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3C53F6E-FC5A-4243-BB31-F5346FA4BF1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25">'Hygiene Data'!$IR$1:$JA$2</definedName>
    <definedName name="myrangeH26">'Hygiene Data'!$JB$1:$JK$2</definedName>
    <definedName name="myrangeH27">'Hygiene Data'!$JL$1:$JU$2</definedName>
    <definedName name="myrangeH28">'Hygiene Data'!$JV$1:$KE$2</definedName>
    <definedName name="myrangeH29">'Hygiene Data'!$KF$1:$KO$2</definedName>
    <definedName name="myrangeH3">'Hygiene Data'!$AF$1:$AO$2</definedName>
    <definedName name="myrangeH30">'Hygiene Data'!$KP$1:$KY$2</definedName>
    <definedName name="myrangeH31">'Hygiene Data'!$KZ$1:$LI$2</definedName>
    <definedName name="myrangeH32">'Hygiene Data'!$LJ$1:$LS$2</definedName>
    <definedName name="myrangeH33">'Hygiene Data'!$LT$1:$MC$2</definedName>
    <definedName name="myrangeH34">'Hygiene Data'!$MD$1:$MM$2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25">'Sanitation Data'!$IR$1:$JA$2</definedName>
    <definedName name="myrangeS26">'Sanitation Data'!$JB$1:$JK$2</definedName>
    <definedName name="myrangeS27">'Sanitation Data'!$JL$1:$JU$2</definedName>
    <definedName name="myrangeS28">'Sanitation Data'!$JV$1:$KE$2</definedName>
    <definedName name="myrangeS29">'Sanitation Data'!$KF$1:$KO$2</definedName>
    <definedName name="myrangeS3">'Sanitation Data'!$AF$1:$AO$2</definedName>
    <definedName name="myrangeS30">'Sanitation Data'!$KP$1:$KY$2</definedName>
    <definedName name="myrangeS31">'Sanitation Data'!$KZ$1:$LI$2</definedName>
    <definedName name="myrangeS32">'Sanitation Data'!$LJ$1:$LS$2</definedName>
    <definedName name="myrangeS33">'Sanitation Data'!$LT$1:$MC$2</definedName>
    <definedName name="myrangeS34">'Sanitation Data'!$MD$1:$MM$2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25">'Water Data'!$IR$1:$JA$2</definedName>
    <definedName name="myrangeW26">'Water Data'!$JB$1:$JK$2</definedName>
    <definedName name="myrangeW27">'Water Data'!$JL$1:$JU$2</definedName>
    <definedName name="myrangeW28">'Water Data'!$JV$1:$KE$2</definedName>
    <definedName name="myrangeW29">'Water Data'!$KF$1:$KO$2</definedName>
    <definedName name="myrangeW3">'Water Data'!$AF$1:$AO$2</definedName>
    <definedName name="myrangeW30">'Water Data'!$KP$1:$KY$2</definedName>
    <definedName name="myrangeW31">'Water Data'!$KZ$1:$LI$2</definedName>
    <definedName name="myrangeW32">'Water Data'!$LJ$1:$LS$2</definedName>
    <definedName name="myrangeW33">'Water Data'!$LT$1:$MC$2</definedName>
    <definedName name="myrangeW34">'Water Data'!$MD$1:$MM$2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<sst xmlns="http://schemas.openxmlformats.org/spreadsheetml/2006/main" xmlns:r="http://schemas.openxmlformats.org/officeDocument/2006/relationships" xmlns:xdr="http://schemas.openxmlformats.org/drawingml/2006/spreadsheetDrawing" count="4850" uniqueCount="412">
  <si>
    <t>Unimproved</t>
  </si>
  <si>
    <t>Urban</t>
  </si>
  <si>
    <t>Rural</t>
  </si>
  <si>
    <t>No facility</t>
  </si>
  <si>
    <t>Year</t>
  </si>
  <si>
    <t>Source</t>
  </si>
  <si>
    <t>Type</t>
  </si>
  <si>
    <t>National</t>
  </si>
  <si>
    <t>Setting</t>
  </si>
  <si>
    <t>Improved water</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</si>
  <si>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</si>
  <si>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</si>
  <si>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</si>
  <si>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</si>
  <si>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</si>
  <si>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</si>
  <si>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</si>
  <si>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</si>
  <si>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</si>
  <si>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</si>
  <si>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</si>
  <si>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</si>
  <si>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</si>
  <si>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</si>
  <si>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</si>
  <si>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</si>
  <si>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</si>
  <si>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</si>
  <si>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</si>
  <si>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</si>
  <si>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</si>
  <si>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</si>
  <si>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</si>
  <si>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</si>
  <si>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</si>
  <si>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</si>
  <si>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</si>
  <si>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</si>
  <si>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</si>
  <si>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</si>
  <si>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</si>
  <si>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</si>
  <si>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</si>
  <si>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</si>
  <si>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</si>
  <si>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</si>
  <si>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</si>
  <si>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</si>
  <si>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</si>
  <si>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</si>
  <si>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</si>
  <si>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</si>
  <si>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</si>
  <si>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</si>
  <si>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</si>
  <si>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</si>
  <si>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</si>
  <si>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</si>
  <si>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</si>
  <si>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</si>
  <si>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</si>
  <si>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</si>
  <si>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</si>
  <si>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</si>
  <si>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</si>
  <si>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</si>
  <si>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</si>
  <si>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</si>
  <si>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</si>
  <si>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</si>
  <si>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</si>
  <si>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</si>
  <si>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</si>
  <si>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</si>
  <si>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</si>
  <si>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</si>
  <si>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</si>
  <si>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</si>
  <si>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</si>
  <si>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</si>
  <si>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</si>
  <si>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</si>
  <si>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</si>
  <si>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</si>
  <si>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</si>
  <si>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</si>
  <si>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</si>
  <si>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</si>
  <si>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</si>
  <si>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</si>
  <si>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</si>
  <si>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</si>
  <si>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</si>
  <si>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</si>
  <si>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</si>
  <si>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</si>
  <si>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</si>
  <si>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</si>
  <si>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</si>
  <si>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</si>
  <si>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</si>
  <si>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</si>
  <si>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</si>
  <si>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</si>
  <si>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</si>
  <si>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</si>
  <si>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</si>
  <si>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</si>
  <si>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</si>
  <si>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</si>
  <si>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</si>
  <si>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</si>
  <si>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</si>
  <si>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</si>
  <si>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</si>
  <si>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</si>
  <si>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</si>
  <si>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</si>
  <si>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</si>
  <si>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</si>
  <si>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</si>
  <si>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</si>
  <si>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</si>
  <si>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</si>
  <si>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</si>
  <si>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</si>
  <si>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</si>
  <si>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</si>
  <si>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</si>
  <si>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</si>
  <si>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</si>
  <si>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</si>
  <si>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</si>
  <si>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</si>
  <si>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</si>
  <si>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</si>
  <si>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</si>
  <si>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</si>
  <si>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</si>
  <si>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</si>
  <si>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</si>
  <si>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</si>
  <si>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</si>
  <si>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</si>
  <si>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</si>
  <si>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</si>
  <si>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</si>
  <si>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</si>
  <si>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</si>
  <si>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</si>
  <si>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</si>
  <si>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</si>
  <si>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</si>
  <si>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</si>
  <si>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</si>
  <si>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</si>
  <si>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</si>
  <si>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</si>
  <si>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</si>
  <si>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</si>
  <si>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Niger</t>
  </si>
  <si>
    <t>UNESCO UIS (http://data.uis.unesco.org/)</t>
  </si>
  <si>
    <t>Potable water</t>
  </si>
  <si>
    <t>Yes</t>
  </si>
  <si>
    <t xml:space="preserve">Basic estimate used </t>
  </si>
  <si>
    <t xml:space="preserve">No handwashing data. </t>
  </si>
  <si>
    <t>No handwashing data</t>
  </si>
  <si>
    <t>Statistiques de l'education de base Annuaire 2006-2007</t>
  </si>
  <si>
    <t>Point d'eau moderne</t>
  </si>
  <si>
    <t>Statistiques de l'education de base Annuaire 2007-2008</t>
  </si>
  <si>
    <t xml:space="preserve">The national estimate is based on pre-primary and primary school estimates and the number of schools for each level. The rural estimate includes primary schools only. </t>
  </si>
  <si>
    <t>Statistiques de l'education de base Annuaire 2008-2009</t>
  </si>
  <si>
    <t>Statistiques de l'education de base Annuaire 2009-2010</t>
  </si>
  <si>
    <t>Statistiques de l'education de base Annuaire 2010-2011</t>
  </si>
  <si>
    <t>Statistiques de l'education de base Annuaire 2011-2012</t>
  </si>
  <si>
    <t>Statistiques de l'education de base Annuaire 2012-2013</t>
  </si>
  <si>
    <t xml:space="preserve">The national estimate is based on pre-primary and primary school estimates and the number of schools for each level. The rural estimate includes primary schools only. Further information on facility types not available from UIS or EMIS.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</si>
  <si>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</si>
  <si>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</si>
  <si>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</si>
  <si>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</si>
  <si>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</si>
  <si>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</si>
  <si>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</si>
  <si>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</si>
  <si>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</si>
  <si>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</si>
  <si>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</si>
  <si>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</si>
  <si>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</si>
  <si>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</si>
  <si>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Other</t>
  </si>
  <si>
    <t>Basic drinking water</t>
  </si>
  <si>
    <t>Single-sex basic sanitation facilities</t>
  </si>
  <si>
    <t>Basic handwashing facilities</t>
  </si>
  <si>
    <t>The national estimate is based on coverage in primary schools in the absence of additional information.</t>
  </si>
  <si>
    <t>Service Delivery Indicators</t>
  </si>
  <si>
    <t>Survey</t>
  </si>
  <si>
    <t>Toilet functioning and available</t>
  </si>
  <si>
    <t>No</t>
  </si>
  <si>
    <t>Statistiques de L'éducation de Base et Alphabetisation, 2015-2016</t>
  </si>
  <si>
    <t>Eau courante</t>
  </si>
  <si>
    <t>Citerne</t>
  </si>
  <si>
    <t>Puits</t>
  </si>
  <si>
    <t>The secondary school estimate is based on coverage in lower and upper secondary schools and the school age population for each level. The national estimate is based on coverage in primary and secondary schools. The estimate for secondary schools is not used since it is inconsistent with other data from primary data sources. The estimate for primary schools is used to estimate national coverage in the absence of additional inoformation since primary schools comprise the majority of schools based on data from "Annuaire Scolaire 2006-2010"..</t>
  </si>
  <si>
    <t>Annuaire statistique 2014-2015</t>
  </si>
  <si>
    <t>No handwashing data.</t>
  </si>
  <si>
    <t>POPULATION OF SCHOOL AGE CHILDREN</t>
  </si>
  <si>
    <r>
      <t xml:space="preserve">School Age Population 
</t>
    </r>
    <r>
      <rPr>
        <sz val="8"/>
        <rFont val="Arial"/>
        <family val="2"/>
      </rPr>
      <t>Source: UN Population Div &amp; UNESCO</t>
    </r>
  </si>
  <si>
    <t>Statistiques Annuaire 2002-2003</t>
  </si>
  <si>
    <t>Statistiques Annuaire 2003-2004</t>
  </si>
  <si>
    <t>Statistiques Annuaire 2004-2005</t>
  </si>
  <si>
    <t>Statistiques Annuaire 2005-2006</t>
  </si>
  <si>
    <t>No data on drinking water.</t>
  </si>
  <si>
    <t>No data on sanitation</t>
  </si>
  <si>
    <t xml:space="preserve">Proportion of schools with point d'eau (16.7%) reported in EMIS. National estimate based on weighted average of primary and secondary schools </t>
  </si>
  <si>
    <t>Data only available on pre-primary.</t>
  </si>
  <si>
    <t xml:space="preserve">The national estimate is based on pre-primary, primary and secondary school estimates and the number of schools for each level. The rural and urban estimates includes primary schools only.  Further information on facility types not available from UIS or EMIS. </t>
  </si>
  <si>
    <t xml:space="preserve">The national estimate is based on primary and secondary school estimates and the number of schools for each level. Further information on facility types not available from UIS or EMIS. </t>
  </si>
  <si>
    <t xml:space="preserve">The national estimate is based on pre-primary, primary and secondary school estimates and the number of schools for each level. The rural amd urban estimates include primary schools only. </t>
  </si>
  <si>
    <t>No data available in report.</t>
  </si>
  <si>
    <t>Data only available for pre-primary.</t>
  </si>
  <si>
    <t xml:space="preserve">The national estimate is based on pre-primary, primary and secondary school estimates and the number of schools for each level. The rural and urban estimates include primary schools only. </t>
  </si>
  <si>
    <t xml:space="preserve">The national estimate is based on pre-primary and primary school estimates and the number of schools for each level. The rural and urban estimates include primary schools only. </t>
  </si>
  <si>
    <t xml:space="preserve">Proportion of schools with point d'eau (18.1%) reported in EMIS. Secondary schools reported in "Annuaire statistique 2014-2015": National estimate based on weighted average of primary and secondary school data. </t>
  </si>
  <si>
    <t xml:space="preserve">The secondary school estimate is based on coverage in lower and upper secondary schools and the school age population for each level.  The estimate is not used based on comparison with primary data sources (EMIS). </t>
  </si>
  <si>
    <t xml:space="preserve">A national estimate is calculated based on the number of primary schools (12 623) and secondary schools (859) from "Annuaire Scolaire 2006-2010". Further information on facility types not available from UIS or EMIS.  Estimates are not used since data are available from a primary data source (EMIS) for the same year. </t>
  </si>
  <si>
    <t xml:space="preserve">The primary school estimate is used to estimate national coverage since primary schools comprise the majority of schools. Further information on facility types not available from UIS or EMIS. Estimates are not used since data are available from a primary data source (EMIS) for the same year. </t>
  </si>
  <si>
    <t xml:space="preserve">Missing data (4.8% of secondary schools) are considered to not have potable water. A national estimate is calculated based on the number of primary schools (12 623) and secondary schools (859) from "Annuaire Scolaire 2006-2010". Further information on facility types not available from UIS or EMIS. Estimates are not used since data are available from a primary data source (EMIS) for the same year.  </t>
  </si>
  <si>
    <t xml:space="preserve">The primary school estimate is used to estimate national coverage since primary schools comprise the majority of schools. Estimates are not used since data are available from a primary data source (EMIS) for the same year. </t>
  </si>
  <si>
    <t xml:space="preserve">4.8% of secondary schools have no information on toilets. These are considered as no facilities (100-36.6% with toilets). A national estimate is calculated based on the number of primary schools (12 623) and secondary schools (859) from "Annuaire Scolaire 2006-2010". Further information on facility types not available from UIS or EMIS.  Estimates are not used since data are available from a primary data source (EMIS) for the same year.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</si>
  <si>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</si>
  <si>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</si>
  <si>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</si>
  <si>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</si>
  <si>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</si>
  <si>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</si>
  <si>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</si>
  <si>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</si>
  <si>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</si>
  <si>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</si>
  <si>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</si>
  <si>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</si>
  <si>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</si>
  <si>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</si>
  <si>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</si>
  <si>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</si>
  <si>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</si>
  <si>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</si>
  <si>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</si>
  <si>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</si>
  <si>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</si>
  <si>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</si>
  <si>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</si>
  <si>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</si>
  <si>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</si>
  <si>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</si>
  <si>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</si>
  <si>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Basic sanitation</t>
  </si>
  <si>
    <t>No sanitation data</t>
  </si>
  <si>
    <t xml:space="preserve">National estimate based on primary school data in the absence of additional information. </t>
  </si>
  <si>
    <t>National estimate based on primary school data in the absence of additional information.</t>
  </si>
  <si>
    <t>World Vision Assessment</t>
  </si>
  <si>
    <t>Piped water</t>
  </si>
  <si>
    <t>Borehole</t>
  </si>
  <si>
    <t>Protected dug well</t>
  </si>
  <si>
    <t>Unprotected dug well</t>
  </si>
  <si>
    <t>Protected spring</t>
  </si>
  <si>
    <t>Unprotected spring</t>
  </si>
  <si>
    <t>Rainwater</t>
  </si>
  <si>
    <t>Cart/Truck</t>
  </si>
  <si>
    <t>Bottled or sachet</t>
  </si>
  <si>
    <t>Surface water</t>
  </si>
  <si>
    <t xml:space="preserve">World Vision evaluation conducted in 2017 randomly selected schools in intervention and control areas. Schools in control areas are considered representative of rural schools given that intervention areas represent a small proportion of districts. Data on no drinking water includes schools where children bring water from home (2.5%). </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</si>
  <si>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</si>
  <si>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</si>
  <si>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</si>
  <si>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</si>
  <si>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</si>
  <si>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</si>
  <si>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</si>
  <si>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</si>
  <si>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</si>
  <si>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Facility with water </t>
  </si>
  <si>
    <t xml:space="preserve">Facility with soap </t>
  </si>
  <si>
    <t xml:space="preserve">World Vision evaluation conducted in 2017 randomly selected schools in intervention and control areas. Schools in control areas are considered representative of rural schools given that intervention areas represent a small proportion of districts. </t>
  </si>
  <si>
    <t>SDI 2017 as reported in WASH Poverty Diagnostic: 24.3% with toilets functioning and available,  27.7% private toilets, the minimum of these is used to estimate basic. Urban and rural refer to public schools only.</t>
  </si>
  <si>
    <t xml:space="preserve">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Estimate for any facility and improved facilities are not used since they are outliers in the temporal dataset. </t>
  </si>
  <si>
    <t xml:space="preserve">National estimate based on primary school data in the absence of additional information. Updated from 11.5% based on UIS Feb 2020 data release. </t>
  </si>
  <si>
    <t>Statistiques de l'education de base Annuaire 2013-14</t>
  </si>
  <si>
    <t>NER_2003_EMIS</t>
  </si>
  <si>
    <t>NER_2004_EMIS</t>
  </si>
  <si>
    <t>NER_2005_EMIS</t>
  </si>
  <si>
    <t>NER_2006_EMIS</t>
  </si>
  <si>
    <t>NER_2007_EMIS</t>
  </si>
  <si>
    <t>NER_2008_EMIS</t>
  </si>
  <si>
    <t>NER_2009_EMIS</t>
  </si>
  <si>
    <t>NER_2010_EMIS</t>
  </si>
  <si>
    <t>NER_2010_UIS</t>
  </si>
  <si>
    <t>NER_2011_EMIS</t>
  </si>
  <si>
    <t>NER_2011_UIS</t>
  </si>
  <si>
    <t>NER_2012_EMIS</t>
  </si>
  <si>
    <t>NER_2012_UIS</t>
  </si>
  <si>
    <t>NER_2013_EMIS</t>
  </si>
  <si>
    <t>NER_2013_UIS</t>
  </si>
  <si>
    <t>NER_2014_EMIS</t>
  </si>
  <si>
    <t>NER_2014_UIS</t>
  </si>
  <si>
    <t>NER_2015_EMIS</t>
  </si>
  <si>
    <t>NER_2015_UIS</t>
  </si>
  <si>
    <t>NER_2016_EMIS</t>
  </si>
  <si>
    <t>NER_2016_UIS</t>
  </si>
  <si>
    <t>NER_2017_SDI</t>
  </si>
  <si>
    <t>NER_2017_UIS</t>
  </si>
  <si>
    <t>NER_2017_WV</t>
  </si>
  <si>
    <t>NER_2018_UIS</t>
  </si>
  <si>
    <t>2003</t>
  </si>
  <si>
    <t>2004</t>
  </si>
  <si>
    <t>2005</t>
  </si>
  <si>
    <t>2006</t>
  </si>
  <si>
    <t>2007</t>
  </si>
  <si>
    <t>2008</t>
  </si>
  <si>
    <t>2009</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</si>
  <si>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</si>
  <si>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</si>
  <si>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</si>
  <si>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</si>
  <si>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</si>
  <si>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</si>
  <si>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</si>
  <si>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</si>
  <si>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</si>
  <si>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</si>
  <si>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</si>
  <si>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</si>
  <si>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</si>
  <si>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</si>
  <si>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</si>
  <si>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</si>
  <si>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</si>
  <si>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</si>
  <si>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</si>
  <si>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</si>
  <si>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</si>
  <si>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</si>
  <si>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</si>
  <si>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</si>
  <si>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</si>
  <si>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STATISTIQUES DE L'ÉDUCATION DE BASE ET ALPHABETISATION ANNUAIRE 2016-2017 Version corrigée et validée</t>
  </si>
  <si>
    <t>Point d'eau</t>
  </si>
  <si>
    <t/>
  </si>
  <si>
    <t>It is assumed that "écoles disposant de Point d'eau" it is on-premises and improved. Comparing with UIS17 Nationals are estimated based on primary schools</t>
  </si>
  <si>
    <t>No data</t>
  </si>
  <si>
    <t>NER_2018_EMIS</t>
  </si>
  <si>
    <t>STATISTIQUES DE L'ÉDUCATION DE BASE ET ALPHABETISATION ANNUAIRE 2017-2018</t>
  </si>
  <si>
    <t>It is assumed that "écoles disposant de Point d'eau" it is on-premises and improved. Comparing with UIS18 Nationals are estimated based on primary schools</t>
  </si>
  <si>
    <t>NER_2019_EMIS</t>
  </si>
  <si>
    <t>STATISTIQUES DE L'ÉDUCATION DE BASE ET ALPHABETISATION ANNUAIRE 2018-2019 -DRAFT</t>
  </si>
  <si>
    <t>It is assumed that "écoles disposant de Point d'eau" it is on-premises and improved. Comparing with UIS19 Nationals are estimated based on primary schools</t>
  </si>
  <si>
    <t>Presence Eau</t>
  </si>
  <si>
    <t>NER_2019_UIS</t>
  </si>
  <si>
    <t>NER_2020_EMIS</t>
  </si>
  <si>
    <t>RAPPORT D’ENQUETE AUPRES DES INSPECTIONS PRIMAIRES 2019-2020</t>
  </si>
  <si>
    <t>présence latrines</t>
  </si>
  <si>
    <t>Presence of latrines does not give the information on the type of latrines.Therefore if will be used to use for facility estimate</t>
  </si>
  <si>
    <t>disposant des latrines</t>
  </si>
  <si>
    <t>Dont fonctionnelles</t>
  </si>
  <si>
    <t>Ecoles à latrines</t>
  </si>
  <si>
    <t>Having a latrines does not give the information on the type of latrines.Therefore if will be used to use for facility estimate</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</si>
  <si>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</si>
  <si>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t>NER_2017_EMIS</t>
  </si>
  <si>
    <t>Based on EMIS19 estimates are for single sex. Having primary data (EMIS19), Secundary data is not used for estimates</t>
  </si>
  <si>
    <t>National estimate based on primary and secondary schools.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</si>
  <si>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</si>
  <si>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</si>
  <si>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</si>
  <si>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</si>
  <si>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</si>
  <si>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</si>
  <si>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[Facility type]</t>
  </si>
  <si>
    <t>NER_2021_PROSEHA</t>
  </si>
  <si>
    <t>Enquête de suivi des indicateurs du PROSEHA en 2021</t>
  </si>
  <si>
    <t>NER_2021_EMIS</t>
  </si>
  <si>
    <t xml:space="preserve">Statistiques de l'education de base, base 2 et moyen Annuaire, </t>
  </si>
  <si>
    <t>NER_2022_EMIS</t>
  </si>
  <si>
    <t>Limite</t>
  </si>
  <si>
    <t>Basique</t>
  </si>
  <si>
    <t>disposant de Latrines pour Filles</t>
  </si>
  <si>
    <t>Latrines Fonct</t>
  </si>
  <si>
    <t>Pas de Service</t>
  </si>
  <si>
    <t>lavage des mains fonctionnel</t>
  </si>
  <si>
    <t>[Definition]</t>
  </si>
  <si>
    <t>dispositif de lavage des mains fonctionnel</t>
  </si>
  <si>
    <t>NER_2021_UIS</t>
  </si>
  <si>
    <t>disposant de point</t>
  </si>
  <si>
    <t>STATISTIQUES DE L'ÉDUCATION NATIONALE ANNUAIRE 2021-2022</t>
  </si>
  <si>
    <t>It is assumed that "Presence Eau" it is on-premises and Improved.</t>
  </si>
  <si>
    <t>It is assumed that "Presence Eau" it is on-premises and improved. Comparing with UIS19 Nationals are estimated based on primary schools</t>
  </si>
  <si>
    <t>NER_2023_EMIS</t>
  </si>
  <si>
    <t>STATISTIQUES DE L'ÉDUCATION ET DE L’ALPHABETISATION ANNUAIRE 2022-2023</t>
  </si>
  <si>
    <t>It is assumed that "Presence Eau" it is improved and on-premises. Urban and Rural estimates are only for primary schools</t>
  </si>
  <si>
    <t>Urban and Rural estimates are only for primary schools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</si>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</sst>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7" fillId="0" borderId="0" applyNumberFormat="false" applyFill="false" applyBorder="false" applyAlignment="false" applyProtection="false"/>
    <xf numFmtId="0" fontId="19" fillId="0" borderId="238"/>
    <xf numFmtId="0" fontId="15" fillId="0" borderId="238"/>
    <xf numFmtId="0" fontId="19" fillId="0" borderId="238"/>
  </cellStyleXfs>
  <cellXfs count="108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63" fillId="2" borderId="23" xfId="0" applyFont="true" applyFill="true" applyBorder="true" applyAlignment="true">
      <alignment horizontal="left"/>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164" fontId="3" fillId="2" borderId="2" xfId="0" applyNumberFormat="true" applyFont="true" applyFill="true"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2"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0" fontId="4" fillId="2"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3" fillId="0"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0" fontId="3" fillId="0" borderId="63" xfId="0" applyFont="true" applyBorder="true" applyAlignment="true">
      <alignment horizontal="center" vertical="center" wrapText="true"/>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1" fontId="3" fillId="2" borderId="63" xfId="0" applyNumberFormat="true" applyFont="true" applyFill="true" applyBorder="true" applyAlignment="true">
      <alignment horizontal="center" vertical="center"/>
    </xf>
    <xf numFmtId="1" fontId="67" fillId="29" borderId="64" xfId="0" applyNumberFormat="true" applyFont="true" applyFill="true" applyBorder="true" applyAlignment="true" applyProtection="true">
      <alignment horizontal="center" vertical="center"/>
    </xf>
    <xf numFmtId="1" fontId="68" fillId="30" borderId="65" xfId="0" applyNumberFormat="true" applyFont="true" applyFill="true" applyBorder="true" applyAlignment="true" applyProtection="true">
      <alignment horizontal="center" vertical="center"/>
    </xf>
    <xf numFmtId="164" fontId="74" fillId="36" borderId="66" xfId="0" applyNumberFormat="true" applyFont="true" applyFill="true" applyBorder="true" applyAlignment="true" applyProtection="true">
      <alignment horizontal="center" vertical="center"/>
    </xf>
    <xf numFmtId="0" fontId="75" fillId="37" borderId="67" xfId="0" applyNumberFormat="true" applyFont="true" applyFill="true" applyBorder="true" applyAlignment="true" applyProtection="true">
      <alignment horizontal="center" vertical="center"/>
    </xf>
    <xf numFmtId="0" fontId="76" fillId="38" borderId="68" xfId="0" applyNumberFormat="true" applyFont="true" applyFill="true" applyBorder="true" applyAlignment="true" applyProtection="true">
      <alignment horizontal="center" vertical="center"/>
    </xf>
    <xf numFmtId="0" fontId="77" fillId="39" borderId="69" xfId="0" applyNumberFormat="true" applyFont="true" applyFill="true" applyBorder="true" applyAlignment="true" applyProtection="true">
      <alignment horizontal="center" vertical="center"/>
    </xf>
    <xf numFmtId="0" fontId="78"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25" borderId="63" xfId="0" applyFont="true" applyFill="true" applyBorder="true" applyAlignment="true">
      <alignment vertical="center"/>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 fillId="43" borderId="63" xfId="0" applyFont="true" applyFill="true" applyBorder="true" applyAlignment="true">
      <alignmen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6"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3" fillId="2" borderId="71"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1" borderId="70" xfId="0" applyNumberFormat="true" applyFont="true" applyFill="true" applyBorder="true" applyAlignment="true" applyProtection="true">
      <alignment horizontal="center" vertical="center"/>
    </xf>
    <xf numFmtId="164" fontId="70" fillId="32" borderId="70" xfId="0" applyNumberFormat="true" applyFont="true" applyFill="true" applyBorder="true" applyAlignment="true" applyProtection="true">
      <alignment horizontal="center" vertical="center"/>
    </xf>
    <xf numFmtId="0" fontId="71" fillId="33" borderId="70" xfId="0" applyNumberFormat="true" applyFont="true" applyFill="true" applyBorder="true" applyAlignment="true" applyProtection="true">
      <alignment horizontal="center" vertical="center"/>
    </xf>
    <xf numFmtId="0" fontId="72" fillId="34" borderId="70" xfId="0" applyNumberFormat="true" applyFont="true" applyFill="true" applyBorder="true" applyAlignment="true" applyProtection="true">
      <alignment horizontal="center" vertical="center"/>
    </xf>
    <xf numFmtId="0" fontId="73"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86"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64" fontId="3" fillId="2" borderId="91" xfId="0" applyNumberFormat="true"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3"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3" xfId="12" applyBorder="true"/>
    <xf numFmtId="0" fontId="3" fillId="2" borderId="93" xfId="14" applyFont="true" applyFill="true" applyBorder="true" applyAlignment="true">
      <alignment horizontal="left"/>
    </xf>
    <xf numFmtId="0" fontId="3" fillId="2" borderId="93" xfId="14" applyFont="true" applyFill="true" applyBorder="true" applyAlignment="true">
      <alignment horizontal="center"/>
    </xf>
    <xf numFmtId="0" fontId="3" fillId="2" borderId="93" xfId="14" applyFont="true" applyFill="true" applyBorder="true" applyAlignment="true">
      <alignment horizontal="right"/>
    </xf>
    <xf numFmtId="1" fontId="3" fillId="2" borderId="93" xfId="14" applyNumberFormat="true" applyFont="true" applyFill="true" applyBorder="true"/>
    <xf numFmtId="164" fontId="3" fillId="4" borderId="93" xfId="14" applyNumberFormat="true" applyFont="true" applyFill="true" applyBorder="true" applyAlignment="true">
      <alignment horizontal="center"/>
    </xf>
    <xf numFmtId="164" fontId="3" fillId="28" borderId="93" xfId="14" applyNumberFormat="true" applyFont="true" applyFill="true" applyBorder="true" applyAlignment="true">
      <alignment horizontal="center"/>
    </xf>
    <xf numFmtId="164" fontId="3" fillId="41" borderId="93" xfId="14" applyNumberFormat="true" applyFont="true" applyFill="true" applyBorder="true" applyAlignment="true">
      <alignment horizontal="center"/>
    </xf>
    <xf numFmtId="164" fontId="8" fillId="42" borderId="93" xfId="14" applyNumberFormat="true" applyFont="true" applyFill="true" applyBorder="true" applyAlignment="true">
      <alignment horizontal="center" wrapText="true"/>
    </xf>
    <xf numFmtId="164" fontId="3" fillId="44" borderId="93" xfId="14" applyNumberFormat="true" applyFont="true" applyFill="true" applyBorder="true" applyAlignment="true">
      <alignment horizontal="center"/>
    </xf>
    <xf numFmtId="164" fontId="8" fillId="43" borderId="93" xfId="14" applyNumberFormat="true" applyFont="true" applyFill="true" applyBorder="true" applyAlignment="true">
      <alignment horizontal="center" wrapText="true"/>
    </xf>
    <xf numFmtId="164" fontId="8" fillId="27" borderId="93" xfId="14" applyNumberFormat="true" applyFont="true" applyFill="true" applyBorder="true" applyAlignment="true">
      <alignment horizontal="center" wrapText="true"/>
    </xf>
    <xf numFmtId="0" fontId="19" fillId="0" borderId="93" xfId="12" applyBorder="true" applyAlignment="true">
      <alignment horizontal="left"/>
    </xf>
    <xf numFmtId="0" fontId="19" fillId="0" borderId="93" xfId="12" applyBorder="true" applyAlignment="true">
      <alignment horizontal="center"/>
    </xf>
    <xf numFmtId="0" fontId="19" fillId="0" borderId="93" xfId="12" applyBorder="true" applyAlignment="true">
      <alignment horizontal="right"/>
    </xf>
    <xf numFmtId="0" fontId="7" fillId="0" borderId="93" xfId="12" applyFont="true" applyFill="true" applyBorder="true"/>
    <xf numFmtId="0" fontId="19" fillId="0" borderId="93" xfId="12" applyFill="true" applyBorder="true"/>
    <xf numFmtId="0" fontId="33" fillId="0" borderId="93" xfId="12" applyFont="true" applyFill="true" applyBorder="true"/>
    <xf numFmtId="0" fontId="33" fillId="0" borderId="93" xfId="12" applyFont="true" applyBorder="true"/>
    <xf numFmtId="0" fontId="4" fillId="0" borderId="92" xfId="0" applyFont="true" applyBorder="true" applyAlignment="true">
      <alignment vertical="center"/>
    </xf>
    <xf numFmtId="164" fontId="3" fillId="0" borderId="92"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99" fillId="49" borderId="94" xfId="0" applyNumberFormat="true" applyFont="true" applyFill="true" applyBorder="true" applyAlignment="true" applyProtection="true">
      <alignment horizontal="center" vertical="center"/>
    </xf>
    <xf numFmtId="1" fontId="100" fillId="50" borderId="95" xfId="0" applyNumberFormat="true" applyFont="true" applyFill="true" applyBorder="true" applyAlignment="true" applyProtection="true">
      <alignment horizontal="center" vertical="center"/>
    </xf>
    <xf numFmtId="1" fontId="101" fillId="51" borderId="96" xfId="0" applyNumberFormat="true" applyFont="true" applyFill="true" applyBorder="true" applyAlignment="true" applyProtection="true">
      <alignment horizontal="center" vertical="center"/>
    </xf>
    <xf numFmtId="1" fontId="102" fillId="52" borderId="97" xfId="0" applyNumberFormat="true" applyFont="true" applyFill="true" applyBorder="true" applyAlignment="true" applyProtection="true">
      <alignment horizontal="center" vertical="center"/>
    </xf>
    <xf numFmtId="1" fontId="103" fillId="53" borderId="98" xfId="0" applyNumberFormat="true" applyFont="true" applyFill="true" applyBorder="true" applyAlignment="true" applyProtection="true">
      <alignment horizontal="center" vertical="center"/>
    </xf>
    <xf numFmtId="1" fontId="104" fillId="54" borderId="99" xfId="0" applyNumberFormat="true" applyFont="true" applyFill="true" applyBorder="true" applyAlignment="true" applyProtection="true">
      <alignment horizontal="center" vertical="center"/>
    </xf>
    <xf numFmtId="1" fontId="105" fillId="55" borderId="100" xfId="0" applyNumberFormat="true" applyFont="true" applyFill="true" applyBorder="true" applyAlignment="true" applyProtection="true">
      <alignment horizontal="center" vertical="center"/>
    </xf>
    <xf numFmtId="1" fontId="106" fillId="56" borderId="101" xfId="0" applyNumberFormat="true" applyFont="true" applyFill="true" applyBorder="true" applyAlignment="true" applyProtection="true">
      <alignment horizontal="center" vertical="center"/>
    </xf>
    <xf numFmtId="1" fontId="107" fillId="57" borderId="102" xfId="0" applyNumberFormat="true" applyFont="true" applyFill="true" applyBorder="true" applyAlignment="true" applyProtection="true">
      <alignment horizontal="center" vertical="center"/>
    </xf>
    <xf numFmtId="1" fontId="108" fillId="58" borderId="103" xfId="0" applyNumberFormat="true" applyFont="true" applyFill="true" applyBorder="true" applyAlignment="true" applyProtection="true">
      <alignment horizontal="center" vertical="center"/>
    </xf>
    <xf numFmtId="1" fontId="109" fillId="59" borderId="104" xfId="0" applyNumberFormat="true" applyFont="true" applyFill="true" applyBorder="true" applyAlignment="true" applyProtection="true">
      <alignment horizontal="center" vertical="center"/>
    </xf>
    <xf numFmtId="1" fontId="110" fillId="60" borderId="105" xfId="0" applyNumberFormat="true" applyFont="true" applyFill="true" applyBorder="true" applyAlignment="true" applyProtection="true">
      <alignment horizontal="center" vertical="center"/>
    </xf>
    <xf numFmtId="1" fontId="111" fillId="61" borderId="106" xfId="0" applyNumberFormat="true" applyFont="true" applyFill="true" applyBorder="true" applyAlignment="true" applyProtection="true">
      <alignment horizontal="center" vertical="center"/>
    </xf>
    <xf numFmtId="1" fontId="112" fillId="62" borderId="107" xfId="0" applyNumberFormat="true" applyFont="true" applyFill="true" applyBorder="true" applyAlignment="true" applyProtection="true">
      <alignment horizontal="center" vertical="center"/>
    </xf>
    <xf numFmtId="1" fontId="113" fillId="63" borderId="108" xfId="0" applyNumberFormat="true" applyFont="true" applyFill="true" applyBorder="true" applyAlignment="true" applyProtection="true">
      <alignment horizontal="center" vertical="center"/>
    </xf>
    <xf numFmtId="1" fontId="114" fillId="64" borderId="109" xfId="0" applyNumberFormat="true" applyFont="true" applyFill="true" applyBorder="true" applyAlignment="true" applyProtection="true">
      <alignment horizontal="center" vertical="center"/>
    </xf>
    <xf numFmtId="1" fontId="115" fillId="65" borderId="110" xfId="0" applyNumberFormat="true" applyFont="true" applyFill="true" applyBorder="true" applyAlignment="true" applyProtection="true">
      <alignment horizontal="center" vertical="center"/>
    </xf>
    <xf numFmtId="1" fontId="116" fillId="66" borderId="111" xfId="0" applyNumberFormat="true" applyFont="true" applyFill="true" applyBorder="true" applyAlignment="true" applyProtection="true">
      <alignment horizontal="center" vertical="center"/>
    </xf>
    <xf numFmtId="1" fontId="117" fillId="67" borderId="112" xfId="0" applyNumberFormat="true" applyFont="true" applyFill="true" applyBorder="true" applyAlignment="true" applyProtection="true">
      <alignment horizontal="center" vertical="center"/>
    </xf>
    <xf numFmtId="1" fontId="118" fillId="68" borderId="113" xfId="0" applyNumberFormat="true" applyFont="true" applyFill="true" applyBorder="true" applyAlignment="true" applyProtection="true">
      <alignment horizontal="center" vertical="center"/>
    </xf>
    <xf numFmtId="1" fontId="119" fillId="69" borderId="114" xfId="0" applyNumberFormat="true" applyFont="true" applyFill="true" applyBorder="true" applyAlignment="true" applyProtection="true">
      <alignment horizontal="center" vertical="center"/>
    </xf>
    <xf numFmtId="1" fontId="120" fillId="70" borderId="115" xfId="0" applyNumberFormat="true" applyFont="true" applyFill="true" applyBorder="true" applyAlignment="true" applyProtection="true">
      <alignment horizontal="center" vertical="center"/>
    </xf>
    <xf numFmtId="1" fontId="121" fillId="71" borderId="116" xfId="0" applyNumberFormat="true" applyFont="true" applyFill="true" applyBorder="true" applyAlignment="true" applyProtection="true">
      <alignment horizontal="center" vertical="center"/>
    </xf>
    <xf numFmtId="0" fontId="122" fillId="72" borderId="117" xfId="0" applyNumberFormat="true" applyFont="true" applyFill="true" applyBorder="true" applyAlignment="true" applyProtection="true">
      <alignment horizontal="center" vertical="center"/>
    </xf>
    <xf numFmtId="164" fontId="123" fillId="73" borderId="118" xfId="0" applyNumberFormat="true" applyFont="true" applyFill="true" applyBorder="true" applyAlignment="true" applyProtection="true">
      <alignment horizontal="center" vertical="center"/>
    </xf>
    <xf numFmtId="0" fontId="124" fillId="74" borderId="119" xfId="0" applyNumberFormat="true" applyFont="true" applyFill="true" applyBorder="true" applyAlignment="true" applyProtection="true">
      <alignment horizontal="center" vertical="center"/>
    </xf>
    <xf numFmtId="0" fontId="125" fillId="75" borderId="120" xfId="0" applyNumberFormat="true" applyFont="true" applyFill="true" applyBorder="true" applyAlignment="true" applyProtection="true">
      <alignment horizontal="center" vertical="center"/>
    </xf>
    <xf numFmtId="0" fontId="126" fillId="76" borderId="121" xfId="0" applyNumberFormat="true" applyFont="true" applyFill="true" applyBorder="true" applyAlignment="true" applyProtection="true">
      <alignment horizontal="center" vertical="center"/>
    </xf>
    <xf numFmtId="1" fontId="127" fillId="77" borderId="122" xfId="0" applyNumberFormat="true" applyFont="true" applyFill="true" applyBorder="true" applyAlignment="true" applyProtection="true">
      <alignment horizontal="center" vertical="center"/>
    </xf>
    <xf numFmtId="164" fontId="128" fillId="78" borderId="123" xfId="0" applyNumberFormat="true" applyFont="true" applyFill="true" applyBorder="true" applyAlignment="true" applyProtection="true">
      <alignment horizontal="center" vertical="center"/>
    </xf>
    <xf numFmtId="0" fontId="129" fillId="79" borderId="124" xfId="0" applyNumberFormat="true" applyFont="true" applyFill="true" applyBorder="true" applyAlignment="true" applyProtection="true">
      <alignment horizontal="center" vertical="center"/>
    </xf>
    <xf numFmtId="164" fontId="130" fillId="80" borderId="125" xfId="0" applyNumberFormat="true" applyFont="true" applyFill="true" applyBorder="true" applyAlignment="true" applyProtection="true">
      <alignment horizontal="center" vertical="center"/>
    </xf>
    <xf numFmtId="0" fontId="131" fillId="81" borderId="126" xfId="0" applyNumberFormat="true" applyFont="true" applyFill="true" applyBorder="true" applyAlignment="true" applyProtection="true">
      <alignment horizontal="center" vertical="center"/>
    </xf>
    <xf numFmtId="0" fontId="132" fillId="82" borderId="127" xfId="0" applyNumberFormat="true" applyFont="true" applyFill="true" applyBorder="true" applyAlignment="true" applyProtection="true">
      <alignment horizontal="center" vertical="center"/>
    </xf>
    <xf numFmtId="0" fontId="133" fillId="83" borderId="128" xfId="0" applyNumberFormat="true" applyFont="true" applyFill="true" applyBorder="true" applyAlignment="true" applyProtection="true">
      <alignment horizontal="center" vertical="center"/>
    </xf>
    <xf numFmtId="0" fontId="134" fillId="84" borderId="129" xfId="0" applyNumberFormat="true" applyFont="true" applyFill="true" applyBorder="true" applyAlignment="true" applyProtection="true">
      <alignment horizontal="center" vertical="center"/>
    </xf>
    <xf numFmtId="164" fontId="135" fillId="85" borderId="130" xfId="0" applyNumberFormat="true" applyFont="true" applyFill="true" applyBorder="true" applyAlignment="true" applyProtection="true">
      <alignment horizontal="center" vertical="center"/>
    </xf>
    <xf numFmtId="0" fontId="136" fillId="86" borderId="131" xfId="0" applyNumberFormat="true" applyFont="true" applyFill="true" applyBorder="true" applyAlignment="true" applyProtection="true">
      <alignment horizontal="center" vertical="center"/>
    </xf>
    <xf numFmtId="0" fontId="137" fillId="87" borderId="132" xfId="0" applyNumberFormat="true" applyFont="true" applyFill="true" applyBorder="true" applyAlignment="true" applyProtection="true">
      <alignment horizontal="center" vertical="center"/>
    </xf>
    <xf numFmtId="0" fontId="138" fillId="88" borderId="133" xfId="0" applyNumberFormat="true" applyFont="true" applyFill="true" applyBorder="true" applyAlignment="true" applyProtection="true">
      <alignment horizontal="center" vertical="center"/>
    </xf>
    <xf numFmtId="0" fontId="139" fillId="89" borderId="134" xfId="0" applyNumberFormat="true" applyFont="true" applyFill="true" applyBorder="true" applyAlignment="true" applyProtection="true">
      <alignment horizontal="center" vertical="center"/>
    </xf>
    <xf numFmtId="164" fontId="140" fillId="90" borderId="135" xfId="0" applyNumberFormat="true" applyFont="true" applyFill="true" applyBorder="true" applyAlignment="true" applyProtection="true">
      <alignment horizontal="center" vertical="center"/>
    </xf>
    <xf numFmtId="0" fontId="141" fillId="91" borderId="136" xfId="0" applyNumberFormat="true" applyFont="true" applyFill="true" applyBorder="true" applyAlignment="true" applyProtection="true">
      <alignment horizontal="center" vertical="center"/>
    </xf>
    <xf numFmtId="0" fontId="142" fillId="92" borderId="137" xfId="0" applyNumberFormat="true" applyFont="true" applyFill="true" applyBorder="true" applyAlignment="true" applyProtection="true">
      <alignment horizontal="center" vertical="center"/>
    </xf>
    <xf numFmtId="0" fontId="143" fillId="93" borderId="138" xfId="0" applyNumberFormat="true" applyFont="true" applyFill="true" applyBorder="true" applyAlignment="true" applyProtection="true">
      <alignment horizontal="center" vertical="center"/>
    </xf>
    <xf numFmtId="0" fontId="144" fillId="94" borderId="139" xfId="0" applyNumberFormat="true" applyFont="true" applyFill="true" applyBorder="true" applyAlignment="true" applyProtection="true">
      <alignment horizontal="center" vertical="center"/>
    </xf>
    <xf numFmtId="164" fontId="145" fillId="95" borderId="140" xfId="0" applyNumberFormat="true" applyFont="true" applyFill="true" applyBorder="true" applyAlignment="true" applyProtection="true">
      <alignment horizontal="center" vertical="center"/>
    </xf>
    <xf numFmtId="0" fontId="146" fillId="96" borderId="141" xfId="0" applyNumberFormat="true" applyFont="true" applyFill="true" applyBorder="true" applyAlignment="true" applyProtection="true">
      <alignment horizontal="center" vertical="center"/>
    </xf>
    <xf numFmtId="0" fontId="147" fillId="97" borderId="142" xfId="0" applyNumberFormat="true" applyFont="true" applyFill="true" applyBorder="true" applyAlignment="true" applyProtection="true">
      <alignment horizontal="center" vertical="center"/>
    </xf>
    <xf numFmtId="0" fontId="148" fillId="98" borderId="143" xfId="0" applyNumberFormat="true" applyFont="true" applyFill="true" applyBorder="true" applyAlignment="true" applyProtection="true">
      <alignment horizontal="center" vertical="center"/>
    </xf>
    <xf numFmtId="0" fontId="149" fillId="99" borderId="144" xfId="0" applyNumberFormat="true" applyFont="true" applyFill="true" applyBorder="true" applyAlignment="true" applyProtection="true">
      <alignment horizontal="center" vertical="center"/>
    </xf>
    <xf numFmtId="164" fontId="150" fillId="100" borderId="145" xfId="0" applyNumberFormat="true" applyFont="true" applyFill="true" applyBorder="true" applyAlignment="true" applyProtection="true">
      <alignment horizontal="center" vertical="center"/>
    </xf>
    <xf numFmtId="0" fontId="151" fillId="101" borderId="146" xfId="0" applyNumberFormat="true" applyFont="true" applyFill="true" applyBorder="true" applyAlignment="true" applyProtection="true">
      <alignment horizontal="center" vertical="center"/>
    </xf>
    <xf numFmtId="0" fontId="152" fillId="102" borderId="147" xfId="0" applyNumberFormat="true" applyFont="true" applyFill="true" applyBorder="true" applyAlignment="true" applyProtection="true">
      <alignment horizontal="center" vertical="center"/>
    </xf>
    <xf numFmtId="0" fontId="153" fillId="103" borderId="148" xfId="0" applyNumberFormat="true" applyFont="true" applyFill="true" applyBorder="true" applyAlignment="true" applyProtection="true">
      <alignment horizontal="center" vertical="center"/>
    </xf>
    <xf numFmtId="0" fontId="154" fillId="104" borderId="149" xfId="0" applyNumberFormat="true" applyFont="true" applyFill="true" applyBorder="true" applyAlignment="true" applyProtection="true">
      <alignment horizontal="center" vertical="center"/>
    </xf>
    <xf numFmtId="164" fontId="155" fillId="105" borderId="150" xfId="0" applyNumberFormat="true" applyFont="true" applyFill="true" applyBorder="true" applyAlignment="true" applyProtection="true">
      <alignment horizontal="center" vertical="center"/>
    </xf>
    <xf numFmtId="0" fontId="156" fillId="106" borderId="151" xfId="0" applyNumberFormat="true" applyFont="true" applyFill="true" applyBorder="true" applyAlignment="true" applyProtection="true">
      <alignment horizontal="center" vertical="center"/>
    </xf>
    <xf numFmtId="0" fontId="157" fillId="107" borderId="152" xfId="0" applyNumberFormat="true" applyFont="true" applyFill="true" applyBorder="true" applyAlignment="true" applyProtection="true">
      <alignment horizontal="center" vertical="center"/>
    </xf>
    <xf numFmtId="0" fontId="158" fillId="108" borderId="153" xfId="0" applyNumberFormat="true" applyFont="true" applyFill="true" applyBorder="true" applyAlignment="true" applyProtection="true">
      <alignment horizontal="center" vertical="center"/>
    </xf>
    <xf numFmtId="0" fontId="159" fillId="109" borderId="154" xfId="0" applyNumberFormat="true" applyFont="true" applyFill="true" applyBorder="true" applyAlignment="true" applyProtection="true">
      <alignment horizontal="center" vertical="center"/>
    </xf>
    <xf numFmtId="164" fontId="160" fillId="110" borderId="155" xfId="0" applyNumberFormat="true" applyFont="true" applyFill="true" applyBorder="true" applyAlignment="true" applyProtection="true">
      <alignment horizontal="center" vertical="center"/>
    </xf>
    <xf numFmtId="0" fontId="161" fillId="111" borderId="156" xfId="0" applyNumberFormat="true" applyFont="true" applyFill="true" applyBorder="true" applyAlignment="true" applyProtection="true">
      <alignment horizontal="center" vertical="center"/>
    </xf>
    <xf numFmtId="0" fontId="162" fillId="112" borderId="157" xfId="0" applyNumberFormat="true" applyFont="true" applyFill="true" applyBorder="true" applyAlignment="true" applyProtection="true">
      <alignment horizontal="center" vertical="center"/>
    </xf>
    <xf numFmtId="0" fontId="163" fillId="113" borderId="158" xfId="0" applyNumberFormat="true" applyFont="true" applyFill="true" applyBorder="true" applyAlignment="true" applyProtection="true">
      <alignment horizontal="center" vertical="center"/>
    </xf>
    <xf numFmtId="0" fontId="164" fillId="114" borderId="159" xfId="0" applyNumberFormat="true" applyFont="true" applyFill="true" applyBorder="true" applyAlignment="true" applyProtection="true">
      <alignment horizontal="center" vertical="center"/>
    </xf>
    <xf numFmtId="164" fontId="165" fillId="115" borderId="160" xfId="0" applyNumberFormat="true" applyFont="true" applyFill="true" applyBorder="true" applyAlignment="true" applyProtection="true">
      <alignment horizontal="center" vertical="center"/>
    </xf>
    <xf numFmtId="0" fontId="166" fillId="116" borderId="161" xfId="0" applyNumberFormat="true" applyFont="true" applyFill="true" applyBorder="true" applyAlignment="true" applyProtection="true">
      <alignment horizontal="center" vertical="center"/>
    </xf>
    <xf numFmtId="0" fontId="167" fillId="117" borderId="162" xfId="0" applyNumberFormat="true" applyFont="true" applyFill="true" applyBorder="true" applyAlignment="true" applyProtection="true">
      <alignment horizontal="center" vertical="center"/>
    </xf>
    <xf numFmtId="0" fontId="168" fillId="118" borderId="163" xfId="0" applyNumberFormat="true" applyFont="true" applyFill="true" applyBorder="true" applyAlignment="true" applyProtection="true">
      <alignment horizontal="center" vertical="center"/>
    </xf>
    <xf numFmtId="0" fontId="169" fillId="119" borderId="164" xfId="0" applyNumberFormat="true" applyFont="true" applyFill="true" applyBorder="true" applyAlignment="true" applyProtection="true">
      <alignment horizontal="center" vertical="center"/>
    </xf>
    <xf numFmtId="164" fontId="170" fillId="120" borderId="165" xfId="0" applyNumberFormat="true" applyFont="true" applyFill="true" applyBorder="true" applyAlignment="true" applyProtection="true">
      <alignment horizontal="center" vertical="center"/>
    </xf>
    <xf numFmtId="0" fontId="171" fillId="121" borderId="166" xfId="0" applyNumberFormat="true" applyFont="true" applyFill="true" applyBorder="true" applyAlignment="true" applyProtection="true">
      <alignment horizontal="center" vertical="center"/>
    </xf>
    <xf numFmtId="0" fontId="172" fillId="122" borderId="167" xfId="0" applyNumberFormat="true" applyFont="true" applyFill="true" applyBorder="true" applyAlignment="true" applyProtection="true">
      <alignment horizontal="center" vertical="center"/>
    </xf>
    <xf numFmtId="0" fontId="173" fillId="123" borderId="168" xfId="0" applyNumberFormat="true" applyFont="true" applyFill="true" applyBorder="true" applyAlignment="true" applyProtection="true">
      <alignment horizontal="center" vertical="center"/>
    </xf>
    <xf numFmtId="0" fontId="174" fillId="124" borderId="169" xfId="0" applyNumberFormat="true" applyFont="true" applyFill="true" applyBorder="true" applyAlignment="true" applyProtection="true">
      <alignment horizontal="center" vertical="center"/>
    </xf>
    <xf numFmtId="164" fontId="175" fillId="125" borderId="170" xfId="0" applyNumberFormat="true" applyFont="true" applyFill="true" applyBorder="true" applyAlignment="true" applyProtection="true">
      <alignment horizontal="center" vertical="center"/>
    </xf>
    <xf numFmtId="0" fontId="176" fillId="126" borderId="171" xfId="0" applyNumberFormat="true" applyFont="true" applyFill="true" applyBorder="true" applyAlignment="true" applyProtection="true">
      <alignment horizontal="center" vertical="center"/>
    </xf>
    <xf numFmtId="0" fontId="177" fillId="127" borderId="172" xfId="0" applyNumberFormat="true" applyFont="true" applyFill="true" applyBorder="true" applyAlignment="true" applyProtection="true">
      <alignment horizontal="center" vertical="center"/>
    </xf>
    <xf numFmtId="0" fontId="178" fillId="128" borderId="173" xfId="0" applyNumberFormat="true" applyFont="true" applyFill="true" applyBorder="true" applyAlignment="true" applyProtection="true">
      <alignment horizontal="center" vertical="center"/>
    </xf>
    <xf numFmtId="0" fontId="179" fillId="129" borderId="174" xfId="0" applyNumberFormat="true" applyFont="true" applyFill="true" applyBorder="true" applyAlignment="true" applyProtection="true">
      <alignment horizontal="center" vertical="center"/>
    </xf>
    <xf numFmtId="164" fontId="180" fillId="130" borderId="175" xfId="0" applyNumberFormat="true" applyFont="true" applyFill="true" applyBorder="true" applyAlignment="true" applyProtection="true">
      <alignment horizontal="center" vertical="center"/>
    </xf>
    <xf numFmtId="0" fontId="181" fillId="131" borderId="176" xfId="0" applyNumberFormat="true" applyFont="true" applyFill="true" applyBorder="true" applyAlignment="true" applyProtection="true">
      <alignment horizontal="center" vertical="center"/>
    </xf>
    <xf numFmtId="0" fontId="182" fillId="132" borderId="177" xfId="0" applyNumberFormat="true" applyFont="true" applyFill="true" applyBorder="true" applyAlignment="true" applyProtection="true">
      <alignment horizontal="center" vertical="center"/>
    </xf>
    <xf numFmtId="0" fontId="183" fillId="133" borderId="178" xfId="0" applyNumberFormat="true" applyFont="true" applyFill="true" applyBorder="true" applyAlignment="true" applyProtection="true">
      <alignment horizontal="center" vertical="center"/>
    </xf>
    <xf numFmtId="0" fontId="184" fillId="134" borderId="179" xfId="0" applyNumberFormat="true" applyFont="true" applyFill="true" applyBorder="true" applyAlignment="true" applyProtection="true">
      <alignment horizontal="center" vertical="center"/>
    </xf>
    <xf numFmtId="164" fontId="185" fillId="135" borderId="180" xfId="0" applyNumberFormat="true" applyFont="true" applyFill="true" applyBorder="true" applyAlignment="true" applyProtection="true">
      <alignment horizontal="center" vertical="center"/>
    </xf>
    <xf numFmtId="0" fontId="186" fillId="136" borderId="181" xfId="0" applyNumberFormat="true" applyFont="true" applyFill="true" applyBorder="true" applyAlignment="true" applyProtection="true">
      <alignment horizontal="center" vertical="center"/>
    </xf>
    <xf numFmtId="0" fontId="187" fillId="137" borderId="182" xfId="0" applyNumberFormat="true" applyFont="true" applyFill="true" applyBorder="true" applyAlignment="true" applyProtection="true">
      <alignment horizontal="center" vertical="center"/>
    </xf>
    <xf numFmtId="0" fontId="188" fillId="138" borderId="183" xfId="0" applyNumberFormat="true" applyFont="true" applyFill="true" applyBorder="true" applyAlignment="true" applyProtection="true">
      <alignment horizontal="center" vertical="center"/>
    </xf>
    <xf numFmtId="0" fontId="189" fillId="139" borderId="184" xfId="0" applyNumberFormat="true" applyFont="true" applyFill="true" applyBorder="true" applyAlignment="true" applyProtection="true">
      <alignment horizontal="center" vertical="center"/>
    </xf>
    <xf numFmtId="164" fontId="190" fillId="140" borderId="185" xfId="0" applyNumberFormat="true" applyFont="true" applyFill="true" applyBorder="true" applyAlignment="true" applyProtection="true">
      <alignment horizontal="center" vertical="center"/>
    </xf>
    <xf numFmtId="0" fontId="191" fillId="141" borderId="186" xfId="0" applyNumberFormat="true" applyFont="true" applyFill="true" applyBorder="true" applyAlignment="true" applyProtection="true">
      <alignment horizontal="center" vertical="center"/>
    </xf>
    <xf numFmtId="0" fontId="192" fillId="142" borderId="187" xfId="0" applyNumberFormat="true" applyFont="true" applyFill="true" applyBorder="true" applyAlignment="true" applyProtection="true">
      <alignment horizontal="center" vertical="center"/>
    </xf>
    <xf numFmtId="0" fontId="193" fillId="143" borderId="188" xfId="0" applyNumberFormat="true" applyFont="true" applyFill="true" applyBorder="true" applyAlignment="true" applyProtection="true">
      <alignment horizontal="center" vertical="center"/>
    </xf>
    <xf numFmtId="0" fontId="194" fillId="144" borderId="189" xfId="0" applyNumberFormat="true" applyFont="true" applyFill="true" applyBorder="true" applyAlignment="true" applyProtection="true">
      <alignment horizontal="center" vertical="center"/>
    </xf>
    <xf numFmtId="164" fontId="195" fillId="145" borderId="190" xfId="0" applyNumberFormat="true" applyFont="true" applyFill="true" applyBorder="true" applyAlignment="true" applyProtection="true">
      <alignment horizontal="center" vertical="center"/>
    </xf>
    <xf numFmtId="0" fontId="196" fillId="146" borderId="191" xfId="0" applyNumberFormat="true" applyFont="true" applyFill="true" applyBorder="true" applyAlignment="true" applyProtection="true">
      <alignment horizontal="center" vertical="center"/>
    </xf>
    <xf numFmtId="0" fontId="197" fillId="147" borderId="192" xfId="0" applyNumberFormat="true" applyFont="true" applyFill="true" applyBorder="true" applyAlignment="true" applyProtection="true">
      <alignment horizontal="center" vertical="center"/>
    </xf>
    <xf numFmtId="0" fontId="198" fillId="148" borderId="193" xfId="0" applyNumberFormat="true" applyFont="true" applyFill="true" applyBorder="true" applyAlignment="true" applyProtection="true">
      <alignment horizontal="center" vertical="center"/>
    </xf>
    <xf numFmtId="0" fontId="199" fillId="149" borderId="194" xfId="0" applyNumberFormat="true" applyFont="true" applyFill="true" applyBorder="true" applyAlignment="true" applyProtection="true">
      <alignment horizontal="center" vertical="center"/>
    </xf>
    <xf numFmtId="164" fontId="200" fillId="150" borderId="195" xfId="0" applyNumberFormat="true" applyFont="true" applyFill="true" applyBorder="true" applyAlignment="true" applyProtection="true">
      <alignment horizontal="center" vertical="center"/>
    </xf>
    <xf numFmtId="0" fontId="201" fillId="151" borderId="196" xfId="0" applyNumberFormat="true" applyFont="true" applyFill="true" applyBorder="true" applyAlignment="true" applyProtection="true">
      <alignment horizontal="center" vertical="center"/>
    </xf>
    <xf numFmtId="0" fontId="202" fillId="152" borderId="197" xfId="0" applyNumberFormat="true" applyFont="true" applyFill="true" applyBorder="true" applyAlignment="true" applyProtection="true">
      <alignment horizontal="center" vertical="center"/>
    </xf>
    <xf numFmtId="0" fontId="203" fillId="153" borderId="198" xfId="0" applyNumberFormat="true" applyFont="true" applyFill="true" applyBorder="true" applyAlignment="true" applyProtection="true">
      <alignment horizontal="center" vertical="center"/>
    </xf>
    <xf numFmtId="0" fontId="204" fillId="154" borderId="199" xfId="0" applyNumberFormat="true" applyFont="true" applyFill="true" applyBorder="true" applyAlignment="true" applyProtection="true">
      <alignment horizontal="center" vertical="center"/>
    </xf>
    <xf numFmtId="164" fontId="205" fillId="155" borderId="200" xfId="0" applyNumberFormat="true" applyFont="true" applyFill="true" applyBorder="true" applyAlignment="true" applyProtection="true">
      <alignment horizontal="center" vertical="center"/>
    </xf>
    <xf numFmtId="0" fontId="206" fillId="156" borderId="201" xfId="0" applyNumberFormat="true" applyFont="true" applyFill="true" applyBorder="true" applyAlignment="true" applyProtection="true">
      <alignment horizontal="center" vertical="center"/>
    </xf>
    <xf numFmtId="0" fontId="207" fillId="157" borderId="202" xfId="0" applyNumberFormat="true" applyFont="true" applyFill="true" applyBorder="true" applyAlignment="true" applyProtection="true">
      <alignment horizontal="center" vertical="center"/>
    </xf>
    <xf numFmtId="0" fontId="208" fillId="158" borderId="203" xfId="0" applyNumberFormat="true" applyFont="true" applyFill="true" applyBorder="true" applyAlignment="true" applyProtection="true">
      <alignment horizontal="center" vertical="center"/>
    </xf>
    <xf numFmtId="0" fontId="209" fillId="159" borderId="204" xfId="0" applyNumberFormat="true" applyFont="true" applyFill="true" applyBorder="true" applyAlignment="true" applyProtection="true">
      <alignment horizontal="center" vertical="center"/>
    </xf>
    <xf numFmtId="164" fontId="210" fillId="160" borderId="205" xfId="0" applyNumberFormat="true" applyFont="true" applyFill="true" applyBorder="true" applyAlignment="true" applyProtection="true">
      <alignment horizontal="center" vertical="center"/>
    </xf>
    <xf numFmtId="0" fontId="211" fillId="161" borderId="206" xfId="0" applyNumberFormat="true" applyFont="true" applyFill="true" applyBorder="true" applyAlignment="true" applyProtection="true">
      <alignment horizontal="center" vertical="center"/>
    </xf>
    <xf numFmtId="0" fontId="212" fillId="162" borderId="207" xfId="0" applyNumberFormat="true" applyFont="true" applyFill="true" applyBorder="true" applyAlignment="true" applyProtection="true">
      <alignment horizontal="center" vertical="center"/>
    </xf>
    <xf numFmtId="0" fontId="213" fillId="163" borderId="208" xfId="0" applyNumberFormat="true" applyFont="true" applyFill="true" applyBorder="true" applyAlignment="true" applyProtection="true">
      <alignment horizontal="center" vertical="center"/>
    </xf>
    <xf numFmtId="0" fontId="214" fillId="164" borderId="209" xfId="0" applyNumberFormat="true" applyFont="true" applyFill="true" applyBorder="true" applyAlignment="true" applyProtection="true">
      <alignment horizontal="center" vertical="center"/>
    </xf>
    <xf numFmtId="164" fontId="215" fillId="165" borderId="210" xfId="0" applyNumberFormat="true" applyFont="true" applyFill="true" applyBorder="true" applyAlignment="true" applyProtection="true">
      <alignment horizontal="center" vertical="center"/>
    </xf>
    <xf numFmtId="0" fontId="216" fillId="166" borderId="211" xfId="0" applyNumberFormat="true" applyFont="true" applyFill="true" applyBorder="true" applyAlignment="true" applyProtection="true">
      <alignment horizontal="center" vertical="center"/>
    </xf>
    <xf numFmtId="0" fontId="217" fillId="167" borderId="212" xfId="0" applyNumberFormat="true" applyFont="true" applyFill="true" applyBorder="true" applyAlignment="true" applyProtection="true">
      <alignment horizontal="center" vertical="center"/>
    </xf>
    <xf numFmtId="0" fontId="218" fillId="168" borderId="213" xfId="0" applyNumberFormat="true" applyFont="true" applyFill="true" applyBorder="true" applyAlignment="true" applyProtection="true">
      <alignment horizontal="center" vertical="center"/>
    </xf>
    <xf numFmtId="0" fontId="219" fillId="169" borderId="214" xfId="0" applyNumberFormat="true" applyFont="true" applyFill="true" applyBorder="true" applyAlignment="true" applyProtection="true">
      <alignment horizontal="center" vertical="center"/>
    </xf>
    <xf numFmtId="164" fontId="220" fillId="170" borderId="215" xfId="0" applyNumberFormat="true" applyFont="true" applyFill="true" applyBorder="true" applyAlignment="true" applyProtection="true">
      <alignment horizontal="center" vertical="center"/>
    </xf>
    <xf numFmtId="0" fontId="221" fillId="171" borderId="216" xfId="0" applyNumberFormat="true" applyFont="true" applyFill="true" applyBorder="true" applyAlignment="true" applyProtection="true">
      <alignment horizontal="center" vertical="center"/>
    </xf>
    <xf numFmtId="0" fontId="222" fillId="172" borderId="217" xfId="0" applyNumberFormat="true" applyFont="true" applyFill="true" applyBorder="true" applyAlignment="true" applyProtection="true">
      <alignment horizontal="center" vertical="center"/>
    </xf>
    <xf numFmtId="0" fontId="223" fillId="173" borderId="218" xfId="0" applyNumberFormat="true" applyFont="true" applyFill="true" applyBorder="true" applyAlignment="true" applyProtection="true">
      <alignment horizontal="center" vertical="center"/>
    </xf>
    <xf numFmtId="0" fontId="224" fillId="174" borderId="219" xfId="0" applyNumberFormat="true" applyFont="true" applyFill="true" applyBorder="true" applyAlignment="true" applyProtection="true">
      <alignment horizontal="center" vertical="center"/>
    </xf>
    <xf numFmtId="164" fontId="225" fillId="175" borderId="220" xfId="0" applyNumberFormat="true" applyFont="true" applyFill="true" applyBorder="true" applyAlignment="true" applyProtection="true">
      <alignment horizontal="center" vertical="center"/>
    </xf>
    <xf numFmtId="0" fontId="226" fillId="176" borderId="221" xfId="0" applyNumberFormat="true" applyFont="true" applyFill="true" applyBorder="true" applyAlignment="true" applyProtection="true">
      <alignment horizontal="center" vertical="center"/>
    </xf>
    <xf numFmtId="0" fontId="227" fillId="177" borderId="222" xfId="0" applyNumberFormat="true" applyFont="true" applyFill="true" applyBorder="true" applyAlignment="true" applyProtection="true">
      <alignment horizontal="center" vertical="center"/>
    </xf>
    <xf numFmtId="0" fontId="228" fillId="178" borderId="223" xfId="0" applyNumberFormat="true" applyFont="true" applyFill="true" applyBorder="true" applyAlignment="true" applyProtection="true">
      <alignment horizontal="center" vertical="center"/>
    </xf>
    <xf numFmtId="0" fontId="229" fillId="179" borderId="224" xfId="0" applyNumberFormat="true" applyFont="true" applyFill="true" applyBorder="true" applyAlignment="true" applyProtection="true">
      <alignment horizontal="center" vertical="center"/>
    </xf>
    <xf numFmtId="164" fontId="230" fillId="180" borderId="225" xfId="0" applyNumberFormat="true" applyFont="true" applyFill="true" applyBorder="true" applyAlignment="true" applyProtection="true">
      <alignment horizontal="center" vertical="center"/>
    </xf>
    <xf numFmtId="0" fontId="231" fillId="181" borderId="226" xfId="0" applyNumberFormat="true" applyFont="true" applyFill="true" applyBorder="true" applyAlignment="true" applyProtection="true">
      <alignment horizontal="center" vertical="center"/>
    </xf>
    <xf numFmtId="0" fontId="232" fillId="182" borderId="227" xfId="0" applyNumberFormat="true" applyFont="true" applyFill="true" applyBorder="true" applyAlignment="true" applyProtection="true">
      <alignment horizontal="center" vertical="center"/>
    </xf>
    <xf numFmtId="0" fontId="233" fillId="183" borderId="228" xfId="0" applyNumberFormat="true" applyFont="true" applyFill="true" applyBorder="true" applyAlignment="true" applyProtection="true">
      <alignment horizontal="center" vertical="center"/>
    </xf>
    <xf numFmtId="0" fontId="234" fillId="184" borderId="229" xfId="0" applyNumberFormat="true" applyFont="true" applyFill="true" applyBorder="true" applyAlignment="true" applyProtection="true">
      <alignment horizontal="center" vertical="center"/>
    </xf>
    <xf numFmtId="164" fontId="235" fillId="185" borderId="230" xfId="0" applyNumberFormat="true" applyFont="true" applyFill="true" applyBorder="true" applyAlignment="true" applyProtection="true">
      <alignment horizontal="center" vertical="center"/>
    </xf>
    <xf numFmtId="0" fontId="236" fillId="186" borderId="231" xfId="0" applyNumberFormat="true" applyFont="true" applyFill="true" applyBorder="true" applyAlignment="true" applyProtection="true">
      <alignment horizontal="center" vertical="center"/>
    </xf>
    <xf numFmtId="0" fontId="237" fillId="187" borderId="232" xfId="0" applyNumberFormat="true" applyFont="true" applyFill="true" applyBorder="true" applyAlignment="true" applyProtection="true">
      <alignment horizontal="center" vertical="center"/>
    </xf>
    <xf numFmtId="0" fontId="238" fillId="188" borderId="233" xfId="0" applyNumberFormat="true" applyFont="true" applyFill="true" applyBorder="true" applyAlignment="true" applyProtection="true">
      <alignment horizontal="center" vertical="center"/>
    </xf>
    <xf numFmtId="0" fontId="239" fillId="189" borderId="234" xfId="0" applyNumberFormat="true" applyFont="true" applyFill="true" applyBorder="true" applyAlignment="true" applyProtection="true">
      <alignment horizontal="center" vertical="center"/>
    </xf>
    <xf numFmtId="0" fontId="240" fillId="190" borderId="235" xfId="0" applyNumberFormat="true" applyFont="true" applyFill="true" applyBorder="true" applyAlignment="true" applyProtection="true">
      <alignment horizontal="center" vertical="center"/>
    </xf>
    <xf numFmtId="0" fontId="241" fillId="191" borderId="236" xfId="0" applyNumberFormat="true" applyFont="true" applyFill="true" applyBorder="true" applyAlignment="true" applyProtection="true">
      <alignment horizontal="center" vertical="center"/>
    </xf>
    <xf numFmtId="0" fontId="242" fillId="192" borderId="237" xfId="0" applyNumberFormat="true" applyFont="true" applyFill="true" applyBorder="true" applyAlignment="true" applyProtection="true">
      <alignment horizontal="center" vertical="center"/>
    </xf>
    <xf numFmtId="0" fontId="243" fillId="0" borderId="238" xfId="0" applyNumberFormat="true" applyFont="true" applyBorder="true" applyAlignment="true" applyProtection="true"/>
    <xf numFmtId="0" fontId="3" fillId="0" borderId="24" xfId="0" applyFont="true" applyBorder="true" applyAlignment="true">
      <alignment horizontal="left" vertical="center" wrapText="true"/>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2"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3" fillId="0" borderId="11" xfId="0" applyFont="true" applyFill="true" applyBorder="true" applyAlignment="true">
      <alignment horizontal="left" vertical="center" wrapText="true"/>
    </xf>
    <xf numFmtId="0" fontId="3" fillId="0" borderId="32" xfId="0" applyFont="true" applyFill="true" applyBorder="true" applyAlignment="true">
      <alignment horizontal="left" vertical="center" wrapText="true"/>
    </xf>
    <xf numFmtId="0" fontId="3" fillId="0" borderId="25" xfId="0" applyFont="true" applyFill="true" applyBorder="true" applyAlignment="true">
      <alignment horizontal="left" vertical="center" wrapText="true"/>
    </xf>
    <xf numFmtId="0" fontId="3" fillId="0" borderId="6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8" xfId="20" applyFont="true" applyFill="true" applyAlignment="true">
      <alignment horizontal="center" vertical="center"/>
    </xf>
    <xf numFmtId="0" fontId="11" fillId="2" borderId="238" xfId="20" applyFont="true" applyFill="true"/>
    <xf numFmtId="0" fontId="61" fillId="2" borderId="238" xfId="20" applyFont="true" applyFill="true" applyAlignment="true">
      <alignment horizontal="center" vertical="center"/>
    </xf>
    <xf numFmtId="0" fontId="79" fillId="2" borderId="238" xfId="20" applyFont="true" applyFill="true"/>
    <xf numFmtId="0" fontId="26" fillId="2" borderId="238" xfId="20" applyFont="true" applyFill="true"/>
    <xf numFmtId="0" fontId="80" fillId="2" borderId="238" xfId="20" applyFont="true" applyFill="true"/>
    <xf numFmtId="0" fontId="65" fillId="2" borderId="238" xfId="20" applyFont="true" applyFill="true"/>
    <xf numFmtId="0" fontId="11" fillId="2" borderId="238" xfId="20" applyFont="true" applyFill="true" applyAlignment="true">
      <alignment vertical="center" wrapText="true"/>
    </xf>
    <xf numFmtId="0" fontId="5" fillId="2" borderId="238" xfId="20" applyFont="true" applyFill="true" applyAlignment="true">
      <alignment vertical="center" wrapText="true"/>
    </xf>
    <xf numFmtId="0" fontId="11" fillId="0" borderId="238" xfId="20" applyFont="true"/>
    <xf numFmtId="0" fontId="7" fillId="2" borderId="238" xfId="20" applyFont="true" applyFill="true"/>
    <xf numFmtId="0" fontId="3" fillId="2" borderId="238" xfId="20" applyFont="true" applyFill="true"/>
    <xf numFmtId="0" fontId="14" fillId="0" borderId="74"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8"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238"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8" xfId="20" applyFont="true" applyFill="true"/>
    <xf numFmtId="0" fontId="16" fillId="2" borderId="238" xfId="20" applyFont="true" applyFill="true" applyAlignment="true">
      <alignment horizontal="left" vertical="center"/>
    </xf>
    <xf numFmtId="0" fontId="244" fillId="42" borderId="238" xfId="22" applyFont="true" applyFill="true" applyAlignment="true">
      <alignment horizontal="left" vertical="center" wrapText="true"/>
    </xf>
    <xf numFmtId="0" fontId="244" fillId="43" borderId="239" xfId="22" applyFont="true" applyFill="true" applyBorder="true" applyAlignment="true">
      <alignment horizontal="left" vertical="center" wrapText="true"/>
    </xf>
    <xf numFmtId="0" fontId="244" fillId="43" borderId="238" xfId="22" applyFont="true" applyFill="true" applyAlignment="true">
      <alignment horizontal="left" vertical="center" wrapText="true"/>
    </xf>
    <xf numFmtId="0" fontId="244" fillId="27" borderId="238" xfId="22" applyFont="true" applyFill="true" applyAlignment="true">
      <alignment horizontal="left" vertical="center" wrapText="true"/>
    </xf>
    <xf numFmtId="0" fontId="16" fillId="193" borderId="238" xfId="22" applyFont="true" applyFill="true" applyAlignment="true">
      <alignment horizontal="left" vertical="center" wrapText="true"/>
    </xf>
    <xf numFmtId="0" fontId="16" fillId="44" borderId="238" xfId="22" applyFont="true" applyFill="true" applyAlignment="true">
      <alignment horizontal="left" vertical="center" wrapText="true"/>
    </xf>
    <xf numFmtId="0" fontId="16" fillId="194" borderId="238" xfId="22" applyFont="true" applyFill="true" applyAlignment="true">
      <alignment horizontal="left" vertical="center" wrapText="true"/>
    </xf>
    <xf numFmtId="1" fontId="245" fillId="195"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41"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3"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5"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7"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9"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51"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3"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5"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7"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9"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61"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3"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5"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7"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9"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71"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3"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5"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7"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9"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81"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3"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5"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7"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9"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91"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3"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5"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7"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9"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301"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3"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5"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7"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9"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11"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3"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5"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7"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9"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21"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3"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5"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7"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9"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31"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3"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5"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7"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9"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41"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3"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5"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7"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9"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51"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3"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5"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7"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9"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61"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3"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5"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7"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9"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71"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3"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5"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7"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9"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81"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2"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3"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4"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5"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6"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7"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8"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9"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90"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91"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2"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3"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4"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5"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6"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7"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8"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9"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400"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401"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2"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3"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4"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5"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6"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7"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8"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9"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10"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11"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2"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3"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4"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5"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6"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7"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8"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9"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20"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21"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2"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3"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4"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5"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6"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7"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8"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9"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30"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31"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2"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3"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4"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5"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6"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7"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8"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9"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40"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41"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2"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3"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4"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5"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6"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7"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8"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9"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50"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51"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2"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3"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4"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5"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6"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7"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8"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9"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60"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61"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2"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3"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4"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5"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6"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7"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8"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9"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70"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71"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2"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3"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4"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5"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6"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7"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8"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9"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80"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81"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2"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3"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4"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5"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6"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7"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8"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9"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90"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91"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2"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3"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4"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5"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6"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7"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8"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9"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500"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501"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2"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3"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4"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5"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6"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7"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8"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9"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10"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11"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2"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3"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4"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5"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6"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7"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8"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9"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20"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21"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2"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3"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4"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5"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8"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3"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8"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3"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8"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3"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8"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3"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8"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3"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8"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3"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8"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3"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8"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3"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8"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3"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8"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3"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8"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3"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5"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6"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7"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8"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9"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40"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41"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42" xfId="0" applyNumberFormat="true" applyFont="true" applyBorder="true" applyAlignment="true" applyProtection="true">
      <alignment horizontal="general" vertical="bottom" textRotation="0" wrapText="false" indent="0" shrinkToFit="false"/>
      <protection locked="true" hidden="false"/>
    </xf>
    <xf numFmtId="0" fontId="798" fillId="0" borderId="643"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41.769705000000002</c:v>
                </c:pt>
                <c:pt idx="1">
                  <c:v>29.680170579999999</c:v>
                </c:pt>
                <c:pt idx="2">
                  <c:v>14.831355</c:v>
                </c:pt>
                <c:pt idx="3">
                  <c:v>1E-10</c:v>
                </c:pt>
                <c:pt idx="4">
                  <c:v>41.769705000000002</c:v>
                </c:pt>
                <c:pt idx="5">
                  <c:v>41.996132019999997</c:v>
                </c:pt>
              </c:numCache>
            </c:numRef>
          </c:val>
          <c:extLst>
            <c:ext xmlns:c16="http://schemas.microsoft.com/office/drawing/2014/chart" uri="{C3380CC4-5D6E-409C-BE32-E72D297353CC}">
              <c16:uniqueId val="{00000000-F8D0-47F7-A392-2A34269967E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D0-47F7-A392-2A34269967E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D0-47F7-A392-2A34269967E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D0-47F7-A392-2A34269967E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D0-47F7-A392-2A34269967E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D0-47F7-A392-2A34269967E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D0-47F7-A392-2A34269967E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0</c:v>
                </c:pt>
                <c:pt idx="2">
                  <c:v>34.093586719999998</c:v>
                </c:pt>
                <c:pt idx="3">
                  <c:v>1E-10</c:v>
                </c:pt>
                <c:pt idx="4">
                  <c:v>0</c:v>
                </c:pt>
                <c:pt idx="5">
                  <c:v>18.922814809999998</c:v>
                </c:pt>
              </c:numCache>
            </c:numRef>
          </c:val>
          <c:extLst>
            <c:ext xmlns:c16="http://schemas.microsoft.com/office/drawing/2014/chart" uri="{C3380CC4-5D6E-409C-BE32-E72D297353CC}">
              <c16:uniqueId val="{00000007-F8D0-47F7-A392-2A34269967E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8-F8D0-47F7-A392-2A34269967E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58.230294999999998</c:v>
                </c:pt>
                <c:pt idx="1">
                  <c:v>70.319829420000005</c:v>
                </c:pt>
                <c:pt idx="2">
                  <c:v>51.07505828</c:v>
                </c:pt>
                <c:pt idx="3">
                  <c:v>1E-10</c:v>
                </c:pt>
                <c:pt idx="4">
                  <c:v>58.230294999999998</c:v>
                </c:pt>
                <c:pt idx="5">
                  <c:v>39.081053179999998</c:v>
                </c:pt>
              </c:numCache>
            </c:numRef>
          </c:val>
          <c:extLst>
            <c:ext xmlns:c16="http://schemas.microsoft.com/office/drawing/2014/chart" uri="{C3380CC4-5D6E-409C-BE32-E72D297353CC}">
              <c16:uniqueId val="{00000009-F8D0-47F7-A392-2A34269967E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4A-4EDF-991D-AA3E301320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4A-4EDF-991D-AA3E3013205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4A-4EDF-991D-AA3E3013205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4A-4EDF-991D-AA3E3013205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4A-4EDF-991D-AA3E3013205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4A-4EDF-991D-AA3E3013205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4A-4EDF-991D-AA3E3013205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4A-4EDF-991D-AA3E30132050}"/>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4A-4EDF-991D-AA3E3013205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4A-4EDF-991D-AA3E3013205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4A-4EDF-991D-AA3E3013205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4A-4EDF-991D-AA3E3013205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4A-4EDF-991D-AA3E3013205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4A-4EDF-991D-AA3E3013205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31-473B-BBA9-589A21F55A1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31-473B-BBA9-589A21F55A1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31-473B-BBA9-589A21F55A1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31-473B-BBA9-589A21F55A1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0E-4149-ABCA-367E8BF7E7A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0E-4149-ABCA-367E8BF7E7A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0E-4149-ABCA-367E8BF7E7A2}"/>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0E-4149-ABCA-367E8BF7E7A2}"/>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0E-4149-ABCA-367E8BF7E7A2}"/>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4F-467C-BD66-7F69148BAE9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4F-467C-BD66-7F69148BAE9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4F-467C-BD66-7F69148BAE9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76-4636-A007-D92B78D955E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76-4636-A007-D92B78D955E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76-4636-A007-D92B78D955E1}"/>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76-4636-A007-D92B78D955E1}"/>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76-4636-A007-D92B78D955E1}"/>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37-4896-B678-5CAA67BBCECA}"/>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37-4896-B678-5CAA67BBCECA}"/>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37-4896-B678-5CAA67BBCECA}"/>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9F-46B8-9B04-7053748CBF20}"/>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12-4AA9-A18E-46E9200CB2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46.788990825688074</c:v>
                </c:pt>
                <c:pt idx="5">
                  <c:v>50.087260034904013</c:v>
                </c:pt>
                <c:pt idx="6">
                  <c:v>50</c:v>
                </c:pt>
                <c:pt idx="7">
                  <c:v>#N/A</c:v>
                </c:pt>
                <c:pt idx="8">
                  <c:v>#N/A</c:v>
                </c:pt>
                <c:pt idx="9">
                  <c:v>#N/A</c:v>
                </c:pt>
                <c:pt idx="10">
                  <c:v>#N/A</c:v>
                </c:pt>
                <c:pt idx="11">
                  <c:v>#N/A</c:v>
                </c:pt>
                <c:pt idx="12">
                  <c:v>#N/A</c:v>
                </c:pt>
                <c:pt idx="13">
                  <c:v>#N/A</c:v>
                </c:pt>
                <c:pt idx="14">
                  <c:v>#N/A</c:v>
                </c:pt>
                <c:pt idx="15">
                  <c:v>52.923686818632312</c:v>
                </c:pt>
                <c:pt idx="16">
                  <c:v>#N/A</c:v>
                </c:pt>
                <c:pt idx="17">
                  <c:v>60.901591043017085</c:v>
                </c:pt>
                <c:pt idx="18">
                  <c:v>#N/A</c:v>
                </c:pt>
                <c:pt idx="19">
                  <c:v>46.752319771591722</c:v>
                </c:pt>
                <c:pt idx="20">
                  <c:v>#N/A</c:v>
                </c:pt>
                <c:pt idx="21">
                  <c:v>#N/A</c:v>
                </c:pt>
                <c:pt idx="22">
                  <c:v>#N/A</c:v>
                </c:pt>
                <c:pt idx="23">
                  <c:v>#N/A</c:v>
                </c:pt>
                <c:pt idx="24">
                  <c:v>#N/A</c:v>
                </c:pt>
                <c:pt idx="25">
                  <c:v>#N/A</c:v>
                </c:pt>
                <c:pt idx="26">
                  <c:v>#N/A</c:v>
                </c:pt>
                <c:pt idx="27">
                  <c:v>#N/A</c:v>
                </c:pt>
                <c:pt idx="28">
                  <c:v>#N/A</c:v>
                </c:pt>
                <c:pt idx="29">
                  <c:v>#N/A</c:v>
                </c:pt>
                <c:pt idx="30">
                  <c:v>#N/A</c:v>
                </c:pt>
                <c:pt idx="31">
                  <c:v>#N/A</c:v>
                </c:pt>
                <c:pt idx="32">
                  <c:v>15.539494062983996</c:v>
                </c:pt>
                <c:pt idx="33">
                  <c:v>62.046035805626602</c:v>
                </c:pt>
                <c:pt idx="34">
                  <c:v>62.988966900702103</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49.8</c:v>
                </c:pt>
                <c:pt idx="2">
                  <c:v>49.8</c:v>
                </c:pt>
                <c:pt idx="3">
                  <c:v>49.8</c:v>
                </c:pt>
                <c:pt idx="4">
                  <c:v>49.8</c:v>
                </c:pt>
                <c:pt idx="5">
                  <c:v>49.8</c:v>
                </c:pt>
                <c:pt idx="6">
                  <c:v>49.8</c:v>
                </c:pt>
                <c:pt idx="7">
                  <c:v>49.8</c:v>
                </c:pt>
                <c:pt idx="8">
                  <c:v>49.8</c:v>
                </c:pt>
                <c:pt idx="9">
                  <c:v>49.8</c:v>
                </c:pt>
                <c:pt idx="10">
                  <c:v>49.8</c:v>
                </c:pt>
                <c:pt idx="11">
                  <c:v>49.8</c:v>
                </c:pt>
                <c:pt idx="12">
                  <c:v>49.8</c:v>
                </c:pt>
                <c:pt idx="13">
                  <c:v>49.8</c:v>
                </c:pt>
                <c:pt idx="14">
                  <c:v>49.8</c:v>
                </c:pt>
                <c:pt idx="15">
                  <c:v>49.8</c:v>
                </c:pt>
                <c:pt idx="16">
                  <c:v>49.8</c:v>
                </c:pt>
                <c:pt idx="17">
                  <c:v>49.8</c:v>
                </c:pt>
                <c:pt idx="18">
                  <c:v>49.8</c:v>
                </c:pt>
                <c:pt idx="19">
                  <c:v>49.8</c:v>
                </c:pt>
                <c:pt idx="20">
                  <c:v>49.8</c:v>
                </c:pt>
                <c:pt idx="21">
                  <c:v>49.8</c:v>
                </c:pt>
                <c:pt idx="22">
                  <c:v>49.8</c:v>
                </c:pt>
                <c:pt idx="23">
                  <c:v>49.8</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31.9</c:v>
                </c:pt>
                <c:pt idx="14">
                  <c:v>31.9</c:v>
                </c:pt>
                <c:pt idx="15">
                  <c:v>31.9</c:v>
                </c:pt>
                <c:pt idx="16">
                  <c:v>31.9</c:v>
                </c:pt>
                <c:pt idx="17">
                  <c:v>31.9</c:v>
                </c:pt>
                <c:pt idx="18">
                  <c:v>31.9</c:v>
                </c:pt>
                <c:pt idx="19">
                  <c:v>31.9</c:v>
                </c:pt>
                <c:pt idx="20">
                  <c:v>31.9</c:v>
                </c:pt>
                <c:pt idx="21">
                  <c:v>31.9</c:v>
                </c:pt>
                <c:pt idx="22">
                  <c:v>31.9</c:v>
                </c:pt>
                <c:pt idx="23">
                  <c:v>31.9</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0E-4149-ABCA-367E8BF7E7A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0E-4149-ABCA-367E8BF7E7A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0E-4149-ABCA-367E8BF7E7A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0E-4149-ABCA-367E8BF7E7A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A0E-4149-ABCA-367E8BF7E7A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A0E-4149-ABCA-367E8BF7E7A2}"/>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A0E-4149-ABCA-367E8BF7E7A2}"/>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A0E-4149-ABCA-367E8BF7E7A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A0E-4149-ABCA-367E8BF7E7A2}"/>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A0E-4149-ABCA-367E8BF7E7A2}"/>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A0E-4149-ABCA-367E8BF7E7A2}"/>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A0E-4149-ABCA-367E8BF7E7A2}"/>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A0E-4149-ABCA-367E8BF7E7A2}"/>
                </c:ext>
              </c:extLst>
            </c:dLbl>
            <c:dLbl>
              <c:idx val="1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A0E-4149-ABCA-367E8BF7E7A2}"/>
                </c:ext>
              </c:extLst>
            </c:dLbl>
            <c:dLbl>
              <c:idx val="1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A0E-4149-ABCA-367E8BF7E7A2}"/>
                </c:ext>
              </c:extLst>
            </c:dLbl>
            <c:dLbl>
              <c:idx val="1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A0E-4149-ABCA-367E8BF7E7A2}"/>
                </c:ext>
              </c:extLst>
            </c:dLbl>
            <c:dLbl>
              <c:idx val="1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A0E-4149-ABCA-367E8BF7E7A2}"/>
                </c:ext>
              </c:extLst>
            </c:dLbl>
            <c:dLbl>
              <c:idx val="1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A0E-4149-ABCA-367E8BF7E7A2}"/>
                </c:ext>
              </c:extLst>
            </c:dLbl>
            <c:dLbl>
              <c:idx val="1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A0E-4149-ABCA-367E8BF7E7A2}"/>
                </c:ext>
              </c:extLst>
            </c:dLbl>
            <c:dLbl>
              <c:idx val="2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A0E-4149-ABCA-367E8BF7E7A2}"/>
                </c:ext>
              </c:extLst>
            </c:dLbl>
            <c:dLbl>
              <c:idx val="21"/>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A0E-4149-ABCA-367E8BF7E7A2}"/>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A0E-4149-ABCA-367E8BF7E7A2}"/>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4F-467C-BD66-7F69148BAE9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4F-467C-BD66-7F69148BAE9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4F-467C-BD66-7F69148BAE9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76-4636-A007-D92B78D955E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76-4636-A007-D92B78D955E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76-4636-A007-D92B78D955E1}"/>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76-4636-A007-D92B78D955E1}"/>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76-4636-A007-D92B78D955E1}"/>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37-4896-B678-5CAA67BBCECA}"/>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37-4896-B678-5CAA67BBCECA}"/>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37-4896-B678-5CAA67BBCECA}"/>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9F-46B8-9B04-7053748CBF20}"/>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12-4AA9-A18E-46E9200CB2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47.927325835614361</c:v>
                </c:pt>
                <c:pt idx="29">
                  <c:v>#N/A</c:v>
                </c:pt>
                <c:pt idx="30">
                  <c:v>15.920666962544368</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68.8</c:v>
                </c:pt>
                <c:pt idx="12">
                  <c:v>68.8</c:v>
                </c:pt>
                <c:pt idx="13">
                  <c:v>68.8</c:v>
                </c:pt>
                <c:pt idx="14">
                  <c:v>68.8</c:v>
                </c:pt>
                <c:pt idx="15">
                  <c:v>68.8</c:v>
                </c:pt>
                <c:pt idx="16">
                  <c:v>68.8</c:v>
                </c:pt>
                <c:pt idx="17">
                  <c:v>68.8</c:v>
                </c:pt>
                <c:pt idx="18">
                  <c:v>68.8</c:v>
                </c:pt>
                <c:pt idx="19">
                  <c:v>68.8</c:v>
                </c:pt>
                <c:pt idx="20">
                  <c:v>#N/A</c:v>
                </c:pt>
                <c:pt idx="21">
                  <c:v>#N/A</c:v>
                </c:pt>
                <c:pt idx="22">
                  <c:v>#N/A</c:v>
                </c:pt>
                <c:pt idx="23">
                  <c:v>#N/A</c:v>
                </c:pt>
              </c:numCache>
            </c:numRef>
          </c:yVal>
          <c:smooth val="0"/>
          <c:extLst>
            <c:ext xmlns:c16="http://schemas.microsoft.com/office/drawing/2014/chart" uri="{C3380CC4-5D6E-409C-BE32-E72D297353CC}">
              <c16:uniqueId val="{0000000F-E44A-4EDF-991D-AA3E3013205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44A-4EDF-991D-AA3E301320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44A-4EDF-991D-AA3E3013205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4A-4EDF-991D-AA3E3013205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44A-4EDF-991D-AA3E3013205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44A-4EDF-991D-AA3E3013205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44A-4EDF-991D-AA3E3013205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44A-4EDF-991D-AA3E3013205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44A-4EDF-991D-AA3E30132050}"/>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44A-4EDF-991D-AA3E3013205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44A-4EDF-991D-AA3E3013205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44A-4EDF-991D-AA3E3013205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44A-4EDF-991D-AA3E3013205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44A-4EDF-991D-AA3E3013205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44A-4EDF-991D-AA3E3013205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31-473B-BBA9-589A21F55A1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31-473B-BBA9-589A21F55A1C}"/>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31-473B-BBA9-589A21F55A1C}"/>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31-473B-BBA9-589A21F55A1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A0E-4149-ABCA-367E8BF7E7A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A0E-4149-ABCA-367E8BF7E7A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A0E-4149-ABCA-367E8BF7E7A2}"/>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A0E-4149-ABCA-367E8BF7E7A2}"/>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A0E-4149-ABCA-367E8BF7E7A2}"/>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4F-467C-BD66-7F69148BAE9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4F-467C-BD66-7F69148BAE9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4F-467C-BD66-7F69148BAE9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76-4636-A007-D92B78D955E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76-4636-A007-D92B78D955E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76-4636-A007-D92B78D955E1}"/>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76-4636-A007-D92B78D955E1}"/>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76-4636-A007-D92B78D955E1}"/>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37-4896-B678-5CAA67BBCECA}"/>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37-4896-B678-5CAA67BBCECA}"/>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37-4896-B678-5CAA67BBCECA}"/>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9F-46B8-9B04-7053748CBF20}"/>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12-4AA9-A18E-46E9200CB2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68.827342368886264</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E-E44A-4EDF-991D-AA3E30132050}"/>
            </c:ext>
          </c:extLst>
        </c:ser>
        <c:dLbls>
          <c:showLegendKey val="0"/>
          <c:showVal val="0"/>
          <c:showCatName val="0"/>
          <c:showSerName val="0"/>
          <c:showPercent val="0"/>
          <c:showBubbleSize val="0"/>
        </c:dLbls>
        <c:axId val="89921792"/>
        <c:axId val="89944064"/>
      </c:scatterChart>
      <c:valAx>
        <c:axId val="89921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4064"/>
        <c:crosses val="autoZero"/>
        <c:crossBetween val="midCat"/>
        <c:majorUnit val="5"/>
      </c:valAx>
      <c:valAx>
        <c:axId val="89944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17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FF-4C1B-8B6E-309691BE568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FF-4C1B-8B6E-309691BE568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FF-4C1B-8B6E-309691BE568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FF-4C1B-8B6E-309691BE568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FF-4C1B-8B6E-309691BE568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FF-4C1B-8B6E-309691BE568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FF-4C1B-8B6E-309691BE568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FF-4C1B-8B6E-309691BE5684}"/>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FF-4C1B-8B6E-309691BE568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FF-4C1B-8B6E-309691BE5684}"/>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FF-4C1B-8B6E-309691BE5684}"/>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FF-4C1B-8B6E-309691BE5684}"/>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9FF-4C1B-8B6E-309691BE568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9FF-4C1B-8B6E-309691BE568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BB-45B0-BA32-A11974EDC2C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BB-45B0-BA32-A11974EDC2C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BB-45B0-BA32-A11974EDC2C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BB-45B0-BA32-A11974EDC2C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A1C-453A-B39C-8972B76549F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1C-453A-B39C-8972B76549F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1C-453A-B39C-8972B76549F6}"/>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1C-453A-B39C-8972B76549F6}"/>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1C-453A-B39C-8972B76549F6}"/>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93-4F07-A5A9-3674760EEFE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93-4F07-A5A9-3674760EEFE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93-4F07-A5A9-3674760EEFE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F9-4BC5-AB78-8407CEA1016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F9-4BC5-AB78-8407CEA1016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F9-4BC5-AB78-8407CEA10162}"/>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F9-4BC5-AB78-8407CEA10162}"/>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DF9-4BC5-AB78-8407CEA10162}"/>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65-497F-9860-CC6A9A2824EC}"/>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65-497F-9860-CC6A9A2824EC}"/>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65-497F-9860-CC6A9A2824EC}"/>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D2-4B1A-9221-13945584A367}"/>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0D-4D13-ACBB-119E3BA915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51</c:v>
                </c:pt>
                <c:pt idx="2">
                  <c:v>53</c:v>
                </c:pt>
                <c:pt idx="3">
                  <c:v>51</c:v>
                </c:pt>
                <c:pt idx="4">
                  <c:v>45.386533665835408</c:v>
                </c:pt>
                <c:pt idx="5">
                  <c:v>57.029702970297024</c:v>
                </c:pt>
                <c:pt idx="6">
                  <c:v>50.56360708534622</c:v>
                </c:pt>
                <c:pt idx="7">
                  <c:v>45.762711864406782</c:v>
                </c:pt>
                <c:pt idx="8">
                  <c:v>#N/A</c:v>
                </c:pt>
                <c:pt idx="9">
                  <c:v>32.96960249415433</c:v>
                </c:pt>
                <c:pt idx="10">
                  <c:v>#N/A</c:v>
                </c:pt>
                <c:pt idx="11">
                  <c:v>35.466666666666669</c:v>
                </c:pt>
                <c:pt idx="12">
                  <c:v>#N/A</c:v>
                </c:pt>
                <c:pt idx="13">
                  <c:v>29.76878612716763</c:v>
                </c:pt>
                <c:pt idx="14">
                  <c:v>#N/A</c:v>
                </c:pt>
                <c:pt idx="15">
                  <c:v>29.776561787505702</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62</c:v>
                </c:pt>
                <c:pt idx="34">
                  <c:v>68.430000000000007</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42.5</c:v>
                </c:pt>
                <c:pt idx="1">
                  <c:v>42.5</c:v>
                </c:pt>
                <c:pt idx="2">
                  <c:v>42.5</c:v>
                </c:pt>
                <c:pt idx="3">
                  <c:v>43</c:v>
                </c:pt>
                <c:pt idx="4">
                  <c:v>43.5</c:v>
                </c:pt>
                <c:pt idx="5">
                  <c:v>44</c:v>
                </c:pt>
                <c:pt idx="6">
                  <c:v>44.5</c:v>
                </c:pt>
                <c:pt idx="7">
                  <c:v>45</c:v>
                </c:pt>
                <c:pt idx="8">
                  <c:v>45.5</c:v>
                </c:pt>
                <c:pt idx="9">
                  <c:v>46</c:v>
                </c:pt>
                <c:pt idx="10">
                  <c:v>46.5</c:v>
                </c:pt>
                <c:pt idx="11">
                  <c:v>47.1</c:v>
                </c:pt>
                <c:pt idx="12">
                  <c:v>47.6</c:v>
                </c:pt>
                <c:pt idx="13">
                  <c:v>48.1</c:v>
                </c:pt>
                <c:pt idx="14">
                  <c:v>48.6</c:v>
                </c:pt>
                <c:pt idx="15">
                  <c:v>49.1</c:v>
                </c:pt>
                <c:pt idx="16">
                  <c:v>49.6</c:v>
                </c:pt>
                <c:pt idx="17">
                  <c:v>50.1</c:v>
                </c:pt>
                <c:pt idx="18">
                  <c:v>50.6</c:v>
                </c:pt>
                <c:pt idx="19">
                  <c:v>51.1</c:v>
                </c:pt>
                <c:pt idx="20">
                  <c:v>51.6</c:v>
                </c:pt>
                <c:pt idx="21">
                  <c:v>52.1</c:v>
                </c:pt>
                <c:pt idx="22">
                  <c:v>52.6</c:v>
                </c:pt>
                <c:pt idx="23">
                  <c:v>53.1</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9FF-4C1B-8B6E-309691BE568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9FF-4C1B-8B6E-309691BE568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9FF-4C1B-8B6E-309691BE568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9FF-4C1B-8B6E-309691BE568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9FF-4C1B-8B6E-309691BE568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9FF-4C1B-8B6E-309691BE5684}"/>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9FF-4C1B-8B6E-309691BE568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9FF-4C1B-8B6E-309691BE5684}"/>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9FF-4C1B-8B6E-309691BE5684}"/>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9FF-4C1B-8B6E-309691BE5684}"/>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9FF-4C1B-8B6E-309691BE568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9FF-4C1B-8B6E-309691BE568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BB-45B0-BA32-A11974EDC2C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BB-45B0-BA32-A11974EDC2C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BB-45B0-BA32-A11974EDC2C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BB-45B0-BA32-A11974EDC2C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1C-453A-B39C-8972B76549F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1C-453A-B39C-8972B76549F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A1C-453A-B39C-8972B76549F6}"/>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A1C-453A-B39C-8972B76549F6}"/>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A1C-453A-B39C-8972B76549F6}"/>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93-4F07-A5A9-3674760EEFE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93-4F07-A5A9-3674760EEFE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93-4F07-A5A9-3674760EEFE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DF9-4BC5-AB78-8407CEA1016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DF9-4BC5-AB78-8407CEA1016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DF9-4BC5-AB78-8407CEA10162}"/>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DF9-4BC5-AB78-8407CEA10162}"/>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DF9-4BC5-AB78-8407CEA10162}"/>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65-497F-9860-CC6A9A2824EC}"/>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65-497F-9860-CC6A9A2824EC}"/>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65-497F-9860-CC6A9A2824EC}"/>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D2-4B1A-9221-13945584A367}"/>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0D-4D13-ACBB-119E3BA915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C-A9FF-4C1B-8B6E-309691BE568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9FF-4C1B-8B6E-309691BE568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9FF-4C1B-8B6E-309691BE5684}"/>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9FF-4C1B-8B6E-309691BE568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9FF-4C1B-8B6E-309691BE568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9FF-4C1B-8B6E-309691BE568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9FF-4C1B-8B6E-309691BE5684}"/>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9FF-4C1B-8B6E-309691BE5684}"/>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9FF-4C1B-8B6E-309691BE5684}"/>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9FF-4C1B-8B6E-309691BE5684}"/>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9FF-4C1B-8B6E-309691BE5684}"/>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9FF-4C1B-8B6E-309691BE5684}"/>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9FF-4C1B-8B6E-309691BE5684}"/>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9FF-4C1B-8B6E-309691BE568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9FF-4C1B-8B6E-309691BE568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BB-45B0-BA32-A11974EDC2C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DBB-45B0-BA32-A11974EDC2C1}"/>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DBB-45B0-BA32-A11974EDC2C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DBB-45B0-BA32-A11974EDC2C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A1C-453A-B39C-8972B76549F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A1C-453A-B39C-8972B76549F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A1C-453A-B39C-8972B76549F6}"/>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A1C-453A-B39C-8972B76549F6}"/>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A1C-453A-B39C-8972B76549F6}"/>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93-4F07-A5A9-3674760EEFE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93-4F07-A5A9-3674760EEFE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93-4F07-A5A9-3674760EEFE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F9-4BC5-AB78-8407CEA1016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F9-4BC5-AB78-8407CEA1016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F9-4BC5-AB78-8407CEA10162}"/>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F9-4BC5-AB78-8407CEA10162}"/>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F9-4BC5-AB78-8407CEA10162}"/>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65-497F-9860-CC6A9A2824EC}"/>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65-497F-9860-CC6A9A2824EC}"/>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65-497F-9860-CC6A9A2824EC}"/>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D2-4B1A-9221-13945584A367}"/>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0D-4D13-ACBB-119E3BA915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B-A9FF-4C1B-8B6E-309691BE5684}"/>
            </c:ext>
          </c:extLst>
        </c:ser>
        <c:dLbls>
          <c:showLegendKey val="0"/>
          <c:showVal val="0"/>
          <c:showCatName val="0"/>
          <c:showSerName val="0"/>
          <c:showPercent val="0"/>
          <c:showBubbleSize val="0"/>
        </c:dLbls>
        <c:axId val="92389760"/>
        <c:axId val="92391296"/>
      </c:scatterChart>
      <c:valAx>
        <c:axId val="92389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91296"/>
        <c:crosses val="autoZero"/>
        <c:crossBetween val="midCat"/>
        <c:majorUnit val="5"/>
      </c:valAx>
      <c:valAx>
        <c:axId val="92391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89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38-4233-B657-D2EAE24E19A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38-4233-B657-D2EAE24E19A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38-4233-B657-D2EAE24E19A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38-4233-B657-D2EAE24E19A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38-4233-B657-D2EAE24E19A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38-4233-B657-D2EAE24E19A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38-4233-B657-D2EAE24E19A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38-4233-B657-D2EAE24E19A6}"/>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38-4233-B657-D2EAE24E19A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38-4233-B657-D2EAE24E19A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38-4233-B657-D2EAE24E19A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38-4233-B657-D2EAE24E19A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38-4233-B657-D2EAE24E19A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38-4233-B657-D2EAE24E19A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7E-4C36-A625-E07097BF3A1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7E-4C36-A625-E07097BF3A1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7E-4C36-A625-E07097BF3A1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7E-4C36-A625-E07097BF3A1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E4-4E40-8A80-82E4AD80AD7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E4-4E40-8A80-82E4AD80AD7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E4-4E40-8A80-82E4AD80AD7A}"/>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E4-4E40-8A80-82E4AD80AD7A}"/>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E4-4E40-8A80-82E4AD80AD7A}"/>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9D-4EDD-B985-BC4A94A904EF}"/>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9D-4EDD-B985-BC4A94A904E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A9D-4EDD-B985-BC4A94A904E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6A-4942-9B14-7AD16C605F7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6A-4942-9B14-7AD16C605F7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96A-4942-9B14-7AD16C605F76}"/>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96A-4942-9B14-7AD16C605F76}"/>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96A-4942-9B14-7AD16C605F76}"/>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30-4751-A3E3-FAD11F95BD14}"/>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30-4751-A3E3-FAD11F95BD1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30-4751-A3E3-FAD11F95BD14}"/>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5F-4B78-9325-2F83D3EBB7AD}"/>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A5-47FD-B022-5CA4DA7EBF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14.046364594309798</c:v>
                </c:pt>
                <c:pt idx="5">
                  <c:v>15.774453847667782</c:v>
                </c:pt>
                <c:pt idx="6">
                  <c:v>16.383840124041694</c:v>
                </c:pt>
                <c:pt idx="7">
                  <c:v>17.737463360532363</c:v>
                </c:pt>
                <c:pt idx="8">
                  <c:v>#N/A</c:v>
                </c:pt>
                <c:pt idx="9">
                  <c:v>16.304584756230472</c:v>
                </c:pt>
                <c:pt idx="10">
                  <c:v>#N/A</c:v>
                </c:pt>
                <c:pt idx="11">
                  <c:v>14.961383364089945</c:v>
                </c:pt>
                <c:pt idx="12">
                  <c:v>#N/A</c:v>
                </c:pt>
                <c:pt idx="13">
                  <c:v>16.568848758465009</c:v>
                </c:pt>
                <c:pt idx="14">
                  <c:v>#N/A</c:v>
                </c:pt>
                <c:pt idx="15">
                  <c:v>17.899999999999999</c:v>
                </c:pt>
                <c:pt idx="16">
                  <c:v>#N/A</c:v>
                </c:pt>
                <c:pt idx="17">
                  <c:v>#N/A</c:v>
                </c:pt>
                <c:pt idx="18">
                  <c:v>#N/A</c:v>
                </c:pt>
                <c:pt idx="19">
                  <c:v>16.7</c:v>
                </c:pt>
                <c:pt idx="20">
                  <c:v>#N/A</c:v>
                </c:pt>
                <c:pt idx="21">
                  <c:v>#N/A</c:v>
                </c:pt>
                <c:pt idx="22">
                  <c:v>13.784190000000001</c:v>
                </c:pt>
                <c:pt idx="23">
                  <c:v>#N/A</c:v>
                </c:pt>
                <c:pt idx="24">
                  <c:v>#N/A</c:v>
                </c:pt>
                <c:pt idx="25">
                  <c:v>#N/A</c:v>
                </c:pt>
                <c:pt idx="26">
                  <c:v>15.6</c:v>
                </c:pt>
                <c:pt idx="27">
                  <c:v>19.103521878335112</c:v>
                </c:pt>
                <c:pt idx="28">
                  <c:v>#N/A</c:v>
                </c:pt>
                <c:pt idx="29">
                  <c:v>17.815714598380389</c:v>
                </c:pt>
                <c:pt idx="30">
                  <c:v>#N/A</c:v>
                </c:pt>
                <c:pt idx="31">
                  <c:v>#N/A</c:v>
                </c:pt>
                <c:pt idx="32">
                  <c:v>23.9</c:v>
                </c:pt>
                <c:pt idx="33">
                  <c:v>26.05</c:v>
                </c:pt>
                <c:pt idx="34">
                  <c:v>28.37</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12.3</c:v>
                </c:pt>
                <c:pt idx="2">
                  <c:v>12.3</c:v>
                </c:pt>
                <c:pt idx="3">
                  <c:v>12.3</c:v>
                </c:pt>
                <c:pt idx="4">
                  <c:v>12.3</c:v>
                </c:pt>
                <c:pt idx="5">
                  <c:v>12.3</c:v>
                </c:pt>
                <c:pt idx="6">
                  <c:v>12.9</c:v>
                </c:pt>
                <c:pt idx="7">
                  <c:v>13.5</c:v>
                </c:pt>
                <c:pt idx="8">
                  <c:v>14.1</c:v>
                </c:pt>
                <c:pt idx="9">
                  <c:v>14.7</c:v>
                </c:pt>
                <c:pt idx="10">
                  <c:v>15.3</c:v>
                </c:pt>
                <c:pt idx="11">
                  <c:v>15.9</c:v>
                </c:pt>
                <c:pt idx="12">
                  <c:v>16.399999999999999</c:v>
                </c:pt>
                <c:pt idx="13">
                  <c:v>17</c:v>
                </c:pt>
                <c:pt idx="14">
                  <c:v>17.600000000000001</c:v>
                </c:pt>
                <c:pt idx="15">
                  <c:v>18.2</c:v>
                </c:pt>
                <c:pt idx="16">
                  <c:v>18.8</c:v>
                </c:pt>
                <c:pt idx="17">
                  <c:v>19.399999999999999</c:v>
                </c:pt>
                <c:pt idx="18">
                  <c:v>19.899999999999999</c:v>
                </c:pt>
                <c:pt idx="19">
                  <c:v>20.5</c:v>
                </c:pt>
                <c:pt idx="20">
                  <c:v>21.1</c:v>
                </c:pt>
                <c:pt idx="21">
                  <c:v>21.7</c:v>
                </c:pt>
                <c:pt idx="22">
                  <c:v>22.3</c:v>
                </c:pt>
                <c:pt idx="23">
                  <c:v>22.9</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38-4233-B657-D2EAE24E19A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838-4233-B657-D2EAE24E19A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838-4233-B657-D2EAE24E19A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838-4233-B657-D2EAE24E19A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838-4233-B657-D2EAE24E19A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838-4233-B657-D2EAE24E19A6}"/>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838-4233-B657-D2EAE24E19A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838-4233-B657-D2EAE24E19A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838-4233-B657-D2EAE24E19A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838-4233-B657-D2EAE24E19A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838-4233-B657-D2EAE24E19A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838-4233-B657-D2EAE24E19A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7E-4C36-A625-E07097BF3A1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7E-4C36-A625-E07097BF3A1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7E-4C36-A625-E07097BF3A1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C7E-4C36-A625-E07097BF3A1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E4-4E40-8A80-82E4AD80AD7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E4-4E40-8A80-82E4AD80AD7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4E4-4E40-8A80-82E4AD80AD7A}"/>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4E4-4E40-8A80-82E4AD80AD7A}"/>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4E4-4E40-8A80-82E4AD80AD7A}"/>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A9D-4EDD-B985-BC4A94A904EF}"/>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A9D-4EDD-B985-BC4A94A904E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A9D-4EDD-B985-BC4A94A904E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96A-4942-9B14-7AD16C605F7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96A-4942-9B14-7AD16C605F7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96A-4942-9B14-7AD16C605F76}"/>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96A-4942-9B14-7AD16C605F76}"/>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96A-4942-9B14-7AD16C605F76}"/>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30-4751-A3E3-FAD11F95BD14}"/>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30-4751-A3E3-FAD11F95BD1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30-4751-A3E3-FAD11F95BD14}"/>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5F-4B78-9325-2F83D3EBB7AD}"/>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A5-47FD-B022-5CA4DA7EBF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14.7</c:v>
                </c:pt>
                <c:pt idx="10">
                  <c:v>15.3</c:v>
                </c:pt>
                <c:pt idx="11">
                  <c:v>15.9</c:v>
                </c:pt>
                <c:pt idx="12">
                  <c:v>16.399999999999999</c:v>
                </c:pt>
                <c:pt idx="13">
                  <c:v>17</c:v>
                </c:pt>
                <c:pt idx="14">
                  <c:v>17.600000000000001</c:v>
                </c:pt>
                <c:pt idx="15">
                  <c:v>18.2</c:v>
                </c:pt>
                <c:pt idx="16">
                  <c:v>24.2</c:v>
                </c:pt>
                <c:pt idx="17">
                  <c:v>30.3</c:v>
                </c:pt>
                <c:pt idx="18">
                  <c:v>36.4</c:v>
                </c:pt>
                <c:pt idx="19">
                  <c:v>42.4</c:v>
                </c:pt>
                <c:pt idx="20">
                  <c:v>48.5</c:v>
                </c:pt>
                <c:pt idx="21">
                  <c:v>54.6</c:v>
                </c:pt>
                <c:pt idx="22">
                  <c:v>60.7</c:v>
                </c:pt>
                <c:pt idx="23">
                  <c:v>66.8</c:v>
                </c:pt>
              </c:numCache>
            </c:numRef>
          </c:yVal>
          <c:smooth val="0"/>
          <c:extLst>
            <c:ext xmlns:c16="http://schemas.microsoft.com/office/drawing/2014/chart" uri="{C3380CC4-5D6E-409C-BE32-E72D297353CC}">
              <c16:uniqueId val="{0000001D-5838-4233-B657-D2EAE24E19A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838-4233-B657-D2EAE24E19A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838-4233-B657-D2EAE24E19A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838-4233-B657-D2EAE24E19A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838-4233-B657-D2EAE24E19A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838-4233-B657-D2EAE24E19A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838-4233-B657-D2EAE24E19A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5838-4233-B657-D2EAE24E19A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838-4233-B657-D2EAE24E19A6}"/>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5838-4233-B657-D2EAE24E19A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838-4233-B657-D2EAE24E19A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5838-4233-B657-D2EAE24E19A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5838-4233-B657-D2EAE24E19A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5838-4233-B657-D2EAE24E19A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5838-4233-B657-D2EAE24E19A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C7E-4C36-A625-E07097BF3A1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C7E-4C36-A625-E07097BF3A1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C7E-4C36-A625-E07097BF3A1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C7E-4C36-A625-E07097BF3A1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4E4-4E40-8A80-82E4AD80AD7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4E4-4E40-8A80-82E4AD80AD7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4E4-4E40-8A80-82E4AD80AD7A}"/>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4E4-4E40-8A80-82E4AD80AD7A}"/>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4E4-4E40-8A80-82E4AD80AD7A}"/>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9D-4EDD-B985-BC4A94A904EF}"/>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9D-4EDD-B985-BC4A94A904E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9D-4EDD-B985-BC4A94A904E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6A-4942-9B14-7AD16C605F7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6A-4942-9B14-7AD16C605F7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6A-4942-9B14-7AD16C605F76}"/>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6A-4942-9B14-7AD16C605F76}"/>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6A-4942-9B14-7AD16C605F76}"/>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30-4751-A3E3-FAD11F95BD14}"/>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30-4751-A3E3-FAD11F95BD1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30-4751-A3E3-FAD11F95BD14}"/>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5F-4B78-9325-2F83D3EBB7AD}"/>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A5-47FD-B022-5CA4DA7EBF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18.099999999999994</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54.6</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C-5838-4233-B657-D2EAE24E19A6}"/>
            </c:ext>
          </c:extLst>
        </c:ser>
        <c:dLbls>
          <c:showLegendKey val="0"/>
          <c:showVal val="0"/>
          <c:showCatName val="0"/>
          <c:showSerName val="0"/>
          <c:showPercent val="0"/>
          <c:showBubbleSize val="0"/>
        </c:dLbls>
        <c:axId val="93850624"/>
        <c:axId val="93905664"/>
      </c:scatterChart>
      <c:valAx>
        <c:axId val="9385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905664"/>
        <c:crosses val="autoZero"/>
        <c:crossBetween val="midCat"/>
        <c:majorUnit val="5"/>
      </c:valAx>
      <c:valAx>
        <c:axId val="93905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85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0E-4D70-B72D-9809FE6863F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0E-4D70-B72D-9809FE6863F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0E-4D70-B72D-9809FE6863F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0E-4D70-B72D-9809FE6863F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0E-4D70-B72D-9809FE6863F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0E-4D70-B72D-9809FE6863F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0E-4D70-B72D-9809FE6863F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CB-4995-A7A1-CBFD8EB211D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CB-4995-A7A1-CBFD8EB211D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CB-4995-A7A1-CBFD8EB211D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CB-4995-A7A1-CBFD8EB211D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CB-4995-A7A1-CBFD8EB211D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CB-4995-A7A1-CBFD8EB211D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CB-4995-A7A1-CBFD8EB211D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CB-4995-A7A1-CBFD8EB211D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CB-4995-A7A1-CBFD8EB211D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CB-4995-A7A1-CBFD8EB211D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FCB-4995-A7A1-CBFD8EB211D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FCB-4995-A7A1-CBFD8EB211D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FCB-4995-A7A1-CBFD8EB211D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FCB-4995-A7A1-CBFD8EB211D2}"/>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FCB-4995-A7A1-CBFD8EB211D2}"/>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FCB-4995-A7A1-CBFD8EB211D2}"/>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84-4A69-90DF-981F86367CE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84-4A69-90DF-981F86367CE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84-4A69-90DF-981F86367CE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24-466E-B965-81850EB7E0B3}"/>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24-466E-B965-81850EB7E0B3}"/>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24-466E-B965-81850EB7E0B3}"/>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24-466E-B965-81850EB7E0B3}"/>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24-466E-B965-81850EB7E0B3}"/>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B1-4014-8F5C-0BCEB4DF856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B1-4014-8F5C-0BCEB4DF856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B1-4014-8F5C-0BCEB4DF856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770-492D-BE21-EA087C99A5D3}"/>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AE-4E93-B788-F6DE42B93A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0E-4D70-B72D-9809FE6863F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0E-4D70-B72D-9809FE6863F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0E-4D70-B72D-9809FE6863F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D0E-4D70-B72D-9809FE6863F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D0E-4D70-B72D-9809FE6863F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D0E-4D70-B72D-9809FE6863F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D0E-4D70-B72D-9809FE6863F6}"/>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D0E-4D70-B72D-9809FE6863F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D0E-4D70-B72D-9809FE6863F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D0E-4D70-B72D-9809FE6863F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D0E-4D70-B72D-9809FE6863F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D0E-4D70-B72D-9809FE6863F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D0E-4D70-B72D-9809FE6863F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4E-49FB-8519-23FE9EDA18B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4E-49FB-8519-23FE9EDA18B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4E-49FB-8519-23FE9EDA18B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4E-49FB-8519-23FE9EDA18B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FCB-4995-A7A1-CBFD8EB211D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FCB-4995-A7A1-CBFD8EB211D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FCB-4995-A7A1-CBFD8EB211D2}"/>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FCB-4995-A7A1-CBFD8EB211D2}"/>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FCB-4995-A7A1-CBFD8EB211D2}"/>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84-4A69-90DF-981F86367CE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84-4A69-90DF-981F86367CE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84-4A69-90DF-981F86367CE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C24-466E-B965-81850EB7E0B3}"/>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C24-466E-B965-81850EB7E0B3}"/>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C24-466E-B965-81850EB7E0B3}"/>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C24-466E-B965-81850EB7E0B3}"/>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C24-466E-B965-81850EB7E0B3}"/>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B1-4014-8F5C-0BCEB4DF856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B1-4014-8F5C-0BCEB4DF856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B1-4014-8F5C-0BCEB4DF856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70-492D-BE21-EA087C99A5D3}"/>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AE-4E93-B788-F6DE42B93A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52.2</c:v>
                </c:pt>
                <c:pt idx="2">
                  <c:v>52.2</c:v>
                </c:pt>
                <c:pt idx="3">
                  <c:v>52.2</c:v>
                </c:pt>
                <c:pt idx="4">
                  <c:v>52.2</c:v>
                </c:pt>
                <c:pt idx="5">
                  <c:v>52.2</c:v>
                </c:pt>
                <c:pt idx="6">
                  <c:v>52.9</c:v>
                </c:pt>
                <c:pt idx="7">
                  <c:v>53.6</c:v>
                </c:pt>
                <c:pt idx="8">
                  <c:v>54.4</c:v>
                </c:pt>
                <c:pt idx="9">
                  <c:v>55.1</c:v>
                </c:pt>
                <c:pt idx="10">
                  <c:v>55.9</c:v>
                </c:pt>
                <c:pt idx="11">
                  <c:v>56.6</c:v>
                </c:pt>
                <c:pt idx="12">
                  <c:v>57.4</c:v>
                </c:pt>
                <c:pt idx="13">
                  <c:v>58.1</c:v>
                </c:pt>
                <c:pt idx="14">
                  <c:v>58.8</c:v>
                </c:pt>
                <c:pt idx="15">
                  <c:v>59.6</c:v>
                </c:pt>
                <c:pt idx="16">
                  <c:v>60.3</c:v>
                </c:pt>
                <c:pt idx="17">
                  <c:v>61.1</c:v>
                </c:pt>
                <c:pt idx="18">
                  <c:v>61.8</c:v>
                </c:pt>
                <c:pt idx="19">
                  <c:v>62.6</c:v>
                </c:pt>
                <c:pt idx="20">
                  <c:v>63.3</c:v>
                </c:pt>
                <c:pt idx="21">
                  <c:v>64</c:v>
                </c:pt>
                <c:pt idx="22">
                  <c:v>64.8</c:v>
                </c:pt>
                <c:pt idx="23">
                  <c:v>65.5</c:v>
                </c:pt>
              </c:numCache>
            </c:numRef>
          </c:yVal>
          <c:smooth val="0"/>
          <c:extLst>
            <c:ext xmlns:c16="http://schemas.microsoft.com/office/drawing/2014/chart" uri="{C3380CC4-5D6E-409C-BE32-E72D297353CC}">
              <c16:uniqueId val="{00000015-CD0E-4D70-B72D-9809FE6863F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D0E-4D70-B72D-9809FE6863F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D0E-4D70-B72D-9809FE6863F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D0E-4D70-B72D-9809FE6863F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D0E-4D70-B72D-9809FE6863F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D0E-4D70-B72D-9809FE6863F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D0E-4D70-B72D-9809FE6863F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D0E-4D70-B72D-9809FE6863F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CD0E-4D70-B72D-9809FE6863F6}"/>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CD0E-4D70-B72D-9809FE6863F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CD0E-4D70-B72D-9809FE6863F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CD0E-4D70-B72D-9809FE6863F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CD0E-4D70-B72D-9809FE6863F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CD0E-4D70-B72D-9809FE6863F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CD0E-4D70-B72D-9809FE6863F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4E-49FB-8519-23FE9EDA18B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4E-49FB-8519-23FE9EDA18B7}"/>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4E-49FB-8519-23FE9EDA18B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24E-49FB-8519-23FE9EDA18B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FCB-4995-A7A1-CBFD8EB211D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FCB-4995-A7A1-CBFD8EB211D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FCB-4995-A7A1-CBFD8EB211D2}"/>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FCB-4995-A7A1-CBFD8EB211D2}"/>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FCB-4995-A7A1-CBFD8EB211D2}"/>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84-4A69-90DF-981F86367CE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84-4A69-90DF-981F86367CE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84-4A69-90DF-981F86367CE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24-466E-B965-81850EB7E0B3}"/>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24-466E-B965-81850EB7E0B3}"/>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24-466E-B965-81850EB7E0B3}"/>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24-466E-B965-81850EB7E0B3}"/>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24-466E-B965-81850EB7E0B3}"/>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B1-4014-8F5C-0BCEB4DF856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B1-4014-8F5C-0BCEB4DF856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B1-4014-8F5C-0BCEB4DF856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70-492D-BE21-EA087C99A5D3}"/>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AE-4E93-B788-F6DE42B93A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53.944954128440372</c:v>
                </c:pt>
                <c:pt idx="5">
                  <c:v>57.417102966841185</c:v>
                </c:pt>
                <c:pt idx="6">
                  <c:v>56.677524429967427</c:v>
                </c:pt>
                <c:pt idx="7">
                  <c:v>#N/A</c:v>
                </c:pt>
                <c:pt idx="8">
                  <c:v>#N/A</c:v>
                </c:pt>
                <c:pt idx="9">
                  <c:v>#N/A</c:v>
                </c:pt>
                <c:pt idx="10">
                  <c:v>#N/A</c:v>
                </c:pt>
                <c:pt idx="11">
                  <c:v>#N/A</c:v>
                </c:pt>
                <c:pt idx="12">
                  <c:v>#N/A</c:v>
                </c:pt>
                <c:pt idx="13">
                  <c:v>#N/A</c:v>
                </c:pt>
                <c:pt idx="14">
                  <c:v>#N/A</c:v>
                </c:pt>
                <c:pt idx="15">
                  <c:v>55.896927651139741</c:v>
                </c:pt>
                <c:pt idx="16">
                  <c:v>#N/A</c:v>
                </c:pt>
                <c:pt idx="17">
                  <c:v>56.688417618270805</c:v>
                </c:pt>
                <c:pt idx="18">
                  <c:v>#N/A</c:v>
                </c:pt>
                <c:pt idx="19">
                  <c:v>55.46038543897216</c:v>
                </c:pt>
                <c:pt idx="20">
                  <c:v>#N/A</c:v>
                </c:pt>
                <c:pt idx="21">
                  <c:v>#N/A</c:v>
                </c:pt>
                <c:pt idx="22">
                  <c:v>#N/A</c:v>
                </c:pt>
                <c:pt idx="23">
                  <c:v>#N/A</c:v>
                </c:pt>
                <c:pt idx="24">
                  <c:v>#N/A</c:v>
                </c:pt>
                <c:pt idx="25">
                  <c:v>#N/A</c:v>
                </c:pt>
                <c:pt idx="26">
                  <c:v>#N/A</c:v>
                </c:pt>
                <c:pt idx="27">
                  <c:v>#N/A</c:v>
                </c:pt>
                <c:pt idx="28">
                  <c:v>#N/A</c:v>
                </c:pt>
                <c:pt idx="29">
                  <c:v>#N/A</c:v>
                </c:pt>
                <c:pt idx="30">
                  <c:v>#N/A</c:v>
                </c:pt>
                <c:pt idx="31">
                  <c:v>#N/A</c:v>
                </c:pt>
                <c:pt idx="32">
                  <c:v>69.850283944243671</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4-CD0E-4D70-B72D-9809FE6863F6}"/>
            </c:ext>
          </c:extLst>
        </c:ser>
        <c:dLbls>
          <c:showLegendKey val="0"/>
          <c:showVal val="0"/>
          <c:showCatName val="0"/>
          <c:showSerName val="0"/>
          <c:showPercent val="0"/>
          <c:showBubbleSize val="0"/>
        </c:dLbls>
        <c:axId val="95642752"/>
        <c:axId val="95644288"/>
      </c:scatterChart>
      <c:valAx>
        <c:axId val="95642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44288"/>
        <c:crosses val="autoZero"/>
        <c:crossBetween val="midCat"/>
        <c:majorUnit val="5"/>
      </c:valAx>
      <c:valAx>
        <c:axId val="956442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42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D7-4B16-A0A3-FFEECB34D57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D7-4B16-A0A3-FFEECB34D57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D7-4B16-A0A3-FFEECB34D57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D7-4B16-A0A3-FFEECB34D57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D7-4B16-A0A3-FFEECB34D57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D7-4B16-A0A3-FFEECB34D57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D7-4B16-A0A3-FFEECB34D57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AB6-4052-BE69-E580C8AE9CC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B6-4052-BE69-E580C8AE9CC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B6-4052-BE69-E580C8AE9CC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B6-4052-BE69-E580C8AE9CC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B6-4052-BE69-E580C8AE9CC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B6-4052-BE69-E580C8AE9CC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B6-4052-BE69-E580C8AE9CC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AB6-4052-BE69-E580C8AE9CC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AB6-4052-BE69-E580C8AE9CC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AB6-4052-BE69-E580C8AE9CC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AB6-4052-BE69-E580C8AE9CC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AB6-4052-BE69-E580C8AE9CC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AB6-4052-BE69-E580C8AE9CC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AB6-4052-BE69-E580C8AE9CCB}"/>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AB6-4052-BE69-E580C8AE9CCB}"/>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AB6-4052-BE69-E580C8AE9CCB}"/>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BF-4BAA-9B15-D7DDE72E536F}"/>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BF-4BAA-9B15-D7DDE72E536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BF-4BAA-9B15-D7DDE72E536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5B-4B5A-9EEA-F07526697C48}"/>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5B-4B5A-9EEA-F07526697C4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5B-4B5A-9EEA-F07526697C48}"/>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55B-4B5A-9EEA-F07526697C48}"/>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55B-4B5A-9EEA-F07526697C48}"/>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77-4DEA-BF7D-5798349BAB24}"/>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77-4DEA-BF7D-5798349BAB2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77-4DEA-BF7D-5798349BAB24}"/>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05-432E-B553-86C551A8F544}"/>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28-4244-A894-C8C6F282DB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D7-4B16-A0A3-FFEECB34D57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D7-4B16-A0A3-FFEECB34D57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BD7-4B16-A0A3-FFEECB34D57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BD7-4B16-A0A3-FFEECB34D57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BD7-4B16-A0A3-FFEECB34D57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BD7-4B16-A0A3-FFEECB34D570}"/>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BD7-4B16-A0A3-FFEECB34D57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BD7-4B16-A0A3-FFEECB34D57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BD7-4B16-A0A3-FFEECB34D57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BD7-4B16-A0A3-FFEECB34D57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BD7-4B16-A0A3-FFEECB34D57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BD7-4B16-A0A3-FFEECB34D57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51-402A-B918-979F80879C9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51-402A-B918-979F80879C9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51-402A-B918-979F80879C9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51-402A-B918-979F80879C9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AB6-4052-BE69-E580C8AE9CC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AB6-4052-BE69-E580C8AE9CC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AB6-4052-BE69-E580C8AE9CCB}"/>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AB6-4052-BE69-E580C8AE9CCB}"/>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AB6-4052-BE69-E580C8AE9CCB}"/>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BF-4BAA-9B15-D7DDE72E536F}"/>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BF-4BAA-9B15-D7DDE72E536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BF-4BAA-9B15-D7DDE72E536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55B-4B5A-9EEA-F07526697C48}"/>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55B-4B5A-9EEA-F07526697C4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55B-4B5A-9EEA-F07526697C48}"/>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55B-4B5A-9EEA-F07526697C48}"/>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55B-4B5A-9EEA-F07526697C48}"/>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77-4DEA-BF7D-5798349BAB24}"/>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77-4DEA-BF7D-5798349BAB2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77-4DEA-BF7D-5798349BAB24}"/>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05-432E-B553-86C551A8F544}"/>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28-4244-A894-C8C6F282DB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31.5</c:v>
                </c:pt>
                <c:pt idx="1">
                  <c:v>31.5</c:v>
                </c:pt>
                <c:pt idx="2">
                  <c:v>31.5</c:v>
                </c:pt>
                <c:pt idx="3">
                  <c:v>32.799999999999997</c:v>
                </c:pt>
                <c:pt idx="4">
                  <c:v>34</c:v>
                </c:pt>
                <c:pt idx="5">
                  <c:v>35.200000000000003</c:v>
                </c:pt>
                <c:pt idx="6">
                  <c:v>36.4</c:v>
                </c:pt>
                <c:pt idx="7">
                  <c:v>37.700000000000003</c:v>
                </c:pt>
                <c:pt idx="8">
                  <c:v>38.9</c:v>
                </c:pt>
                <c:pt idx="9">
                  <c:v>40.1</c:v>
                </c:pt>
                <c:pt idx="10">
                  <c:v>41.3</c:v>
                </c:pt>
                <c:pt idx="11">
                  <c:v>42.6</c:v>
                </c:pt>
                <c:pt idx="12">
                  <c:v>43.8</c:v>
                </c:pt>
                <c:pt idx="13">
                  <c:v>45</c:v>
                </c:pt>
                <c:pt idx="14">
                  <c:v>46.2</c:v>
                </c:pt>
                <c:pt idx="15">
                  <c:v>47.5</c:v>
                </c:pt>
                <c:pt idx="16">
                  <c:v>48.7</c:v>
                </c:pt>
                <c:pt idx="17">
                  <c:v>49.9</c:v>
                </c:pt>
                <c:pt idx="18">
                  <c:v>51.1</c:v>
                </c:pt>
                <c:pt idx="19">
                  <c:v>52.4</c:v>
                </c:pt>
                <c:pt idx="20">
                  <c:v>53.6</c:v>
                </c:pt>
                <c:pt idx="21">
                  <c:v>54.8</c:v>
                </c:pt>
                <c:pt idx="22">
                  <c:v>56</c:v>
                </c:pt>
                <c:pt idx="23">
                  <c:v>57.3</c:v>
                </c:pt>
              </c:numCache>
            </c:numRef>
          </c:yVal>
          <c:smooth val="0"/>
          <c:extLst>
            <c:ext xmlns:c16="http://schemas.microsoft.com/office/drawing/2014/chart" uri="{C3380CC4-5D6E-409C-BE32-E72D297353CC}">
              <c16:uniqueId val="{00000015-ABD7-4B16-A0A3-FFEECB34D57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BD7-4B16-A0A3-FFEECB34D57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BD7-4B16-A0A3-FFEECB34D57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BD7-4B16-A0A3-FFEECB34D57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BD7-4B16-A0A3-FFEECB34D57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BD7-4B16-A0A3-FFEECB34D57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BD7-4B16-A0A3-FFEECB34D57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BD7-4B16-A0A3-FFEECB34D57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BD7-4B16-A0A3-FFEECB34D570}"/>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BD7-4B16-A0A3-FFEECB34D57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BD7-4B16-A0A3-FFEECB34D57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BD7-4B16-A0A3-FFEECB34D57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BD7-4B16-A0A3-FFEECB34D57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BD7-4B16-A0A3-FFEECB34D57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BD7-4B16-A0A3-FFEECB34D57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51-402A-B918-979F80879C94}"/>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51-402A-B918-979F80879C94}"/>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51-402A-B918-979F80879C9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51-402A-B918-979F80879C9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AB6-4052-BE69-E580C8AE9CC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AB6-4052-BE69-E580C8AE9CC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AB6-4052-BE69-E580C8AE9CCB}"/>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AB6-4052-BE69-E580C8AE9CCB}"/>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AB6-4052-BE69-E580C8AE9CCB}"/>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BF-4BAA-9B15-D7DDE72E536F}"/>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BF-4BAA-9B15-D7DDE72E536F}"/>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BF-4BAA-9B15-D7DDE72E536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5B-4B5A-9EEA-F07526697C48}"/>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5B-4B5A-9EEA-F07526697C4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5B-4B5A-9EEA-F07526697C48}"/>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5B-4B5A-9EEA-F07526697C48}"/>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5B-4B5A-9EEA-F07526697C48}"/>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77-4DEA-BF7D-5798349BAB24}"/>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77-4DEA-BF7D-5798349BAB2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77-4DEA-BF7D-5798349BAB24}"/>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05-432E-B553-86C551A8F544}"/>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28-4244-A894-C8C6F282DB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36</c:v>
                </c:pt>
                <c:pt idx="2">
                  <c:v>53</c:v>
                </c:pt>
                <c:pt idx="3">
                  <c:v>45</c:v>
                </c:pt>
                <c:pt idx="4">
                  <c:v>47</c:v>
                </c:pt>
                <c:pt idx="5">
                  <c:v>44.950495049504951</c:v>
                </c:pt>
                <c:pt idx="6">
                  <c:v>42.673107890499196</c:v>
                </c:pt>
                <c:pt idx="7">
                  <c:v>31.961259079903144</c:v>
                </c:pt>
                <c:pt idx="8">
                  <c:v>#N/A</c:v>
                </c:pt>
                <c:pt idx="9">
                  <c:v>30.007794232268125</c:v>
                </c:pt>
                <c:pt idx="10">
                  <c:v>#N/A</c:v>
                </c:pt>
                <c:pt idx="11">
                  <c:v>30.466666666666669</c:v>
                </c:pt>
                <c:pt idx="12">
                  <c:v>#N/A</c:v>
                </c:pt>
                <c:pt idx="13">
                  <c:v>25.770712909441229</c:v>
                </c:pt>
                <c:pt idx="14">
                  <c:v>#N/A</c:v>
                </c:pt>
                <c:pt idx="15">
                  <c:v>25.763793889648895</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72</c:v>
                </c:pt>
                <c:pt idx="34">
                  <c:v>69.959999999999994</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4-ABD7-4B16-A0A3-FFEECB34D570}"/>
            </c:ext>
          </c:extLst>
        </c:ser>
        <c:dLbls>
          <c:showLegendKey val="0"/>
          <c:showVal val="0"/>
          <c:showCatName val="0"/>
          <c:showSerName val="0"/>
          <c:showPercent val="0"/>
          <c:showBubbleSize val="0"/>
        </c:dLbls>
        <c:axId val="97512832"/>
        <c:axId val="97531008"/>
      </c:scatterChart>
      <c:valAx>
        <c:axId val="97512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31008"/>
        <c:crosses val="autoZero"/>
        <c:crossBetween val="midCat"/>
        <c:majorUnit val="5"/>
      </c:valAx>
      <c:valAx>
        <c:axId val="975310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128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8C-499B-BC21-54A6A95926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8C-499B-BC21-54A6A95926D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8C-499B-BC21-54A6A95926D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8C-499B-BC21-54A6A95926D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8C-499B-BC21-54A6A95926D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8C-499B-BC21-54A6A95926D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74-4B94-9D28-6FE672C6B8C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74-4B94-9D28-6FE672C6B8C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74-4B94-9D28-6FE672C6B8C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74-4B94-9D28-6FE672C6B8C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74-4B94-9D28-6FE672C6B8C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74-4B94-9D28-6FE672C6B8C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74-4B94-9D28-6FE672C6B8C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74-4B94-9D28-6FE672C6B8C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74-4B94-9D28-6FE672C6B8C3}"/>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C74-4B94-9D28-6FE672C6B8C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C74-4B94-9D28-6FE672C6B8C3}"/>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C74-4B94-9D28-6FE672C6B8C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C74-4B94-9D28-6FE672C6B8C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C74-4B94-9D28-6FE672C6B8C3}"/>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C74-4B94-9D28-6FE672C6B8C3}"/>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C74-4B94-9D28-6FE672C6B8C3}"/>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6B-4DA3-AA5C-321E53AE8A3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6B-4DA3-AA5C-321E53AE8A3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6B-4DA3-AA5C-321E53AE8A3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AA-499C-AFF9-64E5B9D3A47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AA-499C-AFF9-64E5B9D3A47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AA-499C-AFF9-64E5B9D3A47B}"/>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AA-499C-AFF9-64E5B9D3A47B}"/>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AA-499C-AFF9-64E5B9D3A47B}"/>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9F-4702-9D5E-18A724AE6671}"/>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9F-4702-9D5E-18A724AE6671}"/>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9F-4702-9D5E-18A724AE6671}"/>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C9-4B3A-9A55-1619A3A3C1A8}"/>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75-440D-B23F-6158799073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18.8</c:v>
                </c:pt>
                <c:pt idx="11">
                  <c:v>18.8</c:v>
                </c:pt>
                <c:pt idx="12">
                  <c:v>18.8</c:v>
                </c:pt>
                <c:pt idx="13">
                  <c:v>18.8</c:v>
                </c:pt>
                <c:pt idx="14">
                  <c:v>18.8</c:v>
                </c:pt>
                <c:pt idx="15">
                  <c:v>21.3</c:v>
                </c:pt>
                <c:pt idx="16">
                  <c:v>23.9</c:v>
                </c:pt>
                <c:pt idx="17">
                  <c:v>26.4</c:v>
                </c:pt>
                <c:pt idx="18">
                  <c:v>29</c:v>
                </c:pt>
                <c:pt idx="19">
                  <c:v>31.5</c:v>
                </c:pt>
                <c:pt idx="20">
                  <c:v>34.1</c:v>
                </c:pt>
                <c:pt idx="21">
                  <c:v>36.6</c:v>
                </c:pt>
                <c:pt idx="22">
                  <c:v>39.200000000000003</c:v>
                </c:pt>
                <c:pt idx="23">
                  <c:v>41.7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8C-499B-BC21-54A6A95926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8C-499B-BC21-54A6A95926D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8C-499B-BC21-54A6A95926D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8C-499B-BC21-54A6A95926D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A8C-499B-BC21-54A6A95926D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A8C-499B-BC21-54A6A95926D3}"/>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A8C-499B-BC21-54A6A95926D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A8C-499B-BC21-54A6A95926D3}"/>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A8C-499B-BC21-54A6A95926D3}"/>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A8C-499B-BC21-54A6A95926D3}"/>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A8C-499B-BC21-54A6A95926D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A8C-499B-BC21-54A6A95926D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AF-4125-ABEC-00FFEA5CC05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AF-4125-ABEC-00FFEA5CC05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AF-4125-ABEC-00FFEA5CC05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AF-4125-ABEC-00FFEA5CC05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C74-4B94-9D28-6FE672C6B8C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C74-4B94-9D28-6FE672C6B8C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C74-4B94-9D28-6FE672C6B8C3}"/>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C74-4B94-9D28-6FE672C6B8C3}"/>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C74-4B94-9D28-6FE672C6B8C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6B-4DA3-AA5C-321E53AE8A3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6B-4DA3-AA5C-321E53AE8A3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6B-4DA3-AA5C-321E53AE8A3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AA-499C-AFF9-64E5B9D3A47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AA-499C-AFF9-64E5B9D3A47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2AA-499C-AFF9-64E5B9D3A47B}"/>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2AA-499C-AFF9-64E5B9D3A47B}"/>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2AA-499C-AFF9-64E5B9D3A47B}"/>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9F-4702-9D5E-18A724AE6671}"/>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9F-4702-9D5E-18A724AE6671}"/>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9F-4702-9D5E-18A724AE6671}"/>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C9-4B3A-9A55-1619A3A3C1A8}"/>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75-440D-B23F-6158799073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17.78</c:v>
                </c:pt>
                <c:pt idx="21">
                  <c:v>#N/A</c:v>
                </c:pt>
                <c:pt idx="22">
                  <c:v>#N/A</c:v>
                </c:pt>
                <c:pt idx="23">
                  <c:v>34.071570000000001</c:v>
                </c:pt>
                <c:pt idx="24">
                  <c:v>#N/A</c:v>
                </c:pt>
                <c:pt idx="25">
                  <c:v>#N/A</c:v>
                </c:pt>
                <c:pt idx="26">
                  <c:v>#N/A</c:v>
                </c:pt>
                <c:pt idx="27">
                  <c:v>#N/A</c:v>
                </c:pt>
                <c:pt idx="28">
                  <c:v>#N/A</c:v>
                </c:pt>
                <c:pt idx="29">
                  <c:v>#N/A</c:v>
                </c:pt>
                <c:pt idx="30">
                  <c:v>#N/A</c:v>
                </c:pt>
                <c:pt idx="31">
                  <c:v>35.1</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6.1</c:v>
                </c:pt>
                <c:pt idx="1">
                  <c:v>6.1</c:v>
                </c:pt>
                <c:pt idx="2">
                  <c:v>6.1</c:v>
                </c:pt>
                <c:pt idx="3">
                  <c:v>7.8</c:v>
                </c:pt>
                <c:pt idx="4">
                  <c:v>9.5</c:v>
                </c:pt>
                <c:pt idx="5">
                  <c:v>11.3</c:v>
                </c:pt>
                <c:pt idx="6">
                  <c:v>13</c:v>
                </c:pt>
                <c:pt idx="7">
                  <c:v>14.7</c:v>
                </c:pt>
                <c:pt idx="8">
                  <c:v>16.399999999999999</c:v>
                </c:pt>
                <c:pt idx="9">
                  <c:v>18.2</c:v>
                </c:pt>
                <c:pt idx="10">
                  <c:v>19.899999999999999</c:v>
                </c:pt>
                <c:pt idx="11">
                  <c:v>21.6</c:v>
                </c:pt>
                <c:pt idx="12">
                  <c:v>23.3</c:v>
                </c:pt>
                <c:pt idx="13">
                  <c:v>25</c:v>
                </c:pt>
                <c:pt idx="14">
                  <c:v>26.8</c:v>
                </c:pt>
                <c:pt idx="15">
                  <c:v>28.5</c:v>
                </c:pt>
                <c:pt idx="16">
                  <c:v>30.2</c:v>
                </c:pt>
                <c:pt idx="17">
                  <c:v>31.9</c:v>
                </c:pt>
                <c:pt idx="18">
                  <c:v>33.700000000000003</c:v>
                </c:pt>
                <c:pt idx="19">
                  <c:v>35.4</c:v>
                </c:pt>
                <c:pt idx="20">
                  <c:v>37.1</c:v>
                </c:pt>
                <c:pt idx="21">
                  <c:v>38.799999999999997</c:v>
                </c:pt>
                <c:pt idx="22">
                  <c:v>40.6</c:v>
                </c:pt>
                <c:pt idx="23">
                  <c:v>42.3</c:v>
                </c:pt>
              </c:numCache>
            </c:numRef>
          </c:yVal>
          <c:smooth val="0"/>
          <c:extLst>
            <c:ext xmlns:c16="http://schemas.microsoft.com/office/drawing/2014/chart" uri="{C3380CC4-5D6E-409C-BE32-E72D297353CC}">
              <c16:uniqueId val="{00000015-2A8C-499B-BC21-54A6A95926D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A8C-499B-BC21-54A6A95926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A8C-499B-BC21-54A6A95926D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A8C-499B-BC21-54A6A95926D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A8C-499B-BC21-54A6A95926D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A8C-499B-BC21-54A6A95926D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A8C-499B-BC21-54A6A95926D3}"/>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A8C-499B-BC21-54A6A95926D3}"/>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A8C-499B-BC21-54A6A95926D3}"/>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A8C-499B-BC21-54A6A95926D3}"/>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A8C-499B-BC21-54A6A95926D3}"/>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A8C-499B-BC21-54A6A95926D3}"/>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A8C-499B-BC21-54A6A95926D3}"/>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A8C-499B-BC21-54A6A95926D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A8C-499B-BC21-54A6A95926D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AF-4125-ABEC-00FFEA5CC05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AF-4125-ABEC-00FFEA5CC05A}"/>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AF-4125-ABEC-00FFEA5CC05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DAF-4125-ABEC-00FFEA5CC05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C74-4B94-9D28-6FE672C6B8C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C74-4B94-9D28-6FE672C6B8C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C74-4B94-9D28-6FE672C6B8C3}"/>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C74-4B94-9D28-6FE672C6B8C3}"/>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C74-4B94-9D28-6FE672C6B8C3}"/>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6B-4DA3-AA5C-321E53AE8A3C}"/>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6B-4DA3-AA5C-321E53AE8A3C}"/>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6B-4DA3-AA5C-321E53AE8A3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AA-499C-AFF9-64E5B9D3A47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AA-499C-AFF9-64E5B9D3A47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AA-499C-AFF9-64E5B9D3A47B}"/>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AA-499C-AFF9-64E5B9D3A47B}"/>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AA-499C-AFF9-64E5B9D3A47B}"/>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9F-4702-9D5E-18A724AE6671}"/>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9F-4702-9D5E-18A724AE6671}"/>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9F-4702-9D5E-18A724AE6671}"/>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C9-4B3A-9A55-1619A3A3C1A8}"/>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75-440D-B23F-6158799073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15.746149761019595</c:v>
                </c:pt>
                <c:pt idx="2">
                  <c:v>#N/A</c:v>
                </c:pt>
                <c:pt idx="3">
                  <c:v>17.741028237146992</c:v>
                </c:pt>
                <c:pt idx="4">
                  <c:v>20.273972602739718</c:v>
                </c:pt>
                <c:pt idx="5">
                  <c:v>12.969887817358796</c:v>
                </c:pt>
                <c:pt idx="6">
                  <c:v>14.566284779050733</c:v>
                </c:pt>
                <c:pt idx="7">
                  <c:v>14.782539808286458</c:v>
                </c:pt>
                <c:pt idx="8">
                  <c:v>#N/A</c:v>
                </c:pt>
                <c:pt idx="9">
                  <c:v>16.755067935769816</c:v>
                </c:pt>
                <c:pt idx="10">
                  <c:v>#N/A</c:v>
                </c:pt>
                <c:pt idx="11">
                  <c:v>26.006424714646982</c:v>
                </c:pt>
                <c:pt idx="12">
                  <c:v>#N/A</c:v>
                </c:pt>
                <c:pt idx="13">
                  <c:v>16.478555304740411</c:v>
                </c:pt>
                <c:pt idx="14">
                  <c:v>#N/A</c:v>
                </c:pt>
                <c:pt idx="15">
                  <c:v>26.768412386802609</c:v>
                </c:pt>
                <c:pt idx="16">
                  <c:v>#N/A</c:v>
                </c:pt>
                <c:pt idx="17">
                  <c:v>#N/A</c:v>
                </c:pt>
                <c:pt idx="18">
                  <c:v>#N/A</c:v>
                </c:pt>
                <c:pt idx="19">
                  <c:v>#N/A</c:v>
                </c:pt>
                <c:pt idx="20">
                  <c:v>#N/A</c:v>
                </c:pt>
                <c:pt idx="21">
                  <c:v>#N/A</c:v>
                </c:pt>
                <c:pt idx="22">
                  <c:v>#N/A</c:v>
                </c:pt>
                <c:pt idx="23">
                  <c:v>#N/A</c:v>
                </c:pt>
                <c:pt idx="24">
                  <c:v>#N/A</c:v>
                </c:pt>
                <c:pt idx="25">
                  <c:v>#N/A</c:v>
                </c:pt>
                <c:pt idx="26">
                  <c:v>28.927106165345918</c:v>
                </c:pt>
                <c:pt idx="27">
                  <c:v>33.200000000000003</c:v>
                </c:pt>
                <c:pt idx="28">
                  <c:v>#N/A</c:v>
                </c:pt>
                <c:pt idx="29">
                  <c:v>38.038958196541913</c:v>
                </c:pt>
                <c:pt idx="30">
                  <c:v>#N/A</c:v>
                </c:pt>
                <c:pt idx="31">
                  <c:v>51.8</c:v>
                </c:pt>
                <c:pt idx="32">
                  <c:v>37.9</c:v>
                </c:pt>
                <c:pt idx="33">
                  <c:v>41.27</c:v>
                </c:pt>
                <c:pt idx="34">
                  <c:v>41.89</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4-2A8C-499B-BC21-54A6A95926D3}"/>
            </c:ext>
          </c:extLst>
        </c:ser>
        <c:dLbls>
          <c:showLegendKey val="0"/>
          <c:showVal val="0"/>
          <c:showCatName val="0"/>
          <c:showSerName val="0"/>
          <c:showPercent val="0"/>
          <c:showBubbleSize val="0"/>
        </c:dLbls>
        <c:axId val="100571392"/>
        <c:axId val="100585472"/>
      </c:scatterChart>
      <c:valAx>
        <c:axId val="100571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85472"/>
        <c:crosses val="autoZero"/>
        <c:crossBetween val="midCat"/>
        <c:majorUnit val="5"/>
      </c:valAx>
      <c:valAx>
        <c:axId val="1005854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713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53.3</c:v>
                </c:pt>
                <c:pt idx="16">
                  <c:v>53.3</c:v>
                </c:pt>
                <c:pt idx="17">
                  <c:v>53.3</c:v>
                </c:pt>
                <c:pt idx="18">
                  <c:v>53.3</c:v>
                </c:pt>
                <c:pt idx="19">
                  <c:v>53.3</c:v>
                </c:pt>
                <c:pt idx="20">
                  <c:v>53.3</c:v>
                </c:pt>
                <c:pt idx="21">
                  <c:v>53.3</c:v>
                </c:pt>
                <c:pt idx="22">
                  <c:v>53.3</c:v>
                </c:pt>
                <c:pt idx="23">
                  <c:v>53.3</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AF-424B-B87A-7A3EE8AA66E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AF-424B-B87A-7A3EE8AA66E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AF-424B-B87A-7A3EE8AA66E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AF-424B-B87A-7A3EE8AA66E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AF-424B-B87A-7A3EE8AA66E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AF-424B-B87A-7A3EE8AA66E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AF-424B-B87A-7A3EE8AA66E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AF-424B-B87A-7A3EE8AA66E8}"/>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AF-424B-B87A-7A3EE8AA66E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AF-424B-B87A-7A3EE8AA66E8}"/>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AF-424B-B87A-7A3EE8AA66E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AF-424B-B87A-7A3EE8AA66E8}"/>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AF-424B-B87A-7A3EE8AA66E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CAF-424B-B87A-7A3EE8AA66E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3F-45E2-8D54-453A3C4E021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3F-45E2-8D54-453A3C4E021E}"/>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3F-45E2-8D54-453A3C4E021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3F-45E2-8D54-453A3C4E021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E0-4114-A213-3EA23E650B7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E0-4114-A213-3EA23E650B7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E0-4114-A213-3EA23E650B70}"/>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E0-4114-A213-3EA23E650B70}"/>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E0-4114-A213-3EA23E650B70}"/>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BD-4F4D-AB39-9619B000CA9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BD-4F4D-AB39-9619B000CA9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BD-4F4D-AB39-9619B000CA9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27-492B-B95C-BF7287CD8C3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27-492B-B95C-BF7287CD8C3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27-492B-B95C-BF7287CD8C31}"/>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27-492B-B95C-BF7287CD8C31}"/>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27-492B-B95C-BF7287CD8C31}"/>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51-48D9-A7A6-BF7DE41C1CAE}"/>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51-48D9-A7A6-BF7DE41C1CAE}"/>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51-48D9-A7A6-BF7DE41C1CAE}"/>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98-4873-8DCB-57856431DC35}"/>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66-41B9-A01C-636FD1A5B6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60.901818361987807</c:v>
                </c:pt>
                <c:pt idx="33">
                  <c:v>57.31</c:v>
                </c:pt>
                <c:pt idx="34">
                  <c:v>41.72409814669799</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41.8</c:v>
                </c:pt>
                <c:pt idx="16">
                  <c:v>41.8</c:v>
                </c:pt>
                <c:pt idx="17">
                  <c:v>41.8</c:v>
                </c:pt>
                <c:pt idx="18">
                  <c:v>41.8</c:v>
                </c:pt>
                <c:pt idx="19">
                  <c:v>41.8</c:v>
                </c:pt>
                <c:pt idx="20">
                  <c:v>41.8</c:v>
                </c:pt>
                <c:pt idx="21">
                  <c:v>41.8</c:v>
                </c:pt>
                <c:pt idx="22">
                  <c:v>41.8</c:v>
                </c:pt>
                <c:pt idx="23">
                  <c:v>41.8</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CAF-424B-B87A-7A3EE8AA66E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CAF-424B-B87A-7A3EE8AA66E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CAF-424B-B87A-7A3EE8AA66E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CAF-424B-B87A-7A3EE8AA66E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CAF-424B-B87A-7A3EE8AA66E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CAF-424B-B87A-7A3EE8AA66E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CAF-424B-B87A-7A3EE8AA66E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CAF-424B-B87A-7A3EE8AA66E8}"/>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CAF-424B-B87A-7A3EE8AA66E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CAF-424B-B87A-7A3EE8AA66E8}"/>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CAF-424B-B87A-7A3EE8AA66E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CAF-424B-B87A-7A3EE8AA66E8}"/>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CAF-424B-B87A-7A3EE8AA66E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CAF-424B-B87A-7A3EE8AA66E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3F-45E2-8D54-453A3C4E021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3F-45E2-8D54-453A3C4E021E}"/>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3F-45E2-8D54-453A3C4E021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3F-45E2-8D54-453A3C4E021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E0-4114-A213-3EA23E650B7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E0-4114-A213-3EA23E650B7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E0-4114-A213-3EA23E650B70}"/>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E0-4114-A213-3EA23E650B70}"/>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E0-4114-A213-3EA23E650B70}"/>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BD-4F4D-AB39-9619B000CA9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BD-4F4D-AB39-9619B000CA9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BD-4F4D-AB39-9619B000CA9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27-492B-B95C-BF7287CD8C3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627-492B-B95C-BF7287CD8C3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627-492B-B95C-BF7287CD8C31}"/>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627-492B-B95C-BF7287CD8C31}"/>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627-492B-B95C-BF7287CD8C31}"/>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51-48D9-A7A6-BF7DE41C1CAE}"/>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51-48D9-A7A6-BF7DE41C1CAE}"/>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51-48D9-A7A6-BF7DE41C1CAE}"/>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98-4873-8DCB-57856431DC35}"/>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66-41B9-A01C-636FD1A5B6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50.564507289268882</c:v>
                </c:pt>
                <c:pt idx="33">
                  <c:v>42.20948990376592</c:v>
                </c:pt>
                <c:pt idx="34">
                  <c:v>32.535117796703908</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4.8</c:v>
                </c:pt>
                <c:pt idx="17">
                  <c:v>13.9</c:v>
                </c:pt>
                <c:pt idx="18">
                  <c:v>23.1</c:v>
                </c:pt>
                <c:pt idx="19">
                  <c:v>32.299999999999997</c:v>
                </c:pt>
                <c:pt idx="20">
                  <c:v>41.4</c:v>
                </c:pt>
                <c:pt idx="21">
                  <c:v>41.8</c:v>
                </c:pt>
                <c:pt idx="22">
                  <c:v>41.8</c:v>
                </c:pt>
                <c:pt idx="23">
                  <c:v>41.8</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CAF-424B-B87A-7A3EE8AA66E8}"/>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6CAF-424B-B87A-7A3EE8AA66E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6CAF-424B-B87A-7A3EE8AA66E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6CAF-424B-B87A-7A3EE8AA66E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6CAF-424B-B87A-7A3EE8AA66E8}"/>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6CAF-424B-B87A-7A3EE8AA66E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6CAF-424B-B87A-7A3EE8AA66E8}"/>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6CAF-424B-B87A-7A3EE8AA66E8}"/>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6CAF-424B-B87A-7A3EE8AA66E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6CAF-424B-B87A-7A3EE8AA66E8}"/>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6CAF-424B-B87A-7A3EE8AA66E8}"/>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6CAF-424B-B87A-7A3EE8AA66E8}"/>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6CAF-424B-B87A-7A3EE8AA66E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6CAF-424B-B87A-7A3EE8AA66E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3F-45E2-8D54-453A3C4E021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C3F-45E2-8D54-453A3C4E021E}"/>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C3F-45E2-8D54-453A3C4E021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C3F-45E2-8D54-453A3C4E021E}"/>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E0-4114-A213-3EA23E650B70}"/>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E0-4114-A213-3EA23E650B7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E0-4114-A213-3EA23E650B70}"/>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E0-4114-A213-3EA23E650B70}"/>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2E0-4114-A213-3EA23E650B7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BD-4F4D-AB39-9619B000CA9B}"/>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BD-4F4D-AB39-9619B000CA9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BD-4F4D-AB39-9619B000CA9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27-492B-B95C-BF7287CD8C3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27-492B-B95C-BF7287CD8C3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27-492B-B95C-BF7287CD8C31}"/>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27-492B-B95C-BF7287CD8C31}"/>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27-492B-B95C-BF7287CD8C31}"/>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51-48D9-A7A6-BF7DE41C1CAE}"/>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51-48D9-A7A6-BF7DE41C1CAE}"/>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51-48D9-A7A6-BF7DE41C1CAE}"/>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98-4873-8DCB-57856431DC35}"/>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66-41B9-A01C-636FD1A5B6C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14.45</c:v>
                </c:pt>
                <c:pt idx="21">
                  <c:v>#N/A</c:v>
                </c:pt>
                <c:pt idx="22">
                  <c:v>#N/A</c:v>
                </c:pt>
                <c:pt idx="23">
                  <c:v>19.509720000000002</c:v>
                </c:pt>
                <c:pt idx="24">
                  <c:v>#N/A</c:v>
                </c:pt>
                <c:pt idx="25">
                  <c:v>9.6554800000000007</c:v>
                </c:pt>
                <c:pt idx="26">
                  <c:v>#N/A</c:v>
                </c:pt>
                <c:pt idx="27">
                  <c:v>#N/A</c:v>
                </c:pt>
                <c:pt idx="28">
                  <c:v>17.007868233382069</c:v>
                </c:pt>
                <c:pt idx="29">
                  <c:v>#N/A</c:v>
                </c:pt>
                <c:pt idx="30">
                  <c:v>64.018351474567808</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114130304"/>
        <c:axId val="114152576"/>
      </c:scatterChart>
      <c:valAx>
        <c:axId val="114130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152576"/>
        <c:crosses val="autoZero"/>
        <c:crossBetween val="midCat"/>
        <c:majorUnit val="5"/>
      </c:valAx>
      <c:valAx>
        <c:axId val="114152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13030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29.7</c:v>
                </c:pt>
                <c:pt idx="20">
                  <c:v>29.7</c:v>
                </c:pt>
                <c:pt idx="21">
                  <c:v>29.7</c:v>
                </c:pt>
                <c:pt idx="22">
                  <c:v>29.7</c:v>
                </c:pt>
                <c:pt idx="23">
                  <c:v>29.7</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5D-47BF-B547-A9EBE2A257A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5D-47BF-B547-A9EBE2A257A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5D-47BF-B547-A9EBE2A257A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5D-47BF-B547-A9EBE2A257A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5D-47BF-B547-A9EBE2A257A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5D-47BF-B547-A9EBE2A257AC}"/>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5D-47BF-B547-A9EBE2A257A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5D-47BF-B547-A9EBE2A257A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5D-47BF-B547-A9EBE2A257A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5D-47BF-B547-A9EBE2A257AC}"/>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5D-47BF-B547-A9EBE2A257A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5D-47BF-B547-A9EBE2A257A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3E-481F-BB2F-9170C51AF23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3E-481F-BB2F-9170C51AF23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3E-481F-BB2F-9170C51AF2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3E-481F-BB2F-9170C51AF23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B0-44AB-A753-859527282B9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B0-44AB-A753-859527282B9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B0-44AB-A753-859527282B93}"/>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B0-44AB-A753-859527282B93}"/>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B0-44AB-A753-859527282B93}"/>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FE-4EF2-9D42-0C8A37B11E3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7FE-4EF2-9D42-0C8A37B11E3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7FE-4EF2-9D42-0C8A37B11E3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BBA-458D-B0C4-BB6F6717597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BBA-458D-B0C4-BB6F6717597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BBA-458D-B0C4-BB6F67175972}"/>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BBA-458D-B0C4-BB6F67175972}"/>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BBA-458D-B0C4-BB6F67175972}"/>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1B-42C9-81D5-945E0D7F0B6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1B-42C9-81D5-945E0D7F0B6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1B-42C9-81D5-945E0D7F0B6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92-4A42-BCE2-3E9850C7E592}"/>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9D-43FA-84CD-36B176DC08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29.680170575692966</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35.299999999999997</c:v>
                </c:pt>
                <c:pt idx="18">
                  <c:v>35.299999999999997</c:v>
                </c:pt>
                <c:pt idx="19">
                  <c:v>29.7</c:v>
                </c:pt>
                <c:pt idx="20">
                  <c:v>29.7</c:v>
                </c:pt>
                <c:pt idx="21">
                  <c:v>29.7</c:v>
                </c:pt>
                <c:pt idx="22">
                  <c:v>29.7</c:v>
                </c:pt>
                <c:pt idx="23">
                  <c:v>29.7</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5D-47BF-B547-A9EBE2A257A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5D-47BF-B547-A9EBE2A257A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45D-47BF-B547-A9EBE2A257A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45D-47BF-B547-A9EBE2A257A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5D-47BF-B547-A9EBE2A257A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45D-47BF-B547-A9EBE2A257A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45D-47BF-B547-A9EBE2A257A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45D-47BF-B547-A9EBE2A257AC}"/>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45D-47BF-B547-A9EBE2A257A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45D-47BF-B547-A9EBE2A257A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45D-47BF-B547-A9EBE2A257A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45D-47BF-B547-A9EBE2A257AC}"/>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45D-47BF-B547-A9EBE2A257A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45D-47BF-B547-A9EBE2A257A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3E-481F-BB2F-9170C51AF23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3E-481F-BB2F-9170C51AF23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3E-481F-BB2F-9170C51AF2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A3E-481F-BB2F-9170C51AF23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B0-44AB-A753-859527282B9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B0-44AB-A753-859527282B9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B0-44AB-A753-859527282B93}"/>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B0-44AB-A753-859527282B93}"/>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FB0-44AB-A753-859527282B93}"/>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FE-4EF2-9D42-0C8A37B11E3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FE-4EF2-9D42-0C8A37B11E3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FE-4EF2-9D42-0C8A37B11E3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BA-458D-B0C4-BB6F6717597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BA-458D-B0C4-BB6F6717597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BA-458D-B0C4-BB6F67175972}"/>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BA-458D-B0C4-BB6F67175972}"/>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BBA-458D-B0C4-BB6F67175972}"/>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1B-42C9-81D5-945E0D7F0B6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1B-42C9-81D5-945E0D7F0B6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1B-42C9-81D5-945E0D7F0B6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92-4A42-BCE2-3E9850C7E592}"/>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9D-43FA-84CD-36B176DC08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35.299999999999997</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44.8</c:v>
                </c:pt>
                <c:pt idx="16">
                  <c:v>44.8</c:v>
                </c:pt>
                <c:pt idx="17">
                  <c:v>44.8</c:v>
                </c:pt>
                <c:pt idx="18">
                  <c:v>44.8</c:v>
                </c:pt>
                <c:pt idx="19">
                  <c:v>44.8</c:v>
                </c:pt>
                <c:pt idx="20">
                  <c:v>44.8</c:v>
                </c:pt>
                <c:pt idx="21">
                  <c:v>44.8</c:v>
                </c:pt>
                <c:pt idx="22">
                  <c:v>44.8</c:v>
                </c:pt>
                <c:pt idx="23">
                  <c:v>44.8</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45D-47BF-B547-A9EBE2A257A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45D-47BF-B547-A9EBE2A257A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45D-47BF-B547-A9EBE2A257A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45D-47BF-B547-A9EBE2A257A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45D-47BF-B547-A9EBE2A257A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45D-47BF-B547-A9EBE2A257AC}"/>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45D-47BF-B547-A9EBE2A257A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45D-47BF-B547-A9EBE2A257A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45D-47BF-B547-A9EBE2A257A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45D-47BF-B547-A9EBE2A257AC}"/>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45D-47BF-B547-A9EBE2A257A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45D-47BF-B547-A9EBE2A257A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A3E-481F-BB2F-9170C51AF23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A3E-481F-BB2F-9170C51AF235}"/>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A3E-481F-BB2F-9170C51AF2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A3E-481F-BB2F-9170C51AF23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FB0-44AB-A753-859527282B9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FB0-44AB-A753-859527282B9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FB0-44AB-A753-859527282B93}"/>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FB0-44AB-A753-859527282B93}"/>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FB0-44AB-A753-859527282B93}"/>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FE-4EF2-9D42-0C8A37B11E3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FE-4EF2-9D42-0C8A37B11E3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FE-4EF2-9D42-0C8A37B11E3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BA-458D-B0C4-BB6F6717597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BA-458D-B0C4-BB6F6717597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BA-458D-B0C4-BB6F67175972}"/>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BA-458D-B0C4-BB6F67175972}"/>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BA-458D-B0C4-BB6F67175972}"/>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1B-42C9-81D5-945E0D7F0B6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1B-42C9-81D5-945E0D7F0B6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1B-42C9-81D5-945E0D7F0B6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92-4A42-BCE2-3E9850C7E592}"/>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9D-43FA-84CD-36B176DC08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47.2</c:v>
                </c:pt>
                <c:pt idx="32">
                  <c:v>#N/A</c:v>
                </c:pt>
                <c:pt idx="33">
                  <c:v>#N/A</c:v>
                </c:pt>
                <c:pt idx="34">
                  <c:v>42.345415778251599</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121981952"/>
        <c:axId val="122020608"/>
      </c:scatterChart>
      <c:valAx>
        <c:axId val="121981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020608"/>
        <c:crosses val="autoZero"/>
        <c:crossBetween val="midCat"/>
        <c:majorUnit val="5"/>
      </c:valAx>
      <c:valAx>
        <c:axId val="122020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19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1.2</c:v>
                </c:pt>
                <c:pt idx="12">
                  <c:v>1.2</c:v>
                </c:pt>
                <c:pt idx="13">
                  <c:v>1.2</c:v>
                </c:pt>
                <c:pt idx="14">
                  <c:v>1.2</c:v>
                </c:pt>
                <c:pt idx="15">
                  <c:v>1.2</c:v>
                </c:pt>
                <c:pt idx="16">
                  <c:v>7.4</c:v>
                </c:pt>
                <c:pt idx="17">
                  <c:v>13.5</c:v>
                </c:pt>
                <c:pt idx="18">
                  <c:v>19.7</c:v>
                </c:pt>
                <c:pt idx="19">
                  <c:v>25.9</c:v>
                </c:pt>
                <c:pt idx="20">
                  <c:v>32.1</c:v>
                </c:pt>
                <c:pt idx="21">
                  <c:v>37.799999999999997</c:v>
                </c:pt>
                <c:pt idx="22">
                  <c:v>42.1</c:v>
                </c:pt>
                <c:pt idx="23">
                  <c:v>46.3</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0.7</c:v>
                </c:pt>
                <c:pt idx="12">
                  <c:v>0.7</c:v>
                </c:pt>
                <c:pt idx="13">
                  <c:v>0.7</c:v>
                </c:pt>
                <c:pt idx="14">
                  <c:v>0.7</c:v>
                </c:pt>
                <c:pt idx="15">
                  <c:v>0.7</c:v>
                </c:pt>
                <c:pt idx="16">
                  <c:v>2.5</c:v>
                </c:pt>
                <c:pt idx="17">
                  <c:v>4.2</c:v>
                </c:pt>
                <c:pt idx="18">
                  <c:v>6</c:v>
                </c:pt>
                <c:pt idx="19">
                  <c:v>7.8</c:v>
                </c:pt>
                <c:pt idx="20">
                  <c:v>9.5</c:v>
                </c:pt>
                <c:pt idx="21">
                  <c:v>11.3</c:v>
                </c:pt>
                <c:pt idx="22">
                  <c:v>13.1</c:v>
                </c:pt>
                <c:pt idx="23">
                  <c:v>14.8</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5B-41DF-BDE2-A7F81ED77C0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5B-41DF-BDE2-A7F81ED77C0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5B-41DF-BDE2-A7F81ED77C0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5B-41DF-BDE2-A7F81ED77C0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5B-41DF-BDE2-A7F81ED77C0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5B-41DF-BDE2-A7F81ED77C01}"/>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5B-41DF-BDE2-A7F81ED77C0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5B-41DF-BDE2-A7F81ED77C0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5B-41DF-BDE2-A7F81ED77C0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5B-41DF-BDE2-A7F81ED77C0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F5B-41DF-BDE2-A7F81ED77C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F5B-41DF-BDE2-A7F81ED77C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B4-4AD8-8CF4-C5DA3730083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B4-4AD8-8CF4-C5DA3730083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B4-4AD8-8CF4-C5DA3730083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B4-4AD8-8CF4-C5DA3730083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68-40B5-AFA2-0ED20A51AE2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68-40B5-AFA2-0ED20A51AE2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68-40B5-AFA2-0ED20A51AE2B}"/>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68-40B5-AFA2-0ED20A51AE2B}"/>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68-40B5-AFA2-0ED20A51AE2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40-4353-8B7F-C2156D365123}"/>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340-4353-8B7F-C2156D365123}"/>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340-4353-8B7F-C2156D36512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7BF-4252-BAB7-BC0727E6867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BF-4252-BAB7-BC0727E68679}"/>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7BF-4252-BAB7-BC0727E68679}"/>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7BF-4252-BAB7-BC0727E68679}"/>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7BF-4252-BAB7-BC0727E68679}"/>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0E5-4B00-8CE9-8053E7C08CA4}"/>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0E5-4B00-8CE9-8053E7C08CA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0E5-4B00-8CE9-8053E7C08CA4}"/>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D7-4547-A65B-863FEB47BEB5}"/>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65-40F6-B5A3-7169B0CC88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7.6271199999999997</c:v>
                </c:pt>
                <c:pt idx="25">
                  <c:v>#N/A</c:v>
                </c:pt>
                <c:pt idx="26">
                  <c:v>#N/A</c:v>
                </c:pt>
                <c:pt idx="27">
                  <c:v>#N/A</c:v>
                </c:pt>
                <c:pt idx="28">
                  <c:v>#N/A</c:v>
                </c:pt>
                <c:pt idx="29">
                  <c:v>#N/A</c:v>
                </c:pt>
                <c:pt idx="30">
                  <c:v>#N/A</c:v>
                </c:pt>
                <c:pt idx="31">
                  <c:v>#N/A</c:v>
                </c:pt>
                <c:pt idx="32">
                  <c:v>45.731475617479418</c:v>
                </c:pt>
                <c:pt idx="33">
                  <c:v>65.186393571385423</c:v>
                </c:pt>
                <c:pt idx="34">
                  <c:v>28.521739130434781</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F5B-41DF-BDE2-A7F81ED77C0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F5B-41DF-BDE2-A7F81ED77C0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F5B-41DF-BDE2-A7F81ED77C0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F5B-41DF-BDE2-A7F81ED77C0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F5B-41DF-BDE2-A7F81ED77C0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F5B-41DF-BDE2-A7F81ED77C0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F5B-41DF-BDE2-A7F81ED77C0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F5B-41DF-BDE2-A7F81ED77C01}"/>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F5B-41DF-BDE2-A7F81ED77C0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F5B-41DF-BDE2-A7F81ED77C0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F5B-41DF-BDE2-A7F81ED77C0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F5B-41DF-BDE2-A7F81ED77C0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F5B-41DF-BDE2-A7F81ED77C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F5B-41DF-BDE2-A7F81ED77C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B4-4AD8-8CF4-C5DA3730083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B4-4AD8-8CF4-C5DA3730083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B4-4AD8-8CF4-C5DA3730083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B4-4AD8-8CF4-C5DA3730083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68-40B5-AFA2-0ED20A51AE2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68-40B5-AFA2-0ED20A51AE2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68-40B5-AFA2-0ED20A51AE2B}"/>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68-40B5-AFA2-0ED20A51AE2B}"/>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468-40B5-AFA2-0ED20A51AE2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40-4353-8B7F-C2156D365123}"/>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40-4353-8B7F-C2156D365123}"/>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40-4353-8B7F-C2156D36512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BF-4252-BAB7-BC0727E6867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BF-4252-BAB7-BC0727E68679}"/>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BF-4252-BAB7-BC0727E68679}"/>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7BF-4252-BAB7-BC0727E68679}"/>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7BF-4252-BAB7-BC0727E68679}"/>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0E5-4B00-8CE9-8053E7C08CA4}"/>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E5-4B00-8CE9-8053E7C08CA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E5-4B00-8CE9-8053E7C08CA4}"/>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D7-4547-A65B-863FEB47BEB5}"/>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65-40F6-B5A3-7169B0CC88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4.2372899999999998</c:v>
                </c:pt>
                <c:pt idx="25">
                  <c:v>#N/A</c:v>
                </c:pt>
                <c:pt idx="26">
                  <c:v>#N/A</c:v>
                </c:pt>
                <c:pt idx="27">
                  <c:v>#N/A</c:v>
                </c:pt>
                <c:pt idx="28">
                  <c:v>#N/A</c:v>
                </c:pt>
                <c:pt idx="29">
                  <c:v>#N/A</c:v>
                </c:pt>
                <c:pt idx="30">
                  <c:v>#N/A</c:v>
                </c:pt>
                <c:pt idx="31">
                  <c:v>11.3</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12.4</c:v>
                </c:pt>
                <c:pt idx="12">
                  <c:v>12.4</c:v>
                </c:pt>
                <c:pt idx="13">
                  <c:v>12.4</c:v>
                </c:pt>
                <c:pt idx="14">
                  <c:v>12.4</c:v>
                </c:pt>
                <c:pt idx="15">
                  <c:v>12.4</c:v>
                </c:pt>
                <c:pt idx="16">
                  <c:v>16.600000000000001</c:v>
                </c:pt>
                <c:pt idx="17">
                  <c:v>20.9</c:v>
                </c:pt>
                <c:pt idx="18">
                  <c:v>25.1</c:v>
                </c:pt>
                <c:pt idx="19">
                  <c:v>29.3</c:v>
                </c:pt>
                <c:pt idx="20">
                  <c:v>33.6</c:v>
                </c:pt>
                <c:pt idx="21">
                  <c:v>37.799999999999997</c:v>
                </c:pt>
                <c:pt idx="22">
                  <c:v>42.1</c:v>
                </c:pt>
                <c:pt idx="23">
                  <c:v>46.3</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F5B-41DF-BDE2-A7F81ED77C0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F5B-41DF-BDE2-A7F81ED77C0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2F5B-41DF-BDE2-A7F81ED77C0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2F5B-41DF-BDE2-A7F81ED77C0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2F5B-41DF-BDE2-A7F81ED77C0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2F5B-41DF-BDE2-A7F81ED77C01}"/>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F5B-41DF-BDE2-A7F81ED77C0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F5B-41DF-BDE2-A7F81ED77C0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2F5B-41DF-BDE2-A7F81ED77C0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2F5B-41DF-BDE2-A7F81ED77C0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2F5B-41DF-BDE2-A7F81ED77C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2F5B-41DF-BDE2-A7F81ED77C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1B4-4AD8-8CF4-C5DA3730083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1B4-4AD8-8CF4-C5DA3730083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1B4-4AD8-8CF4-C5DA3730083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1B4-4AD8-8CF4-C5DA3730083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468-40B5-AFA2-0ED20A51AE2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468-40B5-AFA2-0ED20A51AE2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468-40B5-AFA2-0ED20A51AE2B}"/>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468-40B5-AFA2-0ED20A51AE2B}"/>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468-40B5-AFA2-0ED20A51AE2B}"/>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40-4353-8B7F-C2156D365123}"/>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40-4353-8B7F-C2156D365123}"/>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40-4353-8B7F-C2156D36512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BF-4252-BAB7-BC0727E68679}"/>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BF-4252-BAB7-BC0727E68679}"/>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BF-4252-BAB7-BC0727E68679}"/>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BF-4252-BAB7-BC0727E68679}"/>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BF-4252-BAB7-BC0727E68679}"/>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5-4B00-8CE9-8053E7C08CA4}"/>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5-4B00-8CE9-8053E7C08CA4}"/>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0E5-4B00-8CE9-8053E7C08CA4}"/>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D7-4547-A65B-863FEB47BEB5}"/>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65-40F6-B5A3-7169B0CC88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21.186440000000001</c:v>
                </c:pt>
                <c:pt idx="25">
                  <c:v>#N/A</c:v>
                </c:pt>
                <c:pt idx="26">
                  <c:v>#N/A</c:v>
                </c:pt>
                <c:pt idx="27">
                  <c:v>#N/A</c:v>
                </c:pt>
                <c:pt idx="28">
                  <c:v>#N/A</c:v>
                </c:pt>
                <c:pt idx="29">
                  <c:v>#N/A</c:v>
                </c:pt>
                <c:pt idx="30">
                  <c:v>#N/A</c:v>
                </c:pt>
                <c:pt idx="31">
                  <c:v>28.299999999999997</c:v>
                </c:pt>
                <c:pt idx="32">
                  <c:v>43.603546548448378</c:v>
                </c:pt>
                <c:pt idx="33">
                  <c:v>47.683723127707268</c:v>
                </c:pt>
                <c:pt idx="34">
                  <c:v>44.08373590982287</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129145088"/>
        <c:axId val="129159168"/>
      </c:scatterChart>
      <c:valAx>
        <c:axId val="12914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159168"/>
        <c:crosses val="autoZero"/>
        <c:crossBetween val="midCat"/>
        <c:majorUnit val="5"/>
      </c:valAx>
      <c:valAx>
        <c:axId val="129159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1450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42</c:v>
                </c:pt>
                <c:pt idx="14">
                  <c:v>42</c:v>
                </c:pt>
                <c:pt idx="15">
                  <c:v>42</c:v>
                </c:pt>
                <c:pt idx="16">
                  <c:v>42</c:v>
                </c:pt>
                <c:pt idx="17">
                  <c:v>42</c:v>
                </c:pt>
                <c:pt idx="18">
                  <c:v>42</c:v>
                </c:pt>
                <c:pt idx="19">
                  <c:v>42</c:v>
                </c:pt>
                <c:pt idx="20">
                  <c:v>42</c:v>
                </c:pt>
                <c:pt idx="21">
                  <c:v>42</c:v>
                </c:pt>
                <c:pt idx="22">
                  <c:v>42</c:v>
                </c:pt>
                <c:pt idx="23">
                  <c:v>42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E59-474B-B1EF-F9DD2B3E1EC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59-474B-B1EF-F9DD2B3E1EC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59-474B-B1EF-F9DD2B3E1EC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59-474B-B1EF-F9DD2B3E1EC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59-474B-B1EF-F9DD2B3E1EC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59-474B-B1EF-F9DD2B3E1EC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59-474B-B1EF-F9DD2B3E1ECC}"/>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59-474B-B1EF-F9DD2B3E1EC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59-474B-B1EF-F9DD2B3E1EC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E59-474B-B1EF-F9DD2B3E1EC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E59-474B-B1EF-F9DD2B3E1ECC}"/>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E59-474B-B1EF-F9DD2B3E1EC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E59-474B-B1EF-F9DD2B3E1EC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E4-4925-B2BD-BEA79A89C9B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E4-4925-B2BD-BEA79A89C9B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E4-4925-B2BD-BEA79A89C9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E4-4925-B2BD-BEA79A89C9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37-406D-A3CC-47116FEB550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37-406D-A3CC-47116FEB550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37-406D-A3CC-47116FEB5506}"/>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37-406D-A3CC-47116FEB5506}"/>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37-406D-A3CC-47116FEB5506}"/>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E80-410A-92C2-2AB2574F3FD4}"/>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E80-410A-92C2-2AB2574F3FD4}"/>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E80-410A-92C2-2AB2574F3FD4}"/>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9D4-454C-A1BD-56B4E2528C68}"/>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9D4-454C-A1BD-56B4E2528C6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9D4-454C-A1BD-56B4E2528C68}"/>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9D4-454C-A1BD-56B4E2528C68}"/>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9D4-454C-A1BD-56B4E2528C68}"/>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6C-41A5-980C-9EA571198BFA}"/>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6C-41A5-980C-9EA571198BFA}"/>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6C-41A5-980C-9EA571198BFA}"/>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BF-4340-A35C-1E3449A23214}"/>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C5-4CAA-B47E-BE8AEC42D0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E59-474B-B1EF-F9DD2B3E1EC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E59-474B-B1EF-F9DD2B3E1EC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E59-474B-B1EF-F9DD2B3E1EC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E59-474B-B1EF-F9DD2B3E1EC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E59-474B-B1EF-F9DD2B3E1EC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E59-474B-B1EF-F9DD2B3E1EC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E59-474B-B1EF-F9DD2B3E1EC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E59-474B-B1EF-F9DD2B3E1ECC}"/>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E59-474B-B1EF-F9DD2B3E1EC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E59-474B-B1EF-F9DD2B3E1EC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E59-474B-B1EF-F9DD2B3E1EC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E59-474B-B1EF-F9DD2B3E1ECC}"/>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E59-474B-B1EF-F9DD2B3E1EC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E59-474B-B1EF-F9DD2B3E1EC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E4-4925-B2BD-BEA79A89C9B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E4-4925-B2BD-BEA79A89C9B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CE4-4925-B2BD-BEA79A89C9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E4-4925-B2BD-BEA79A89C9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37-406D-A3CC-47116FEB550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37-406D-A3CC-47116FEB550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37-406D-A3CC-47116FEB5506}"/>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37-406D-A3CC-47116FEB5506}"/>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D37-406D-A3CC-47116FEB5506}"/>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80-410A-92C2-2AB2574F3FD4}"/>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80-410A-92C2-2AB2574F3FD4}"/>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80-410A-92C2-2AB2574F3FD4}"/>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D4-454C-A1BD-56B4E2528C68}"/>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D4-454C-A1BD-56B4E2528C6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D4-454C-A1BD-56B4E2528C68}"/>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D4-454C-A1BD-56B4E2528C68}"/>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D4-454C-A1BD-56B4E2528C68}"/>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6C-41A5-980C-9EA571198BFA}"/>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6C-41A5-980C-9EA571198BFA}"/>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6C-41A5-980C-9EA571198BFA}"/>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BF-4340-A35C-1E3449A23214}"/>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C5-4CAA-B47E-BE8AEC42D0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16.465927830030886</c:v>
                </c:pt>
                <c:pt idx="29">
                  <c:v>#N/A</c:v>
                </c:pt>
                <c:pt idx="30">
                  <c:v>67.526336208905533</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50.3</c:v>
                </c:pt>
                <c:pt idx="16">
                  <c:v>50.3</c:v>
                </c:pt>
                <c:pt idx="17">
                  <c:v>50.3</c:v>
                </c:pt>
                <c:pt idx="18">
                  <c:v>50.3</c:v>
                </c:pt>
                <c:pt idx="19">
                  <c:v>50.3</c:v>
                </c:pt>
                <c:pt idx="20">
                  <c:v>50.3</c:v>
                </c:pt>
                <c:pt idx="21">
                  <c:v>50.3</c:v>
                </c:pt>
                <c:pt idx="22">
                  <c:v>50.3</c:v>
                </c:pt>
                <c:pt idx="23">
                  <c:v>50.3</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E59-474B-B1EF-F9DD2B3E1EC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E59-474B-B1EF-F9DD2B3E1EC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E59-474B-B1EF-F9DD2B3E1EC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E59-474B-B1EF-F9DD2B3E1EC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E59-474B-B1EF-F9DD2B3E1ECC}"/>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E59-474B-B1EF-F9DD2B3E1ECC}"/>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E59-474B-B1EF-F9DD2B3E1ECC}"/>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E59-474B-B1EF-F9DD2B3E1ECC}"/>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E59-474B-B1EF-F9DD2B3E1ECC}"/>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E59-474B-B1EF-F9DD2B3E1ECC}"/>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3E59-474B-B1EF-F9DD2B3E1ECC}"/>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3E59-474B-B1EF-F9DD2B3E1EC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3E59-474B-B1EF-F9DD2B3E1EC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CE4-4925-B2BD-BEA79A89C9B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CE4-4925-B2BD-BEA79A89C9B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CE4-4925-B2BD-BEA79A89C9B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CE4-4925-B2BD-BEA79A89C9B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D37-406D-A3CC-47116FEB550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D37-406D-A3CC-47116FEB550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D37-406D-A3CC-47116FEB5506}"/>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D37-406D-A3CC-47116FEB5506}"/>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D37-406D-A3CC-47116FEB5506}"/>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80-410A-92C2-2AB2574F3FD4}"/>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80-410A-92C2-2AB2574F3FD4}"/>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80-410A-92C2-2AB2574F3FD4}"/>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D4-454C-A1BD-56B4E2528C68}"/>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D4-454C-A1BD-56B4E2528C6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D4-454C-A1BD-56B4E2528C68}"/>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D4-454C-A1BD-56B4E2528C68}"/>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D4-454C-A1BD-56B4E2528C68}"/>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6C-41A5-980C-9EA571198BFA}"/>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6C-41A5-980C-9EA571198BFA}"/>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6C-41A5-980C-9EA571198BFA}"/>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BF-4340-A35C-1E3449A23214}"/>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C5-4CAA-B47E-BE8AEC42D0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60.918946824987096</c:v>
                </c:pt>
                <c:pt idx="33">
                  <c:v>#N/A</c:v>
                </c:pt>
                <c:pt idx="34">
                  <c:v>39.719157472417251</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130892544"/>
        <c:axId val="130894080"/>
      </c:scatterChart>
      <c:valAx>
        <c:axId val="130892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894080"/>
        <c:crosses val="autoZero"/>
        <c:crossBetween val="midCat"/>
        <c:majorUnit val="5"/>
      </c:valAx>
      <c:valAx>
        <c:axId val="13089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8925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3A4-4584-8BA5-A2B5020EC25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31.9239964</c:v>
                </c:pt>
              </c:numCache>
            </c:numRef>
          </c:val>
          <c:extLst>
            <c:ext xmlns:c16="http://schemas.microsoft.com/office/drawing/2014/chart" uri="{C3380CC4-5D6E-409C-BE32-E72D297353CC}">
              <c16:uniqueId val="{00000002-93A4-4584-8BA5-A2B5020EC25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17.866979820000001</c:v>
                </c:pt>
              </c:numCache>
            </c:numRef>
          </c:val>
          <c:extLst>
            <c:ext xmlns:c16="http://schemas.microsoft.com/office/drawing/2014/chart" uri="{C3380CC4-5D6E-409C-BE32-E72D297353CC}">
              <c16:uniqueId val="{00000003-93A4-4584-8BA5-A2B5020EC25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25.452992949999999</c:v>
                </c:pt>
                <c:pt idx="1">
                  <c:v>30.475155399999998</c:v>
                </c:pt>
                <c:pt idx="2">
                  <c:v>24.60775516</c:v>
                </c:pt>
                <c:pt idx="3">
                  <c:v>53.090691380000003</c:v>
                </c:pt>
                <c:pt idx="4">
                  <c:v>22.861020920000001</c:v>
                </c:pt>
                <c:pt idx="5">
                  <c:v>0</c:v>
                </c:pt>
              </c:numCache>
            </c:numRef>
          </c:val>
          <c:extLst>
            <c:ext xmlns:c16="http://schemas.microsoft.com/office/drawing/2014/chart" uri="{C3380CC4-5D6E-409C-BE32-E72D297353CC}">
              <c16:uniqueId val="{00000004-93A4-4584-8BA5-A2B5020EC25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74.547007050000005</c:v>
                </c:pt>
                <c:pt idx="1">
                  <c:v>69.524844599999994</c:v>
                </c:pt>
                <c:pt idx="2">
                  <c:v>75.392244840000004</c:v>
                </c:pt>
                <c:pt idx="3">
                  <c:v>46.909308619999997</c:v>
                </c:pt>
                <c:pt idx="4">
                  <c:v>77.138979079999999</c:v>
                </c:pt>
                <c:pt idx="5">
                  <c:v>50.209023780000003</c:v>
                </c:pt>
              </c:numCache>
            </c:numRef>
          </c:val>
          <c:extLst>
            <c:ext xmlns:c16="http://schemas.microsoft.com/office/drawing/2014/chart" uri="{C3380CC4-5D6E-409C-BE32-E72D297353CC}">
              <c16:uniqueId val="{00000005-93A4-4584-8BA5-A2B5020EC25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AE-4C8B-87B3-B809890EAEE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AE-4C8B-87B3-B809890EAEE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AE-4C8B-87B3-B809890EAEE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AE-4C8B-87B3-B809890EAEE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AE-4C8B-87B3-B809890EAEE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AE-4C8B-87B3-B809890EAEE9}"/>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AE-4C8B-87B3-B809890EAEE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AE-4C8B-87B3-B809890EAEE9}"/>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AE-4C8B-87B3-B809890EAEE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AE-4C8B-87B3-B809890EAEE9}"/>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6AE-4C8B-87B3-B809890EAEE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6AE-4C8B-87B3-B809890EAEE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AE-4EB8-B958-916342FA7CD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AE-4EB8-B958-916342FA7CD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AE-4EB8-B958-916342FA7CD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AE-4EB8-B958-916342FA7CD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80-489F-A822-CDAA827A076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80-489F-A822-CDAA827A076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80-489F-A822-CDAA827A076F}"/>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80-489F-A822-CDAA827A076F}"/>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80-489F-A822-CDAA827A076F}"/>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ED3-4971-8672-9051AFF5DA0E}"/>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ED3-4971-8672-9051AFF5DA0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ED3-4971-8672-9051AFF5DA0E}"/>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B90-4AE5-ACD0-E548DEBCB378}"/>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B90-4AE5-ACD0-E548DEBCB37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B90-4AE5-ACD0-E548DEBCB378}"/>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B90-4AE5-ACD0-E548DEBCB378}"/>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B90-4AE5-ACD0-E548DEBCB378}"/>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D3-43B0-A9C4-A05CF0646F77}"/>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D3-43B0-A9C4-A05CF0646F77}"/>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5D3-43B0-A9C4-A05CF0646F77}"/>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DC-4D89-9F30-48F8546B4409}"/>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AA-48CD-A478-F803869EF6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6AE-4C8B-87B3-B809890EAEE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6AE-4C8B-87B3-B809890EAEE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6AE-4C8B-87B3-B809890EAEE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6AE-4C8B-87B3-B809890EAEE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6AE-4C8B-87B3-B809890EAEE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6AE-4C8B-87B3-B809890EAEE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6AE-4C8B-87B3-B809890EAEE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6AE-4C8B-87B3-B809890EAEE9}"/>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6AE-4C8B-87B3-B809890EAEE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6AE-4C8B-87B3-B809890EAEE9}"/>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6AE-4C8B-87B3-B809890EAEE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6AE-4C8B-87B3-B809890EAEE9}"/>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6AE-4C8B-87B3-B809890EAEE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6AE-4C8B-87B3-B809890EAEE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AE-4EB8-B958-916342FA7CD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AE-4EB8-B958-916342FA7CD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AE-4EB8-B958-916342FA7CD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AE-4EB8-B958-916342FA7CD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80-489F-A822-CDAA827A076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80-489F-A822-CDAA827A076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80-489F-A822-CDAA827A076F}"/>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80-489F-A822-CDAA827A076F}"/>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80-489F-A822-CDAA827A076F}"/>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D3-4971-8672-9051AFF5DA0E}"/>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ED3-4971-8672-9051AFF5DA0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ED3-4971-8672-9051AFF5DA0E}"/>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90-4AE5-ACD0-E548DEBCB378}"/>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90-4AE5-ACD0-E548DEBCB37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B90-4AE5-ACD0-E548DEBCB378}"/>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B90-4AE5-ACD0-E548DEBCB378}"/>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B90-4AE5-ACD0-E548DEBCB378}"/>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D3-43B0-A9C4-A05CF0646F77}"/>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D3-43B0-A9C4-A05CF0646F77}"/>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D3-43B0-A9C4-A05CF0646F77}"/>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DC-4D89-9F30-48F8546B4409}"/>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AA-48CD-A478-F803869EF6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6AE-4C8B-87B3-B809890EAEE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6AE-4C8B-87B3-B809890EAEE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6AE-4C8B-87B3-B809890EAEE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6AE-4C8B-87B3-B809890EAEE9}"/>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6AE-4C8B-87B3-B809890EAEE9}"/>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6AE-4C8B-87B3-B809890EAEE9}"/>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6AE-4C8B-87B3-B809890EAEE9}"/>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B6AE-4C8B-87B3-B809890EAEE9}"/>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B6AE-4C8B-87B3-B809890EAEE9}"/>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B6AE-4C8B-87B3-B809890EAEE9}"/>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B6AE-4C8B-87B3-B809890EAEE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B6AE-4C8B-87B3-B809890EAEE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AE-4EB8-B958-916342FA7CD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FAE-4EB8-B958-916342FA7CD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FAE-4EB8-B958-916342FA7CD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FAE-4EB8-B958-916342FA7CD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80-489F-A822-CDAA827A076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F80-489F-A822-CDAA827A076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F80-489F-A822-CDAA827A076F}"/>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F80-489F-A822-CDAA827A076F}"/>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F80-489F-A822-CDAA827A076F}"/>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D3-4971-8672-9051AFF5DA0E}"/>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D3-4971-8672-9051AFF5DA0E}"/>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D3-4971-8672-9051AFF5DA0E}"/>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90-4AE5-ACD0-E548DEBCB378}"/>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90-4AE5-ACD0-E548DEBCB378}"/>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90-4AE5-ACD0-E548DEBCB378}"/>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90-4AE5-ACD0-E548DEBCB378}"/>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90-4AE5-ACD0-E548DEBCB378}"/>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D3-43B0-A9C4-A05CF0646F77}"/>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D3-43B0-A9C4-A05CF0646F77}"/>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D3-43B0-A9C4-A05CF0646F77}"/>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DC-4D89-9F30-48F8546B4409}"/>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AA-48CD-A478-F803869EF6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131694976"/>
        <c:axId val="131696512"/>
      </c:scatterChart>
      <c:valAx>
        <c:axId val="1316949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96512"/>
        <c:crosses val="autoZero"/>
        <c:crossBetween val="midCat"/>
        <c:majorUnit val="5"/>
      </c:valAx>
      <c:valAx>
        <c:axId val="131696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949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41.8</c:v>
                </c:pt>
                <c:pt idx="16">
                  <c:v>41.8</c:v>
                </c:pt>
                <c:pt idx="17">
                  <c:v>41.8</c:v>
                </c:pt>
                <c:pt idx="18">
                  <c:v>41.8</c:v>
                </c:pt>
                <c:pt idx="19">
                  <c:v>41.8</c:v>
                </c:pt>
                <c:pt idx="20">
                  <c:v>41.8</c:v>
                </c:pt>
                <c:pt idx="21">
                  <c:v>41.8</c:v>
                </c:pt>
                <c:pt idx="22">
                  <c:v>41.8</c:v>
                </c:pt>
                <c:pt idx="23">
                  <c:v>41.8</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2.2000000000000002</c:v>
                </c:pt>
                <c:pt idx="16">
                  <c:v>8.3000000000000007</c:v>
                </c:pt>
                <c:pt idx="17">
                  <c:v>14.4</c:v>
                </c:pt>
                <c:pt idx="18">
                  <c:v>20.6</c:v>
                </c:pt>
                <c:pt idx="19">
                  <c:v>26.7</c:v>
                </c:pt>
                <c:pt idx="20">
                  <c:v>32.799999999999997</c:v>
                </c:pt>
                <c:pt idx="21">
                  <c:v>39</c:v>
                </c:pt>
                <c:pt idx="22">
                  <c:v>41.8</c:v>
                </c:pt>
                <c:pt idx="23">
                  <c:v>41.8</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78-4281-838B-67DAB3F03BC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78-4281-838B-67DAB3F03BC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78-4281-838B-67DAB3F03BC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78-4281-838B-67DAB3F03BC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78-4281-838B-67DAB3F03BC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78-4281-838B-67DAB3F03BC1}"/>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78-4281-838B-67DAB3F03BC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78-4281-838B-67DAB3F03BC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E78-4281-838B-67DAB3F03BC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78-4281-838B-67DAB3F03BC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78-4281-838B-67DAB3F03BC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E78-4281-838B-67DAB3F03BC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56-424D-8612-B4920C4196A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56-424D-8612-B4920C4196A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56-424D-8612-B4920C4196A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56-424D-8612-B4920C4196A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43-4651-907C-9041B5E1EC8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43-4651-907C-9041B5E1EC8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43-4651-907C-9041B5E1EC8C}"/>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43-4651-907C-9041B5E1EC8C}"/>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43-4651-907C-9041B5E1EC8C}"/>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E6E-4F60-925B-8A44E0D7C662}"/>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E6E-4F60-925B-8A44E0D7C66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E6E-4F60-925B-8A44E0D7C662}"/>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316-4AB0-B63B-5F833697926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316-4AB0-B63B-5F833697926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316-4AB0-B63B-5F833697926B}"/>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316-4AB0-B63B-5F833697926B}"/>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316-4AB0-B63B-5F833697926B}"/>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7A-4A41-9EDA-8F44E8639CBD}"/>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D7A-4A41-9EDA-8F44E8639CBD}"/>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D7A-4A41-9EDA-8F44E8639CBD}"/>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13-4F02-913C-0597901B47C8}"/>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38-4235-9315-705DDB3AE3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50.564507289268882</c:v>
                </c:pt>
                <c:pt idx="33">
                  <c:v>42.20948990376592</c:v>
                </c:pt>
                <c:pt idx="34">
                  <c:v>32.535117796703908</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E78-4281-838B-67DAB3F03BC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E78-4281-838B-67DAB3F03BC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E78-4281-838B-67DAB3F03BC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E78-4281-838B-67DAB3F03BC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E78-4281-838B-67DAB3F03BC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E78-4281-838B-67DAB3F03BC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E78-4281-838B-67DAB3F03BC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E78-4281-838B-67DAB3F03BC1}"/>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E78-4281-838B-67DAB3F03BC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E78-4281-838B-67DAB3F03BC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E78-4281-838B-67DAB3F03BC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E78-4281-838B-67DAB3F03BC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E78-4281-838B-67DAB3F03BC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E78-4281-838B-67DAB3F03BC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56-424D-8612-B4920C4196A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56-424D-8612-B4920C4196A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56-424D-8612-B4920C4196A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956-424D-8612-B4920C4196A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43-4651-907C-9041B5E1EC8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43-4651-907C-9041B5E1EC8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43-4651-907C-9041B5E1EC8C}"/>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43-4651-907C-9041B5E1EC8C}"/>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43-4651-907C-9041B5E1EC8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6E-4F60-925B-8A44E0D7C662}"/>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E6E-4F60-925B-8A44E0D7C66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E6E-4F60-925B-8A44E0D7C662}"/>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16-4AB0-B63B-5F833697926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16-4AB0-B63B-5F833697926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16-4AB0-B63B-5F833697926B}"/>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16-4AB0-B63B-5F833697926B}"/>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316-4AB0-B63B-5F833697926B}"/>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7A-4A41-9EDA-8F44E8639CBD}"/>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7A-4A41-9EDA-8F44E8639CBD}"/>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7A-4A41-9EDA-8F44E8639CBD}"/>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13-4F02-913C-0597901B47C8}"/>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38-4235-9315-705DDB3AE3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14.45</c:v>
                </c:pt>
                <c:pt idx="21">
                  <c:v>#N/A</c:v>
                </c:pt>
                <c:pt idx="22">
                  <c:v>#N/A</c:v>
                </c:pt>
                <c:pt idx="23">
                  <c:v>19.509720000000002</c:v>
                </c:pt>
                <c:pt idx="24">
                  <c:v>#N/A</c:v>
                </c:pt>
                <c:pt idx="25">
                  <c:v>9.6554800000000007</c:v>
                </c:pt>
                <c:pt idx="26">
                  <c:v>#N/A</c:v>
                </c:pt>
                <c:pt idx="27">
                  <c:v>#N/A</c:v>
                </c:pt>
                <c:pt idx="28">
                  <c:v>17.48582</c:v>
                </c:pt>
                <c:pt idx="29">
                  <c:v>#N/A</c:v>
                </c:pt>
                <c:pt idx="30">
                  <c:v>60.89</c:v>
                </c:pt>
                <c:pt idx="31">
                  <c:v>25.9</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48.8</c:v>
                </c:pt>
                <c:pt idx="16">
                  <c:v>48.8</c:v>
                </c:pt>
                <c:pt idx="17">
                  <c:v>48.8</c:v>
                </c:pt>
                <c:pt idx="18">
                  <c:v>48.8</c:v>
                </c:pt>
                <c:pt idx="19">
                  <c:v>48.8</c:v>
                </c:pt>
                <c:pt idx="20">
                  <c:v>48.8</c:v>
                </c:pt>
                <c:pt idx="21">
                  <c:v>48.8</c:v>
                </c:pt>
                <c:pt idx="22">
                  <c:v>48.8</c:v>
                </c:pt>
                <c:pt idx="23">
                  <c:v>48.8</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E78-4281-838B-67DAB3F03BC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E78-4281-838B-67DAB3F03BC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E78-4281-838B-67DAB3F03BC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E78-4281-838B-67DAB3F03BC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BE78-4281-838B-67DAB3F03BC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BE78-4281-838B-67DAB3F03BC1}"/>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BE78-4281-838B-67DAB3F03BC1}"/>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BE78-4281-838B-67DAB3F03BC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BE78-4281-838B-67DAB3F03BC1}"/>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BE78-4281-838B-67DAB3F03BC1}"/>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BE78-4281-838B-67DAB3F03BC1}"/>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BE78-4281-838B-67DAB3F03BC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BE78-4281-838B-67DAB3F03BC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956-424D-8612-B4920C4196A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956-424D-8612-B4920C4196A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956-424D-8612-B4920C4196A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956-424D-8612-B4920C4196A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43-4651-907C-9041B5E1EC8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043-4651-907C-9041B5E1EC8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43-4651-907C-9041B5E1EC8C}"/>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43-4651-907C-9041B5E1EC8C}"/>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43-4651-907C-9041B5E1EC8C}"/>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6E-4F60-925B-8A44E0D7C662}"/>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6E-4F60-925B-8A44E0D7C662}"/>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6E-4F60-925B-8A44E0D7C662}"/>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16-4AB0-B63B-5F833697926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16-4AB0-B63B-5F833697926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16-4AB0-B63B-5F833697926B}"/>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16-4AB0-B63B-5F833697926B}"/>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16-4AB0-B63B-5F833697926B}"/>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7A-4A41-9EDA-8F44E8639CBD}"/>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7A-4A41-9EDA-8F44E8639CBD}"/>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7A-4A41-9EDA-8F44E8639CBD}"/>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13-4F02-913C-0597901B47C8}"/>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38-4235-9315-705DDB3AE3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28.299999999999997</c:v>
                </c:pt>
                <c:pt idx="32">
                  <c:v>60.9</c:v>
                </c:pt>
                <c:pt idx="33">
                  <c:v>57.31</c:v>
                </c:pt>
                <c:pt idx="34">
                  <c:v>48.66</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32550016"/>
        <c:axId val="132568192"/>
      </c:scatterChart>
      <c:valAx>
        <c:axId val="132550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568192"/>
        <c:crosses val="autoZero"/>
        <c:crossBetween val="midCat"/>
        <c:majorUnit val="5"/>
      </c:valAx>
      <c:valAx>
        <c:axId val="132568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550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25.390523330000001</c:v>
                </c:pt>
                <c:pt idx="1">
                  <c:v>53.379962810000002</c:v>
                </c:pt>
                <c:pt idx="2">
                  <c:v>22.344067500000001</c:v>
                </c:pt>
                <c:pt idx="3">
                  <c:v>1E-10</c:v>
                </c:pt>
                <c:pt idx="4">
                  <c:v>41.722581669999997</c:v>
                </c:pt>
                <c:pt idx="5">
                  <c:v>1E-10</c:v>
                </c:pt>
              </c:numCache>
            </c:numRef>
          </c:val>
          <c:extLst>
            <c:ext xmlns:c16="http://schemas.microsoft.com/office/drawing/2014/chart" uri="{C3380CC4-5D6E-409C-BE32-E72D297353CC}">
              <c16:uniqueId val="{00000000-3F27-4D1A-B4A4-6865869E888F}"/>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17.337410420000001</c:v>
                </c:pt>
                <c:pt idx="1">
                  <c:v>0</c:v>
                </c:pt>
                <c:pt idx="2">
                  <c:v>20.088563059999998</c:v>
                </c:pt>
                <c:pt idx="3">
                  <c:v>1E-10</c:v>
                </c:pt>
                <c:pt idx="4">
                  <c:v>0.55607103250000001</c:v>
                </c:pt>
                <c:pt idx="5">
                  <c:v>1E-10</c:v>
                </c:pt>
              </c:numCache>
            </c:numRef>
          </c:val>
          <c:extLst>
            <c:ext xmlns:c16="http://schemas.microsoft.com/office/drawing/2014/chart" uri="{C3380CC4-5D6E-409C-BE32-E72D297353CC}">
              <c16:uniqueId val="{00000001-3F27-4D1A-B4A4-6865869E888F}"/>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57.258683140000002</c:v>
                </c:pt>
                <c:pt idx="4">
                  <c:v>0</c:v>
                </c:pt>
                <c:pt idx="5">
                  <c:v>65.52195107</c:v>
                </c:pt>
              </c:numCache>
            </c:numRef>
          </c:val>
          <c:extLst>
            <c:ext xmlns:c16="http://schemas.microsoft.com/office/drawing/2014/chart" uri="{C3380CC4-5D6E-409C-BE32-E72D297353CC}">
              <c16:uniqueId val="{00000002-3F27-4D1A-B4A4-6865869E888F}"/>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57.272066250000002</c:v>
                </c:pt>
                <c:pt idx="1">
                  <c:v>46.620037189999998</c:v>
                </c:pt>
                <c:pt idx="2">
                  <c:v>57.56736944</c:v>
                </c:pt>
                <c:pt idx="3">
                  <c:v>42.741316859999998</c:v>
                </c:pt>
                <c:pt idx="4">
                  <c:v>57.721347299999998</c:v>
                </c:pt>
                <c:pt idx="5">
                  <c:v>34.47804893</c:v>
                </c:pt>
              </c:numCache>
            </c:numRef>
          </c:val>
          <c:extLst>
            <c:ext xmlns:c16="http://schemas.microsoft.com/office/drawing/2014/chart" uri="{C3380CC4-5D6E-409C-BE32-E72D297353CC}">
              <c16:uniqueId val="{00000003-3F27-4D1A-B4A4-6865869E888F}"/>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22.8</c:v>
                </c:pt>
                <c:pt idx="12">
                  <c:v>22.8</c:v>
                </c:pt>
                <c:pt idx="13">
                  <c:v>22.8</c:v>
                </c:pt>
                <c:pt idx="14">
                  <c:v>22.8</c:v>
                </c:pt>
                <c:pt idx="15">
                  <c:v>22.8</c:v>
                </c:pt>
                <c:pt idx="16">
                  <c:v>22.8</c:v>
                </c:pt>
                <c:pt idx="17">
                  <c:v>22.8</c:v>
                </c:pt>
                <c:pt idx="18">
                  <c:v>22.8</c:v>
                </c:pt>
                <c:pt idx="19">
                  <c:v>22.9</c:v>
                </c:pt>
                <c:pt idx="20">
                  <c:v>#N/A</c:v>
                </c:pt>
                <c:pt idx="21">
                  <c:v>#N/A</c:v>
                </c:pt>
                <c:pt idx="22">
                  <c:v>#N/A</c:v>
                </c:pt>
                <c:pt idx="23">
                  <c:v>#N/A</c:v>
                </c:pt>
              </c:numCache>
            </c:numRef>
          </c:yVal>
          <c:smooth val="0"/>
          <c:extLst>
            <c:ext xmlns:c16="http://schemas.microsoft.com/office/drawing/2014/chart" uri="{C3380CC4-5D6E-409C-BE32-E72D297353CC}">
              <c16:uniqueId val="{00000000-990B-41F4-877D-545390A0BE9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0B-41F4-877D-545390A0BE9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0B-41F4-877D-545390A0BE9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0B-41F4-877D-545390A0BE9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0B-41F4-877D-545390A0BE9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0B-41F4-877D-545390A0BE9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0B-41F4-877D-545390A0BE9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0B-41F4-877D-545390A0BE9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0B-41F4-877D-545390A0BE9E}"/>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0B-41F4-877D-545390A0BE9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0B-41F4-877D-545390A0BE9E}"/>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0B-41F4-877D-545390A0BE9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0B-41F4-877D-545390A0BE9E}"/>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0B-41F4-877D-545390A0BE9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90B-41F4-877D-545390A0BE9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EA-4C8C-B193-E9F473E9D38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EA-4C8C-B193-E9F473E9D38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EA-4C8C-B193-E9F473E9D38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EA-4C8C-B193-E9F473E9D38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4D-4C04-A662-488A1974C3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4D-4C04-A662-488A1974C32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4D-4C04-A662-488A1974C324}"/>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4D-4C04-A662-488A1974C324}"/>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4D-4C04-A662-488A1974C324}"/>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BF-44AB-AA3C-7AB2314E4029}"/>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BF-44AB-AA3C-7AB2314E402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BF-44AB-AA3C-7AB2314E402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800-4707-8C03-D004615D1F1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00-4707-8C03-D004615D1F1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00-4707-8C03-D004615D1F1B}"/>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00-4707-8C03-D004615D1F1B}"/>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00-4707-8C03-D004615D1F1B}"/>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0F-4DA4-A0F9-E91C9F5834B0}"/>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0F-4DA4-A0F9-E91C9F5834B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0F-4DA4-A0F9-E91C9F5834B0}"/>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4C-4498-AE8E-8A2A0CEC74A3}"/>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01-4332-83B2-02BF995FFE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22.841630404847137</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F-990B-41F4-877D-545390A0BE9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14.1</c:v>
                </c:pt>
                <c:pt idx="2">
                  <c:v>14.1</c:v>
                </c:pt>
                <c:pt idx="3">
                  <c:v>14.1</c:v>
                </c:pt>
                <c:pt idx="4">
                  <c:v>14.1</c:v>
                </c:pt>
                <c:pt idx="5">
                  <c:v>14.1</c:v>
                </c:pt>
                <c:pt idx="6">
                  <c:v>14.7</c:v>
                </c:pt>
                <c:pt idx="7">
                  <c:v>15.3</c:v>
                </c:pt>
                <c:pt idx="8">
                  <c:v>16</c:v>
                </c:pt>
                <c:pt idx="9">
                  <c:v>16.600000000000001</c:v>
                </c:pt>
                <c:pt idx="10">
                  <c:v>17.2</c:v>
                </c:pt>
                <c:pt idx="11">
                  <c:v>17.899999999999999</c:v>
                </c:pt>
                <c:pt idx="12">
                  <c:v>18.5</c:v>
                </c:pt>
                <c:pt idx="13">
                  <c:v>19.100000000000001</c:v>
                </c:pt>
                <c:pt idx="14">
                  <c:v>19.8</c:v>
                </c:pt>
                <c:pt idx="15">
                  <c:v>20.399999999999999</c:v>
                </c:pt>
                <c:pt idx="16">
                  <c:v>21</c:v>
                </c:pt>
                <c:pt idx="17">
                  <c:v>21.7</c:v>
                </c:pt>
                <c:pt idx="18">
                  <c:v>22.3</c:v>
                </c:pt>
                <c:pt idx="19">
                  <c:v>22.9</c:v>
                </c:pt>
                <c:pt idx="20">
                  <c:v>23.6</c:v>
                </c:pt>
                <c:pt idx="21">
                  <c:v>24.2</c:v>
                </c:pt>
                <c:pt idx="22">
                  <c:v>24.8</c:v>
                </c:pt>
                <c:pt idx="23">
                  <c:v>25.5</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90B-41F4-877D-545390A0BE9E}"/>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90B-41F4-877D-545390A0BE9E}"/>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90B-41F4-877D-545390A0BE9E}"/>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90B-41F4-877D-545390A0BE9E}"/>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90B-41F4-877D-545390A0BE9E}"/>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90B-41F4-877D-545390A0BE9E}"/>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90B-41F4-877D-545390A0BE9E}"/>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EA-4C8C-B193-E9F473E9D382}"/>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EA-4C8C-B193-E9F473E9D382}"/>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EA-4C8C-B193-E9F473E9D382}"/>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EA-4C8C-B193-E9F473E9D382}"/>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4D-4C04-A662-488A1974C324}"/>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4D-4C04-A662-488A1974C324}"/>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04D-4C04-A662-488A1974C324}"/>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04D-4C04-A662-488A1974C324}"/>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04D-4C04-A662-488A1974C324}"/>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BF-44AB-AA3C-7AB2314E4029}"/>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BF-44AB-AA3C-7AB2314E4029}"/>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BF-44AB-AA3C-7AB2314E4029}"/>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00-4707-8C03-D004615D1F1B}"/>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00-4707-8C03-D004615D1F1B}"/>
                </c:ext>
              </c:extLst>
            </c:dLbl>
            <c:dLbl>
              <c:idx val="2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00-4707-8C03-D004615D1F1B}"/>
                </c:ext>
              </c:extLst>
            </c:dLbl>
            <c:dLbl>
              <c:idx val="2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00-4707-8C03-D004615D1F1B}"/>
                </c:ext>
              </c:extLst>
            </c:dLbl>
            <c:dLbl>
              <c:idx val="3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800-4707-8C03-D004615D1F1B}"/>
                </c:ext>
              </c:extLst>
            </c:dLbl>
            <c:dLbl>
              <c:idx val="3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0F-4DA4-A0F9-E91C9F5834B0}"/>
                </c:ext>
              </c:extLst>
            </c:dLbl>
            <c:dLbl>
              <c:idx val="3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0F-4DA4-A0F9-E91C9F5834B0}"/>
                </c:ext>
              </c:extLst>
            </c:dLbl>
            <c:dLbl>
              <c:idx val="3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0F-4DA4-A0F9-E91C9F5834B0}"/>
                </c:ext>
              </c:extLst>
            </c:dLbl>
            <c:dLbl>
              <c:idx val="3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4C-4498-AE8E-8A2A0CEC74A3}"/>
                </c:ext>
              </c:extLst>
            </c:dLbl>
            <c:dLbl>
              <c:idx val="35"/>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BC01-4332-83B2-02BF995FFEB8}"/>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16.960521272518207</c:v>
                </c:pt>
                <c:pt idx="5">
                  <c:v>19.377224199288257</c:v>
                </c:pt>
                <c:pt idx="6">
                  <c:v>19.643413266895049</c:v>
                </c:pt>
                <c:pt idx="7">
                  <c:v>19.458695813815151</c:v>
                </c:pt>
                <c:pt idx="8">
                  <c:v>#N/A</c:v>
                </c:pt>
                <c:pt idx="9">
                  <c:v>17.72564136647614</c:v>
                </c:pt>
                <c:pt idx="10">
                  <c:v>#N/A</c:v>
                </c:pt>
                <c:pt idx="11">
                  <c:v>16.868142086665429</c:v>
                </c:pt>
                <c:pt idx="12">
                  <c:v>#N/A</c:v>
                </c:pt>
                <c:pt idx="13">
                  <c:v>18.12752403162505</c:v>
                </c:pt>
                <c:pt idx="14">
                  <c:v>#N/A</c:v>
                </c:pt>
                <c:pt idx="15">
                  <c:v>20.003505952380952</c:v>
                </c:pt>
                <c:pt idx="16">
                  <c:v>#N/A</c:v>
                </c:pt>
                <c:pt idx="17">
                  <c:v>#N/A</c:v>
                </c:pt>
                <c:pt idx="18">
                  <c:v>#N/A</c:v>
                </c:pt>
                <c:pt idx="19">
                  <c:v>18.953441447227572</c:v>
                </c:pt>
                <c:pt idx="20">
                  <c:v>#N/A</c:v>
                </c:pt>
                <c:pt idx="21">
                  <c:v>#N/A</c:v>
                </c:pt>
                <c:pt idx="22">
                  <c:v>13.784190000000001</c:v>
                </c:pt>
                <c:pt idx="23">
                  <c:v>#N/A</c:v>
                </c:pt>
                <c:pt idx="24">
                  <c:v>#N/A</c:v>
                </c:pt>
                <c:pt idx="25">
                  <c:v>#N/A</c:v>
                </c:pt>
                <c:pt idx="26">
                  <c:v>15.6</c:v>
                </c:pt>
                <c:pt idx="27">
                  <c:v>19.103521878335112</c:v>
                </c:pt>
                <c:pt idx="28">
                  <c:v>#N/A</c:v>
                </c:pt>
                <c:pt idx="29">
                  <c:v>17.815714598380389</c:v>
                </c:pt>
                <c:pt idx="30">
                  <c:v>#N/A</c:v>
                </c:pt>
                <c:pt idx="31">
                  <c:v>#N/A</c:v>
                </c:pt>
                <c:pt idx="32">
                  <c:v>23.097626715552693</c:v>
                </c:pt>
                <c:pt idx="33">
                  <c:v>33.331714729370013</c:v>
                </c:pt>
                <c:pt idx="34">
                  <c:v>36.44468981118942</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90B-41F4-877D-545390A0BE9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90B-41F4-877D-545390A0BE9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90B-41F4-877D-545390A0BE9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90B-41F4-877D-545390A0BE9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90B-41F4-877D-545390A0BE9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90B-41F4-877D-545390A0BE9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90B-41F4-877D-545390A0BE9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90B-41F4-877D-545390A0BE9E}"/>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90B-41F4-877D-545390A0BE9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990B-41F4-877D-545390A0BE9E}"/>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90B-41F4-877D-545390A0BE9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90B-41F4-877D-545390A0BE9E}"/>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90B-41F4-877D-545390A0BE9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990B-41F4-877D-545390A0BE9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EA-4C8C-B193-E9F473E9D38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EA-4C8C-B193-E9F473E9D382}"/>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EA-4C8C-B193-E9F473E9D38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1EA-4C8C-B193-E9F473E9D38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04D-4C04-A662-488A1974C32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04D-4C04-A662-488A1974C32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04D-4C04-A662-488A1974C324}"/>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04D-4C04-A662-488A1974C324}"/>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04D-4C04-A662-488A1974C324}"/>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BF-44AB-AA3C-7AB2314E4029}"/>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BF-44AB-AA3C-7AB2314E4029}"/>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BF-44AB-AA3C-7AB2314E402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800-4707-8C03-D004615D1F1B}"/>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800-4707-8C03-D004615D1F1B}"/>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800-4707-8C03-D004615D1F1B}"/>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800-4707-8C03-D004615D1F1B}"/>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800-4707-8C03-D004615D1F1B}"/>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0F-4DA4-A0F9-E91C9F5834B0}"/>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0F-4DA4-A0F9-E91C9F5834B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0F-4DA4-A0F9-E91C9F5834B0}"/>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4C-4498-AE8E-8A2A0CEC74A3}"/>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01-4332-83B2-02BF995FFE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32149632"/>
        <c:axId val="134415104"/>
      </c:scatterChart>
      <c:valAx>
        <c:axId val="1321496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5104"/>
        <c:crosses val="autoZero"/>
        <c:crossBetween val="midCat"/>
        <c:majorUnit val="5"/>
      </c:valAx>
      <c:valAx>
        <c:axId val="134415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3214963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53.5</c:v>
                </c:pt>
                <c:pt idx="2">
                  <c:v>53.5</c:v>
                </c:pt>
                <c:pt idx="3">
                  <c:v>53.5</c:v>
                </c:pt>
                <c:pt idx="4">
                  <c:v>53.5</c:v>
                </c:pt>
                <c:pt idx="5">
                  <c:v>53.5</c:v>
                </c:pt>
                <c:pt idx="6">
                  <c:v>52.2</c:v>
                </c:pt>
                <c:pt idx="7">
                  <c:v>51</c:v>
                </c:pt>
                <c:pt idx="8">
                  <c:v>49.7</c:v>
                </c:pt>
                <c:pt idx="9">
                  <c:v>48.4</c:v>
                </c:pt>
                <c:pt idx="10">
                  <c:v>47.1</c:v>
                </c:pt>
                <c:pt idx="11">
                  <c:v>45.8</c:v>
                </c:pt>
                <c:pt idx="12">
                  <c:v>44.6</c:v>
                </c:pt>
                <c:pt idx="13">
                  <c:v>43.3</c:v>
                </c:pt>
                <c:pt idx="14">
                  <c:v>42</c:v>
                </c:pt>
                <c:pt idx="15">
                  <c:v>40.700000000000003</c:v>
                </c:pt>
                <c:pt idx="16">
                  <c:v>39.4</c:v>
                </c:pt>
                <c:pt idx="17">
                  <c:v>38.200000000000003</c:v>
                </c:pt>
                <c:pt idx="18">
                  <c:v>36.9</c:v>
                </c:pt>
                <c:pt idx="19">
                  <c:v>35.6</c:v>
                </c:pt>
                <c:pt idx="20">
                  <c:v>34.299999999999997</c:v>
                </c:pt>
                <c:pt idx="21">
                  <c:v>33</c:v>
                </c:pt>
                <c:pt idx="22">
                  <c:v>31.8</c:v>
                </c:pt>
                <c:pt idx="23">
                  <c:v>30.5</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3F-4062-B37F-7E3A842179C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3F-4062-B37F-7E3A842179C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3F-4062-B37F-7E3A842179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3F-4062-B37F-7E3A842179C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3F-4062-B37F-7E3A842179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3F-4062-B37F-7E3A842179C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3F-4062-B37F-7E3A842179C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3F-4062-B37F-7E3A842179C0}"/>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3F-4062-B37F-7E3A842179C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3F-4062-B37F-7E3A842179C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3F-4062-B37F-7E3A842179C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3F-4062-B37F-7E3A842179C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3F-4062-B37F-7E3A842179C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A3F-4062-B37F-7E3A842179C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04-490D-9BF7-33328DFC9F2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04-490D-9BF7-33328DFC9F2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04-490D-9BF7-33328DFC9F2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04-490D-9BF7-33328DFC9F2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81-484E-8D68-381C88876E3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81-484E-8D68-381C88876E37}"/>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81-484E-8D68-381C88876E37}"/>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81-484E-8D68-381C88876E37}"/>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81-484E-8D68-381C88876E37}"/>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3F-4C97-8B9D-27021D1F49C0}"/>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3F-4C97-8B9D-27021D1F49C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3F-4C97-8B9D-27021D1F49C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45-40CA-BCCB-3649B7EC9DFE}"/>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45-40CA-BCCB-3649B7EC9DFE}"/>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45-40CA-BCCB-3649B7EC9DFE}"/>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45-40CA-BCCB-3649B7EC9DFE}"/>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45-40CA-BCCB-3649B7EC9DFE}"/>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8D-482D-8179-EFB860505588}"/>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8D-482D-8179-EFB860505588}"/>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8D-482D-8179-EFB860505588}"/>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AD-4BD6-A9D5-279FA803A142}"/>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63-4E44-9034-4A0847F698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51.755175517551756</c:v>
                </c:pt>
                <c:pt idx="5">
                  <c:v>49.690880989180833</c:v>
                </c:pt>
                <c:pt idx="6">
                  <c:v>49.30139720558882</c:v>
                </c:pt>
                <c:pt idx="7">
                  <c:v>47.208436724565757</c:v>
                </c:pt>
                <c:pt idx="8">
                  <c:v>#N/A</c:v>
                </c:pt>
                <c:pt idx="9">
                  <c:v>45.599559955995602</c:v>
                </c:pt>
                <c:pt idx="10">
                  <c:v>#N/A</c:v>
                </c:pt>
                <c:pt idx="11">
                  <c:v>40.780809031044214</c:v>
                </c:pt>
                <c:pt idx="12">
                  <c:v>#N/A</c:v>
                </c:pt>
                <c:pt idx="13">
                  <c:v>45.064761054041988</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30.916844349680172</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A3F-4062-B37F-7E3A842179C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A3F-4062-B37F-7E3A842179C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A3F-4062-B37F-7E3A842179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A3F-4062-B37F-7E3A842179C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A3F-4062-B37F-7E3A842179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A3F-4062-B37F-7E3A842179C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A3F-4062-B37F-7E3A842179C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A3F-4062-B37F-7E3A842179C0}"/>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A3F-4062-B37F-7E3A842179C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A3F-4062-B37F-7E3A842179C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A3F-4062-B37F-7E3A842179C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A3F-4062-B37F-7E3A842179C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A3F-4062-B37F-7E3A842179C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A3F-4062-B37F-7E3A842179C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04-490D-9BF7-33328DFC9F2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04-490D-9BF7-33328DFC9F2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04-490D-9BF7-33328DFC9F2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04-490D-9BF7-33328DFC9F2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81-484E-8D68-381C88876E3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81-484E-8D68-381C88876E37}"/>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81-484E-8D68-381C88876E37}"/>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81-484E-8D68-381C88876E37}"/>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81-484E-8D68-381C88876E37}"/>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3F-4C97-8B9D-27021D1F49C0}"/>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3F-4C97-8B9D-27021D1F49C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3F-4C97-8B9D-27021D1F49C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C45-40CA-BCCB-3649B7EC9DFE}"/>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C45-40CA-BCCB-3649B7EC9DFE}"/>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C45-40CA-BCCB-3649B7EC9DFE}"/>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C45-40CA-BCCB-3649B7EC9DFE}"/>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C45-40CA-BCCB-3649B7EC9DFE}"/>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8D-482D-8179-EFB860505588}"/>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8D-482D-8179-EFB860505588}"/>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8D-482D-8179-EFB860505588}"/>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AD-4BD6-A9D5-279FA803A142}"/>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63-4E44-9034-4A0847F698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73.900000000000006</c:v>
                </c:pt>
                <c:pt idx="18">
                  <c:v>73.900000000000006</c:v>
                </c:pt>
                <c:pt idx="19">
                  <c:v>73.900000000000006</c:v>
                </c:pt>
                <c:pt idx="20">
                  <c:v>73.900000000000006</c:v>
                </c:pt>
                <c:pt idx="21">
                  <c:v>73.900000000000006</c:v>
                </c:pt>
                <c:pt idx="22">
                  <c:v>73.900000000000006</c:v>
                </c:pt>
                <c:pt idx="23">
                  <c:v>73.900000000000006</c:v>
                </c:pt>
              </c:numCache>
            </c:numRef>
          </c:yVal>
          <c:smooth val="0"/>
          <c:extLst>
            <c:ext xmlns:c16="http://schemas.microsoft.com/office/drawing/2014/chart" uri="{C3380CC4-5D6E-409C-BE32-E72D297353CC}">
              <c16:uniqueId val="{0000001C-EA3F-4062-B37F-7E3A842179C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A3F-4062-B37F-7E3A842179C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A3F-4062-B37F-7E3A842179C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A3F-4062-B37F-7E3A842179C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A3F-4062-B37F-7E3A842179C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A3F-4062-B37F-7E3A842179C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A3F-4062-B37F-7E3A842179C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A3F-4062-B37F-7E3A842179C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A3F-4062-B37F-7E3A842179C0}"/>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A3F-4062-B37F-7E3A842179C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A3F-4062-B37F-7E3A842179C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A3F-4062-B37F-7E3A842179C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A3F-4062-B37F-7E3A842179C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A3F-4062-B37F-7E3A842179C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A3F-4062-B37F-7E3A842179C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04-490D-9BF7-33328DFC9F28}"/>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04-490D-9BF7-33328DFC9F28}"/>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04-490D-9BF7-33328DFC9F2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04-490D-9BF7-33328DFC9F28}"/>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81-484E-8D68-381C88876E3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681-484E-8D68-381C88876E37}"/>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681-484E-8D68-381C88876E37}"/>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681-484E-8D68-381C88876E37}"/>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681-484E-8D68-381C88876E37}"/>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3F-4C97-8B9D-27021D1F49C0}"/>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3F-4C97-8B9D-27021D1F49C0}"/>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3F-4C97-8B9D-27021D1F49C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45-40CA-BCCB-3649B7EC9DFE}"/>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45-40CA-BCCB-3649B7EC9DFE}"/>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45-40CA-BCCB-3649B7EC9DFE}"/>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45-40CA-BCCB-3649B7EC9DFE}"/>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45-40CA-BCCB-3649B7EC9DFE}"/>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8D-482D-8179-EFB860505588}"/>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8D-482D-8179-EFB860505588}"/>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8D-482D-8179-EFB860505588}"/>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AD-4BD6-A9D5-279FA803A142}"/>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63-4E44-9034-4A0847F698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73.900000000000006</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B-EA3F-4062-B37F-7E3A842179C0}"/>
            </c:ext>
          </c:extLst>
        </c:ser>
        <c:dLbls>
          <c:showLegendKey val="0"/>
          <c:showVal val="0"/>
          <c:showCatName val="0"/>
          <c:showSerName val="0"/>
          <c:showPercent val="0"/>
          <c:showBubbleSize val="0"/>
        </c:dLbls>
        <c:axId val="217397120"/>
        <c:axId val="238264320"/>
      </c:scatterChart>
      <c:valAx>
        <c:axId val="217397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4320"/>
        <c:crosses val="autoZero"/>
        <c:crossBetween val="midCat"/>
        <c:majorUnit val="5"/>
      </c:valAx>
      <c:valAx>
        <c:axId val="238264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8.4</c:v>
                </c:pt>
                <c:pt idx="2">
                  <c:v>8.4</c:v>
                </c:pt>
                <c:pt idx="3">
                  <c:v>8.4</c:v>
                </c:pt>
                <c:pt idx="4">
                  <c:v>8.4</c:v>
                </c:pt>
                <c:pt idx="5">
                  <c:v>8.4</c:v>
                </c:pt>
                <c:pt idx="6">
                  <c:v>9.3000000000000007</c:v>
                </c:pt>
                <c:pt idx="7">
                  <c:v>10.199999999999999</c:v>
                </c:pt>
                <c:pt idx="8">
                  <c:v>11.1</c:v>
                </c:pt>
                <c:pt idx="9">
                  <c:v>12</c:v>
                </c:pt>
                <c:pt idx="10">
                  <c:v>12.9</c:v>
                </c:pt>
                <c:pt idx="11">
                  <c:v>13.8</c:v>
                </c:pt>
                <c:pt idx="12">
                  <c:v>14.7</c:v>
                </c:pt>
                <c:pt idx="13">
                  <c:v>15.6</c:v>
                </c:pt>
                <c:pt idx="14">
                  <c:v>16.5</c:v>
                </c:pt>
                <c:pt idx="15">
                  <c:v>17.399999999999999</c:v>
                </c:pt>
                <c:pt idx="16">
                  <c:v>18.3</c:v>
                </c:pt>
                <c:pt idx="17">
                  <c:v>19.2</c:v>
                </c:pt>
                <c:pt idx="18">
                  <c:v>20.100000000000001</c:v>
                </c:pt>
                <c:pt idx="19">
                  <c:v>21</c:v>
                </c:pt>
                <c:pt idx="20">
                  <c:v>21.9</c:v>
                </c:pt>
                <c:pt idx="21">
                  <c:v>22.8</c:v>
                </c:pt>
                <c:pt idx="22">
                  <c:v>23.7</c:v>
                </c:pt>
                <c:pt idx="23">
                  <c:v>24.6</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19-43C7-BA7C-EF9DD07621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19-43C7-BA7C-EF9DD076215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19-43C7-BA7C-EF9DD076215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19-43C7-BA7C-EF9DD076215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19-43C7-BA7C-EF9DD076215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19-43C7-BA7C-EF9DD076215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19-43C7-BA7C-EF9DD076215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19-43C7-BA7C-EF9DD0762150}"/>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19-43C7-BA7C-EF9DD076215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19-43C7-BA7C-EF9DD076215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19-43C7-BA7C-EF9DD076215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19-43C7-BA7C-EF9DD076215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19-43C7-BA7C-EF9DD076215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19-43C7-BA7C-EF9DD076215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FB-4835-BF1C-0C11C093720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FB-4835-BF1C-0C11C093720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FB-4835-BF1C-0C11C093720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FB-4835-BF1C-0C11C093720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6C-4FCF-9C55-A31C68526AB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6C-4FCF-9C55-A31C68526AB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6C-4FCF-9C55-A31C68526ABC}"/>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6C-4FCF-9C55-A31C68526ABC}"/>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6C-4FCF-9C55-A31C68526AB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6E-4DDB-ACBA-601A6578428D}"/>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6E-4DDB-ACBA-601A6578428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6E-4DDB-ACBA-601A6578428D}"/>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89-4EFD-B3B5-E5B5B0A70C8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89-4EFD-B3B5-E5B5B0A70C8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89-4EFD-B3B5-E5B5B0A70C86}"/>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89-4EFD-B3B5-E5B5B0A70C86}"/>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89-4EFD-B3B5-E5B5B0A70C86}"/>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97-4F1F-B4D1-6C4295310910}"/>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97-4F1F-B4D1-6C429531091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97-4F1F-B4D1-6C4295310910}"/>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40-4E91-B8C4-4D2E5D4A1758}"/>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EB-4EF8-89E5-7F489F14D7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9.0464255877789714</c:v>
                </c:pt>
                <c:pt idx="5">
                  <c:v>10.825439783491204</c:v>
                </c:pt>
                <c:pt idx="6">
                  <c:v>11.487088156723063</c:v>
                </c:pt>
                <c:pt idx="7">
                  <c:v>13.422940695667968</c:v>
                </c:pt>
                <c:pt idx="8">
                  <c:v>#N/A</c:v>
                </c:pt>
                <c:pt idx="9">
                  <c:v>11.845960652992884</c:v>
                </c:pt>
                <c:pt idx="10">
                  <c:v>#N/A</c:v>
                </c:pt>
                <c:pt idx="11">
                  <c:v>10.571771291483406</c:v>
                </c:pt>
                <c:pt idx="12">
                  <c:v>#N/A</c:v>
                </c:pt>
                <c:pt idx="13">
                  <c:v>11.759384893713252</c:v>
                </c:pt>
                <c:pt idx="14">
                  <c:v>#N/A</c:v>
                </c:pt>
                <c:pt idx="15">
                  <c:v>#N/A</c:v>
                </c:pt>
                <c:pt idx="16">
                  <c:v>#N/A</c:v>
                </c:pt>
                <c:pt idx="17">
                  <c:v>#N/A</c:v>
                </c:pt>
                <c:pt idx="18">
                  <c:v>#N/A</c:v>
                </c:pt>
                <c:pt idx="19">
                  <c:v>#N/A</c:v>
                </c:pt>
                <c:pt idx="20">
                  <c:v>#N/A</c:v>
                </c:pt>
                <c:pt idx="21">
                  <c:v>#N/A</c:v>
                </c:pt>
                <c:pt idx="22">
                  <c:v>#N/A</c:v>
                </c:pt>
                <c:pt idx="23">
                  <c:v>#N/A</c:v>
                </c:pt>
                <c:pt idx="24">
                  <c:v>43.220350000000003</c:v>
                </c:pt>
                <c:pt idx="25">
                  <c:v>#N/A</c:v>
                </c:pt>
                <c:pt idx="26">
                  <c:v>#N/A</c:v>
                </c:pt>
                <c:pt idx="27">
                  <c:v>#N/A</c:v>
                </c:pt>
                <c:pt idx="28">
                  <c:v>#N/A</c:v>
                </c:pt>
                <c:pt idx="29">
                  <c:v>#N/A</c:v>
                </c:pt>
                <c:pt idx="30">
                  <c:v>#N/A</c:v>
                </c:pt>
                <c:pt idx="31">
                  <c:v>#N/A</c:v>
                </c:pt>
                <c:pt idx="32">
                  <c:v>17.289423685877136</c:v>
                </c:pt>
                <c:pt idx="33">
                  <c:v>19.832352585749728</c:v>
                </c:pt>
                <c:pt idx="34">
                  <c:v>21.243156199677941</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15.6</c:v>
                </c:pt>
                <c:pt idx="14">
                  <c:v>16.5</c:v>
                </c:pt>
                <c:pt idx="15">
                  <c:v>17.399999999999999</c:v>
                </c:pt>
                <c:pt idx="16">
                  <c:v>18.3</c:v>
                </c:pt>
                <c:pt idx="17">
                  <c:v>19.2</c:v>
                </c:pt>
                <c:pt idx="18">
                  <c:v>20.100000000000001</c:v>
                </c:pt>
                <c:pt idx="19">
                  <c:v>20.3</c:v>
                </c:pt>
                <c:pt idx="20">
                  <c:v>20.3</c:v>
                </c:pt>
                <c:pt idx="21">
                  <c:v>20.3</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19-43C7-BA7C-EF9DD07621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B19-43C7-BA7C-EF9DD076215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19-43C7-BA7C-EF9DD076215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B19-43C7-BA7C-EF9DD076215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B19-43C7-BA7C-EF9DD076215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B19-43C7-BA7C-EF9DD076215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B19-43C7-BA7C-EF9DD076215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B19-43C7-BA7C-EF9DD0762150}"/>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B19-43C7-BA7C-EF9DD076215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B19-43C7-BA7C-EF9DD076215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B19-43C7-BA7C-EF9DD076215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B19-43C7-BA7C-EF9DD076215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B19-43C7-BA7C-EF9DD076215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B19-43C7-BA7C-EF9DD076215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FB-4835-BF1C-0C11C093720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FB-4835-BF1C-0C11C093720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FB-4835-BF1C-0C11C093720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FB-4835-BF1C-0C11C093720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6C-4FCF-9C55-A31C68526AB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6C-4FCF-9C55-A31C68526AB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6C-4FCF-9C55-A31C68526ABC}"/>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6C-4FCF-9C55-A31C68526ABC}"/>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6C-4FCF-9C55-A31C68526AB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6E-4DDB-ACBA-601A6578428D}"/>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6E-4DDB-ACBA-601A6578428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6E-4DDB-ACBA-601A6578428D}"/>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89-4EFD-B3B5-E5B5B0A70C8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89-4EFD-B3B5-E5B5B0A70C8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89-4EFD-B3B5-E5B5B0A70C86}"/>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89-4EFD-B3B5-E5B5B0A70C86}"/>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989-4EFD-B3B5-E5B5B0A70C86}"/>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97-4F1F-B4D1-6C4295310910}"/>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97-4F1F-B4D1-6C429531091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97-4F1F-B4D1-6C4295310910}"/>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40-4E91-B8C4-4D2E5D4A1758}"/>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EB-4EF8-89E5-7F489F14D7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20.338979999999999</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93.4</c:v>
                </c:pt>
                <c:pt idx="12">
                  <c:v>93.4</c:v>
                </c:pt>
                <c:pt idx="13">
                  <c:v>93.4</c:v>
                </c:pt>
                <c:pt idx="14">
                  <c:v>93.4</c:v>
                </c:pt>
                <c:pt idx="15">
                  <c:v>93.4</c:v>
                </c:pt>
                <c:pt idx="16">
                  <c:v>84</c:v>
                </c:pt>
                <c:pt idx="17">
                  <c:v>74.599999999999994</c:v>
                </c:pt>
                <c:pt idx="18">
                  <c:v>65.2</c:v>
                </c:pt>
                <c:pt idx="19">
                  <c:v>55.8</c:v>
                </c:pt>
                <c:pt idx="20">
                  <c:v>46.4</c:v>
                </c:pt>
                <c:pt idx="21">
                  <c:v>37</c:v>
                </c:pt>
                <c:pt idx="22">
                  <c:v>27.6</c:v>
                </c:pt>
                <c:pt idx="23">
                  <c:v>24.6</c:v>
                </c:pt>
              </c:numCache>
            </c:numRef>
          </c:yVal>
          <c:smooth val="0"/>
          <c:extLst>
            <c:ext xmlns:c16="http://schemas.microsoft.com/office/drawing/2014/chart" uri="{C3380CC4-5D6E-409C-BE32-E72D297353CC}">
              <c16:uniqueId val="{0000001C-3B19-43C7-BA7C-EF9DD076215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B19-43C7-BA7C-EF9DD076215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3B19-43C7-BA7C-EF9DD076215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3B19-43C7-BA7C-EF9DD076215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3B19-43C7-BA7C-EF9DD076215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3B19-43C7-BA7C-EF9DD076215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3B19-43C7-BA7C-EF9DD0762150}"/>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3B19-43C7-BA7C-EF9DD0762150}"/>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3B19-43C7-BA7C-EF9DD0762150}"/>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3B19-43C7-BA7C-EF9DD0762150}"/>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3B19-43C7-BA7C-EF9DD0762150}"/>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3B19-43C7-BA7C-EF9DD0762150}"/>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3B19-43C7-BA7C-EF9DD0762150}"/>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3B19-43C7-BA7C-EF9DD076215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3B19-43C7-BA7C-EF9DD076215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FB-4835-BF1C-0C11C093720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FB-4835-BF1C-0C11C0937206}"/>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FB-4835-BF1C-0C11C093720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FB-4835-BF1C-0C11C093720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6C-4FCF-9C55-A31C68526AB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6C-4FCF-9C55-A31C68526AB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46C-4FCF-9C55-A31C68526ABC}"/>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46C-4FCF-9C55-A31C68526ABC}"/>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46C-4FCF-9C55-A31C68526AB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6E-4DDB-ACBA-601A6578428D}"/>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6E-4DDB-ACBA-601A6578428D}"/>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6E-4DDB-ACBA-601A6578428D}"/>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89-4EFD-B3B5-E5B5B0A70C86}"/>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89-4EFD-B3B5-E5B5B0A70C86}"/>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89-4EFD-B3B5-E5B5B0A70C86}"/>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89-4EFD-B3B5-E5B5B0A70C86}"/>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89-4EFD-B3B5-E5B5B0A70C86}"/>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97-4F1F-B4D1-6C4295310910}"/>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97-4F1F-B4D1-6C4295310910}"/>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97-4F1F-B4D1-6C4295310910}"/>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40-4E91-B8C4-4D2E5D4A1758}"/>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EB-4EF8-89E5-7F489F14D7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74.576269999999994</c:v>
                </c:pt>
                <c:pt idx="25">
                  <c:v>#N/A</c:v>
                </c:pt>
                <c:pt idx="26">
                  <c:v>#N/A</c:v>
                </c:pt>
                <c:pt idx="27">
                  <c:v>#N/A</c:v>
                </c:pt>
                <c:pt idx="28">
                  <c:v>#N/A</c:v>
                </c:pt>
                <c:pt idx="29">
                  <c:v>#N/A</c:v>
                </c:pt>
                <c:pt idx="30">
                  <c:v>#N/A</c:v>
                </c:pt>
                <c:pt idx="31">
                  <c:v>37</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B-3B19-43C7-BA7C-EF9DD0762150}"/>
            </c:ext>
          </c:extLst>
        </c:ser>
        <c:dLbls>
          <c:showLegendKey val="0"/>
          <c:showVal val="0"/>
          <c:showCatName val="0"/>
          <c:showSerName val="0"/>
          <c:showPercent val="0"/>
          <c:showBubbleSize val="0"/>
        </c:dLbls>
        <c:axId val="74558080"/>
        <c:axId val="74568064"/>
      </c:scatterChart>
      <c:valAx>
        <c:axId val="7455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8064"/>
        <c:crosses val="autoZero"/>
        <c:crossBetween val="midCat"/>
        <c:majorUnit val="5"/>
      </c:valAx>
      <c:valAx>
        <c:axId val="74568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80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8.5</c:v>
                </c:pt>
                <c:pt idx="1">
                  <c:v>8.5</c:v>
                </c:pt>
                <c:pt idx="2">
                  <c:v>8.5</c:v>
                </c:pt>
                <c:pt idx="3">
                  <c:v>10.1</c:v>
                </c:pt>
                <c:pt idx="4">
                  <c:v>11.8</c:v>
                </c:pt>
                <c:pt idx="5">
                  <c:v>13.4</c:v>
                </c:pt>
                <c:pt idx="6">
                  <c:v>15</c:v>
                </c:pt>
                <c:pt idx="7">
                  <c:v>16.7</c:v>
                </c:pt>
                <c:pt idx="8">
                  <c:v>18.3</c:v>
                </c:pt>
                <c:pt idx="9">
                  <c:v>19.899999999999999</c:v>
                </c:pt>
                <c:pt idx="10">
                  <c:v>21.5</c:v>
                </c:pt>
                <c:pt idx="11">
                  <c:v>23.2</c:v>
                </c:pt>
                <c:pt idx="12">
                  <c:v>24.8</c:v>
                </c:pt>
                <c:pt idx="13">
                  <c:v>26.4</c:v>
                </c:pt>
                <c:pt idx="14">
                  <c:v>28.1</c:v>
                </c:pt>
                <c:pt idx="15">
                  <c:v>29.7</c:v>
                </c:pt>
                <c:pt idx="16">
                  <c:v>31.3</c:v>
                </c:pt>
                <c:pt idx="17">
                  <c:v>33</c:v>
                </c:pt>
                <c:pt idx="18">
                  <c:v>34.6</c:v>
                </c:pt>
                <c:pt idx="19">
                  <c:v>36.200000000000003</c:v>
                </c:pt>
                <c:pt idx="20">
                  <c:v>37.799999999999997</c:v>
                </c:pt>
                <c:pt idx="21">
                  <c:v>39.5</c:v>
                </c:pt>
                <c:pt idx="22">
                  <c:v>41.1</c:v>
                </c:pt>
                <c:pt idx="23">
                  <c:v>42.7</c:v>
                </c:pt>
              </c:numCache>
            </c:numRef>
          </c:yVal>
          <c:smooth val="0"/>
          <c:extLst>
            <c:ext xmlns:c16="http://schemas.microsoft.com/office/drawing/2014/chart" uri="{C3380CC4-5D6E-409C-BE32-E72D297353CC}">
              <c16:uniqueId val="{00000000-60CC-462E-90A7-90F7985B6FE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CC-462E-90A7-90F7985B6FE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CC-462E-90A7-90F7985B6FE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CC-462E-90A7-90F7985B6FE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CC-462E-90A7-90F7985B6FE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CC-462E-90A7-90F7985B6FE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CC-462E-90A7-90F7985B6FE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CC-462E-90A7-90F7985B6FE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CC-462E-90A7-90F7985B6FEE}"/>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CC-462E-90A7-90F7985B6FE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CC-462E-90A7-90F7985B6FEE}"/>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CC-462E-90A7-90F7985B6FE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CC-462E-90A7-90F7985B6FEE}"/>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CC-462E-90A7-90F7985B6FE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0CC-462E-90A7-90F7985B6FE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14-40AA-814C-373105EC578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14-40AA-814C-373105EC578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14-40AA-814C-373105EC578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14-40AA-814C-373105EC578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81-41D6-B96B-1C8AFCBC482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81-41D6-B96B-1C8AFCBC482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81-41D6-B96B-1C8AFCBC4829}"/>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81-41D6-B96B-1C8AFCBC4829}"/>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81-41D6-B96B-1C8AFCBC4829}"/>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75-4174-A2DB-2F402152A2B7}"/>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75-4174-A2DB-2F402152A2B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75-4174-A2DB-2F402152A2B7}"/>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A1-4B8C-B916-0F37FC99F0D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A1-4B8C-B916-0F37FC99F0D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A1-4B8C-B916-0F37FC99F0D2}"/>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A1-4B8C-B916-0F37FC99F0D2}"/>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A1-4B8C-B916-0F37FC99F0D2}"/>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05-4347-8B1F-AD8C046134F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05-4347-8B1F-AD8C046134F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05-4347-8B1F-AD8C046134F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5F-4B87-868C-5C842C4D33B6}"/>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A2-4062-A167-CDF15C453E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16.404367373153434</c:v>
                </c:pt>
                <c:pt idx="2">
                  <c:v>#N/A</c:v>
                </c:pt>
                <c:pt idx="3">
                  <c:v>17.741028237146992</c:v>
                </c:pt>
                <c:pt idx="4">
                  <c:v>23.059313913376755</c:v>
                </c:pt>
                <c:pt idx="5">
                  <c:v>16.67259786476869</c:v>
                </c:pt>
                <c:pt idx="6">
                  <c:v>17.938336966677042</c:v>
                </c:pt>
                <c:pt idx="7">
                  <c:v>15.837608744144546</c:v>
                </c:pt>
                <c:pt idx="8">
                  <c:v>#N/A</c:v>
                </c:pt>
                <c:pt idx="9">
                  <c:v>17.885152199920242</c:v>
                </c:pt>
                <c:pt idx="10">
                  <c:v>#N/A</c:v>
                </c:pt>
                <c:pt idx="11">
                  <c:v>26.421176616452797</c:v>
                </c:pt>
                <c:pt idx="12">
                  <c:v>#N/A</c:v>
                </c:pt>
                <c:pt idx="13">
                  <c:v>17.575792048233879</c:v>
                </c:pt>
                <c:pt idx="14">
                  <c:v>#N/A</c:v>
                </c:pt>
                <c:pt idx="15">
                  <c:v>28.199863107460644</c:v>
                </c:pt>
                <c:pt idx="16">
                  <c:v>#N/A</c:v>
                </c:pt>
                <c:pt idx="17">
                  <c:v>#N/A</c:v>
                </c:pt>
                <c:pt idx="18">
                  <c:v>#N/A</c:v>
                </c:pt>
                <c:pt idx="19">
                  <c:v>#N/A</c:v>
                </c:pt>
                <c:pt idx="20">
                  <c:v>#N/A</c:v>
                </c:pt>
                <c:pt idx="21">
                  <c:v>42.2</c:v>
                </c:pt>
                <c:pt idx="22">
                  <c:v>#N/A</c:v>
                </c:pt>
                <c:pt idx="23">
                  <c:v>#N/A</c:v>
                </c:pt>
                <c:pt idx="24">
                  <c:v>#N/A</c:v>
                </c:pt>
                <c:pt idx="25">
                  <c:v>#N/A</c:v>
                </c:pt>
                <c:pt idx="26">
                  <c:v>28.927106165345918</c:v>
                </c:pt>
                <c:pt idx="27">
                  <c:v>33.200000000000003</c:v>
                </c:pt>
                <c:pt idx="28">
                  <c:v>#N/A</c:v>
                </c:pt>
                <c:pt idx="29">
                  <c:v>38.038958196541913</c:v>
                </c:pt>
                <c:pt idx="30">
                  <c:v>#N/A</c:v>
                </c:pt>
                <c:pt idx="31">
                  <c:v>#N/A</c:v>
                </c:pt>
                <c:pt idx="32">
                  <c:v>40.966328097904174</c:v>
                </c:pt>
                <c:pt idx="33">
                  <c:v>45.1633126062667</c:v>
                </c:pt>
                <c:pt idx="34">
                  <c:v>44.350412424954321</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F-60CC-462E-90A7-90F7985B6FEE}"/>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21.5</c:v>
                </c:pt>
                <c:pt idx="11">
                  <c:v>23.2</c:v>
                </c:pt>
                <c:pt idx="12">
                  <c:v>24.8</c:v>
                </c:pt>
                <c:pt idx="13">
                  <c:v>25.4</c:v>
                </c:pt>
                <c:pt idx="14">
                  <c:v>25.4</c:v>
                </c:pt>
                <c:pt idx="15">
                  <c:v>25.4</c:v>
                </c:pt>
                <c:pt idx="16">
                  <c:v>25.4</c:v>
                </c:pt>
                <c:pt idx="17">
                  <c:v>25.4</c:v>
                </c:pt>
                <c:pt idx="18">
                  <c:v>25.4</c:v>
                </c:pt>
                <c:pt idx="19">
                  <c:v>25.4</c:v>
                </c:pt>
                <c:pt idx="20">
                  <c:v>25.4</c:v>
                </c:pt>
                <c:pt idx="21">
                  <c:v>25.4</c:v>
                </c:pt>
                <c:pt idx="22">
                  <c:v>25.4</c:v>
                </c:pt>
                <c:pt idx="23">
                  <c:v>25.4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CC-462E-90A7-90F7985B6FE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CC-462E-90A7-90F7985B6FE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CC-462E-90A7-90F7985B6FE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0CC-462E-90A7-90F7985B6FE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0CC-462E-90A7-90F7985B6FEE}"/>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0CC-462E-90A7-90F7985B6FE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0CC-462E-90A7-90F7985B6FEE}"/>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0CC-462E-90A7-90F7985B6FEE}"/>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0CC-462E-90A7-90F7985B6FE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0CC-462E-90A7-90F7985B6FEE}"/>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0CC-462E-90A7-90F7985B6FEE}"/>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0CC-462E-90A7-90F7985B6FEE}"/>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0CC-462E-90A7-90F7985B6FE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0CC-462E-90A7-90F7985B6FE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14-40AA-814C-373105EC578F}"/>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14-40AA-814C-373105EC578F}"/>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14-40AA-814C-373105EC578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14-40AA-814C-373105EC578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81-41D6-B96B-1C8AFCBC482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81-41D6-B96B-1C8AFCBC482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81-41D6-B96B-1C8AFCBC4829}"/>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C81-41D6-B96B-1C8AFCBC4829}"/>
                </c:ext>
              </c:extLst>
            </c:dLbl>
            <c:dLbl>
              <c:idx val="2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C81-41D6-B96B-1C8AFCBC482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75-4174-A2DB-2F402152A2B7}"/>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75-4174-A2DB-2F402152A2B7}"/>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75-4174-A2DB-2F402152A2B7}"/>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A1-4B8C-B916-0F37FC99F0D2}"/>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A1-4B8C-B916-0F37FC99F0D2}"/>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A1-4B8C-B916-0F37FC99F0D2}"/>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A1-4B8C-B916-0F37FC99F0D2}"/>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A1-4B8C-B916-0F37FC99F0D2}"/>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05-4347-8B1F-AD8C046134F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05-4347-8B1F-AD8C046134F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05-4347-8B1F-AD8C046134F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5F-4B87-868C-5C842C4D33B6}"/>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A2-4062-A167-CDF15C453E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17.8</c:v>
                </c:pt>
                <c:pt idx="21">
                  <c:v>24.3</c:v>
                </c:pt>
                <c:pt idx="22">
                  <c:v>#N/A</c:v>
                </c:pt>
                <c:pt idx="23">
                  <c:v>34.071570000000001</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84731776"/>
        <c:axId val="84733312"/>
      </c:scatterChart>
      <c:valAx>
        <c:axId val="84731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3312"/>
        <c:crosses val="autoZero"/>
        <c:crossBetween val="midCat"/>
        <c:majorUnit val="5"/>
      </c:valAx>
      <c:valAx>
        <c:axId val="84733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177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EF-428E-B116-A90A7FCA272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EF-428E-B116-A90A7FCA272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EF-428E-B116-A90A7FCA272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EF-428E-B116-A90A7FCA272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EF-428E-B116-A90A7FCA272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EF-428E-B116-A90A7FCA272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EF-428E-B116-A90A7FCA272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EF-428E-B116-A90A7FCA2726}"/>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EF-428E-B116-A90A7FCA272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EF-428E-B116-A90A7FCA272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EF-428E-B116-A90A7FCA272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EF-428E-B116-A90A7FCA272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9EF-428E-B116-A90A7FCA272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9EF-428E-B116-A90A7FCA272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6E2-4788-BCAE-749F3F351E9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E2-4788-BCAE-749F3F351E9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E2-4788-BCAE-749F3F351E9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E2-4788-BCAE-749F3F351E9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62-4E39-B9C3-D798BD5970C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62-4E39-B9C3-D798BD5970C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62-4E39-B9C3-D798BD5970C2}"/>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62-4E39-B9C3-D798BD5970C2}"/>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62-4E39-B9C3-D798BD5970C2}"/>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29-4818-8625-D1B8087E672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29-4818-8625-D1B8087E672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29-4818-8625-D1B8087E672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DB-439F-B690-2A25410ED7B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DB-439F-B690-2A25410ED7B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DB-439F-B690-2A25410ED7B1}"/>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DB-439F-B690-2A25410ED7B1}"/>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DB-439F-B690-2A25410ED7B1}"/>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7D-4344-A05F-04C59B9B876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7D-4344-A05F-04C59B9B876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7D-4344-A05F-04C59B9B876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86-4157-82E3-3335C5DE7DA9}"/>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C6-49A4-8A96-0F11A8A5AC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18</c:v>
                </c:pt>
                <c:pt idx="12">
                  <c:v>18</c:v>
                </c:pt>
                <c:pt idx="13">
                  <c:v>18</c:v>
                </c:pt>
                <c:pt idx="14">
                  <c:v>18</c:v>
                </c:pt>
                <c:pt idx="15">
                  <c:v>18</c:v>
                </c:pt>
                <c:pt idx="16">
                  <c:v>23.2</c:v>
                </c:pt>
                <c:pt idx="17">
                  <c:v>28.3</c:v>
                </c:pt>
                <c:pt idx="18">
                  <c:v>33.4</c:v>
                </c:pt>
                <c:pt idx="19">
                  <c:v>38.5</c:v>
                </c:pt>
                <c:pt idx="20">
                  <c:v>43.7</c:v>
                </c:pt>
                <c:pt idx="21">
                  <c:v>48.8</c:v>
                </c:pt>
                <c:pt idx="22">
                  <c:v>53.2</c:v>
                </c:pt>
                <c:pt idx="23">
                  <c:v>53.4</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9EF-428E-B116-A90A7FCA272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9EF-428E-B116-A90A7FCA272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9EF-428E-B116-A90A7FCA272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9EF-428E-B116-A90A7FCA272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9EF-428E-B116-A90A7FCA2726}"/>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9EF-428E-B116-A90A7FCA272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9EF-428E-B116-A90A7FCA272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9EF-428E-B116-A90A7FCA272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9EF-428E-B116-A90A7FCA272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9EF-428E-B116-A90A7FCA272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9EF-428E-B116-A90A7FCA272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E2-4788-BCAE-749F3F351E9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E2-4788-BCAE-749F3F351E9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E2-4788-BCAE-749F3F351E9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E2-4788-BCAE-749F3F351E9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62-4E39-B9C3-D798BD5970C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62-4E39-B9C3-D798BD5970C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62-4E39-B9C3-D798BD5970C2}"/>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762-4E39-B9C3-D798BD5970C2}"/>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762-4E39-B9C3-D798BD5970C2}"/>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29-4818-8625-D1B8087E672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29-4818-8625-D1B8087E672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29-4818-8625-D1B8087E672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8DB-439F-B690-2A25410ED7B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8DB-439F-B690-2A25410ED7B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8DB-439F-B690-2A25410ED7B1}"/>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8DB-439F-B690-2A25410ED7B1}"/>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8DB-439F-B690-2A25410ED7B1}"/>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47D-4344-A05F-04C59B9B876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47D-4344-A05F-04C59B9B876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47D-4344-A05F-04C59B9B876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86-4157-82E3-3335C5DE7DA9}"/>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C6-49A4-8A96-0F11A8A5AC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28.3</c:v>
                </c:pt>
                <c:pt idx="22">
                  <c:v>#N/A</c:v>
                </c:pt>
                <c:pt idx="23">
                  <c:v>#N/A</c:v>
                </c:pt>
                <c:pt idx="24">
                  <c:v>#N/A</c:v>
                </c:pt>
                <c:pt idx="25">
                  <c:v>#N/A</c:v>
                </c:pt>
                <c:pt idx="26">
                  <c:v>#N/A</c:v>
                </c:pt>
                <c:pt idx="27">
                  <c:v>#N/A</c:v>
                </c:pt>
                <c:pt idx="28">
                  <c:v>#N/A</c:v>
                </c:pt>
                <c:pt idx="29">
                  <c:v>#N/A</c:v>
                </c:pt>
                <c:pt idx="30">
                  <c:v>#N/A</c:v>
                </c:pt>
                <c:pt idx="31">
                  <c:v>48.8</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48.6</c:v>
                </c:pt>
                <c:pt idx="1">
                  <c:v>48.6</c:v>
                </c:pt>
                <c:pt idx="2">
                  <c:v>48.6</c:v>
                </c:pt>
                <c:pt idx="3">
                  <c:v>48.8</c:v>
                </c:pt>
                <c:pt idx="4">
                  <c:v>49</c:v>
                </c:pt>
                <c:pt idx="5">
                  <c:v>49.3</c:v>
                </c:pt>
                <c:pt idx="6">
                  <c:v>49.5</c:v>
                </c:pt>
                <c:pt idx="7">
                  <c:v>49.7</c:v>
                </c:pt>
                <c:pt idx="8">
                  <c:v>49.9</c:v>
                </c:pt>
                <c:pt idx="9">
                  <c:v>50.2</c:v>
                </c:pt>
                <c:pt idx="10">
                  <c:v>50.4</c:v>
                </c:pt>
                <c:pt idx="11">
                  <c:v>50.6</c:v>
                </c:pt>
                <c:pt idx="12">
                  <c:v>50.9</c:v>
                </c:pt>
                <c:pt idx="13">
                  <c:v>51.1</c:v>
                </c:pt>
                <c:pt idx="14">
                  <c:v>51.3</c:v>
                </c:pt>
                <c:pt idx="15">
                  <c:v>51.5</c:v>
                </c:pt>
                <c:pt idx="16">
                  <c:v>51.8</c:v>
                </c:pt>
                <c:pt idx="17">
                  <c:v>52</c:v>
                </c:pt>
                <c:pt idx="18">
                  <c:v>52.2</c:v>
                </c:pt>
                <c:pt idx="19">
                  <c:v>52.5</c:v>
                </c:pt>
                <c:pt idx="20">
                  <c:v>52.7</c:v>
                </c:pt>
                <c:pt idx="21">
                  <c:v>52.9</c:v>
                </c:pt>
                <c:pt idx="22">
                  <c:v>53.2</c:v>
                </c:pt>
                <c:pt idx="23">
                  <c:v>53.4</c:v>
                </c:pt>
              </c:numCache>
            </c:numRef>
          </c:yVal>
          <c:smooth val="0"/>
          <c:extLst>
            <c:ext xmlns:c16="http://schemas.microsoft.com/office/drawing/2014/chart" uri="{C3380CC4-5D6E-409C-BE32-E72D297353CC}">
              <c16:uniqueId val="{0000001C-A9EF-428E-B116-A90A7FCA272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9EF-428E-B116-A90A7FCA272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9EF-428E-B116-A90A7FCA272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9EF-428E-B116-A90A7FCA272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9EF-428E-B116-A90A7FCA272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9EF-428E-B116-A90A7FCA272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9EF-428E-B116-A90A7FCA272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9EF-428E-B116-A90A7FCA272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9EF-428E-B116-A90A7FCA2726}"/>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9EF-428E-B116-A90A7FCA272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9EF-428E-B116-A90A7FCA272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9EF-428E-B116-A90A7FCA272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9EF-428E-B116-A90A7FCA272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9EF-428E-B116-A90A7FCA272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9EF-428E-B116-A90A7FCA272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E2-4788-BCAE-749F3F351E9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6E2-4788-BCAE-749F3F351E9B}"/>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6E2-4788-BCAE-749F3F351E9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6E2-4788-BCAE-749F3F351E9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762-4E39-B9C3-D798BD5970C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762-4E39-B9C3-D798BD5970C2}"/>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762-4E39-B9C3-D798BD5970C2}"/>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762-4E39-B9C3-D798BD5970C2}"/>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762-4E39-B9C3-D798BD5970C2}"/>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29-4818-8625-D1B8087E672B}"/>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29-4818-8625-D1B8087E672B}"/>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29-4818-8625-D1B8087E672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DB-439F-B690-2A25410ED7B1}"/>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DB-439F-B690-2A25410ED7B1}"/>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DB-439F-B690-2A25410ED7B1}"/>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DB-439F-B690-2A25410ED7B1}"/>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DB-439F-B690-2A25410ED7B1}"/>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7D-4344-A05F-04C59B9B8763}"/>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7D-4344-A05F-04C59B9B8763}"/>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7D-4344-A05F-04C59B9B8763}"/>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86-4157-82E3-3335C5DE7DA9}"/>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C6-49A4-8A96-0F11A8A5AC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60.459492140266022</c:v>
                </c:pt>
                <c:pt idx="2">
                  <c:v>#N/A</c:v>
                </c:pt>
                <c:pt idx="3">
                  <c:v>71.362586605080836</c:v>
                </c:pt>
                <c:pt idx="4">
                  <c:v>57.515751575157516</c:v>
                </c:pt>
                <c:pt idx="5">
                  <c:v>31.91653786707883</c:v>
                </c:pt>
                <c:pt idx="6">
                  <c:v>34.996673320026616</c:v>
                </c:pt>
                <c:pt idx="7">
                  <c:v>35.794044665012407</c:v>
                </c:pt>
                <c:pt idx="8">
                  <c:v>#N/A</c:v>
                </c:pt>
                <c:pt idx="9">
                  <c:v>39.768976897689768</c:v>
                </c:pt>
                <c:pt idx="10">
                  <c:v>#N/A</c:v>
                </c:pt>
                <c:pt idx="11">
                  <c:v>53.62182502351834</c:v>
                </c:pt>
                <c:pt idx="12">
                  <c:v>#N/A</c:v>
                </c:pt>
                <c:pt idx="13">
                  <c:v>37.784725323805269</c:v>
                </c:pt>
                <c:pt idx="14">
                  <c:v>#N/A</c:v>
                </c:pt>
                <c:pt idx="15">
                  <c:v>53.955555555555556</c:v>
                </c:pt>
                <c:pt idx="16">
                  <c:v>#N/A</c:v>
                </c:pt>
                <c:pt idx="17">
                  <c:v>#N/A</c:v>
                </c:pt>
                <c:pt idx="18">
                  <c:v>#N/A</c:v>
                </c:pt>
                <c:pt idx="19">
                  <c:v>#N/A</c:v>
                </c:pt>
                <c:pt idx="20">
                  <c:v>#N/A</c:v>
                </c:pt>
                <c:pt idx="21">
                  <c:v>74.099999999999994</c:v>
                </c:pt>
                <c:pt idx="22">
                  <c:v>#N/A</c:v>
                </c:pt>
                <c:pt idx="23">
                  <c:v>#N/A</c:v>
                </c:pt>
                <c:pt idx="24">
                  <c:v>#N/A</c:v>
                </c:pt>
                <c:pt idx="25">
                  <c:v>#N/A</c:v>
                </c:pt>
                <c:pt idx="26">
                  <c:v>#N/A</c:v>
                </c:pt>
                <c:pt idx="27">
                  <c:v>#N/A</c:v>
                </c:pt>
                <c:pt idx="28">
                  <c:v>#N/A</c:v>
                </c:pt>
                <c:pt idx="29">
                  <c:v>#N/A</c:v>
                </c:pt>
                <c:pt idx="30">
                  <c:v>#N/A</c:v>
                </c:pt>
                <c:pt idx="31">
                  <c:v>70.599999999999994</c:v>
                </c:pt>
                <c:pt idx="32">
                  <c:v>#N/A</c:v>
                </c:pt>
                <c:pt idx="33">
                  <c:v>#N/A</c:v>
                </c:pt>
                <c:pt idx="34">
                  <c:v>39.061833688699359</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B-A9EF-428E-B116-A90A7FCA2726}"/>
            </c:ext>
          </c:extLst>
        </c:ser>
        <c:dLbls>
          <c:showLegendKey val="0"/>
          <c:showVal val="0"/>
          <c:showCatName val="0"/>
          <c:showSerName val="0"/>
          <c:showPercent val="0"/>
          <c:showBubbleSize val="0"/>
        </c:dLbls>
        <c:axId val="85599360"/>
        <c:axId val="85600896"/>
      </c:scatterChart>
      <c:valAx>
        <c:axId val="855993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0896"/>
        <c:crosses val="autoZero"/>
        <c:crossBetween val="midCat"/>
        <c:majorUnit val="5"/>
      </c:valAx>
      <c:valAx>
        <c:axId val="85600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93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B2-4F7D-B0BD-E5D2E67A971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B2-4F7D-B0BD-E5D2E67A971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B2-4F7D-B0BD-E5D2E67A97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B2-4F7D-B0BD-E5D2E67A971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B2-4F7D-B0BD-E5D2E67A971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B2-4F7D-B0BD-E5D2E67A971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B2-4F7D-B0BD-E5D2E67A971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58-4843-9CBA-64C6E9B058E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58-4843-9CBA-64C6E9B058E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58-4843-9CBA-64C6E9B058E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58-4843-9CBA-64C6E9B058E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58-4843-9CBA-64C6E9B058E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58-4843-9CBA-64C6E9B058E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58-4843-9CBA-64C6E9B058E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58-4843-9CBA-64C6E9B058E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58-4843-9CBA-64C6E9B058E9}"/>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58-4843-9CBA-64C6E9B058E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58-4843-9CBA-64C6E9B058E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58-4843-9CBA-64C6E9B058E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558-4843-9CBA-64C6E9B058E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558-4843-9CBA-64C6E9B058E9}"/>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558-4843-9CBA-64C6E9B058E9}"/>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558-4843-9CBA-64C6E9B058E9}"/>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3F-40FF-9285-1A411CAFDDE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3F-40FF-9285-1A411CAFDDE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3F-40FF-9285-1A411CAFDDE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33-409A-8F4B-ED2698581C0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33-409A-8F4B-ED2698581C05}"/>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33-409A-8F4B-ED2698581C05}"/>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33-409A-8F4B-ED2698581C05}"/>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33-409A-8F4B-ED2698581C05}"/>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AB-49D4-9EBB-110ACB1EFCE6}"/>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AB-49D4-9EBB-110ACB1EFCE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AB-49D4-9EBB-110ACB1EFCE6}"/>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F9-4FC7-8414-444BB921F5E7}"/>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D9-419A-A275-1D62A95497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18.5</c:v>
                </c:pt>
                <c:pt idx="12">
                  <c:v>20.5</c:v>
                </c:pt>
                <c:pt idx="13">
                  <c:v>22.5</c:v>
                </c:pt>
                <c:pt idx="14">
                  <c:v>23.8</c:v>
                </c:pt>
                <c:pt idx="15">
                  <c:v>23.8</c:v>
                </c:pt>
                <c:pt idx="16">
                  <c:v>23.6</c:v>
                </c:pt>
                <c:pt idx="17">
                  <c:v>23.4</c:v>
                </c:pt>
                <c:pt idx="18">
                  <c:v>23.2</c:v>
                </c:pt>
                <c:pt idx="19">
                  <c:v>23.1</c:v>
                </c:pt>
                <c:pt idx="20">
                  <c:v>22.9</c:v>
                </c:pt>
                <c:pt idx="21">
                  <c:v>22.7</c:v>
                </c:pt>
                <c:pt idx="22">
                  <c:v>22.5</c:v>
                </c:pt>
                <c:pt idx="23">
                  <c:v>22.3</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B2-4F7D-B0BD-E5D2E67A971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B2-4F7D-B0BD-E5D2E67A971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3B2-4F7D-B0BD-E5D2E67A971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B2-4F7D-B0BD-E5D2E67A971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B2-4F7D-B0BD-E5D2E67A971A}"/>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3B2-4F7D-B0BD-E5D2E67A971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3B2-4F7D-B0BD-E5D2E67A971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3B2-4F7D-B0BD-E5D2E67A971A}"/>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3B2-4F7D-B0BD-E5D2E67A971A}"/>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3B2-4F7D-B0BD-E5D2E67A971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3B2-4F7D-B0BD-E5D2E67A971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BA-4111-8AA1-85B3C9EA5DB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BA-4111-8AA1-85B3C9EA5DB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BA-4111-8AA1-85B3C9EA5DB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BA-4111-8AA1-85B3C9EA5DB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558-4843-9CBA-64C6E9B058E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558-4843-9CBA-64C6E9B058E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558-4843-9CBA-64C6E9B058E9}"/>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558-4843-9CBA-64C6E9B058E9}"/>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558-4843-9CBA-64C6E9B058E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3F-40FF-9285-1A411CAFDDE6}"/>
                </c:ext>
              </c:extLst>
            </c:dLbl>
            <c:dLbl>
              <c:idx val="24"/>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3F-40FF-9285-1A411CAFDDE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3F-40FF-9285-1A411CAFDDE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533-409A-8F4B-ED2698581C0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533-409A-8F4B-ED2698581C05}"/>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533-409A-8F4B-ED2698581C05}"/>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533-409A-8F4B-ED2698581C05}"/>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533-409A-8F4B-ED2698581C05}"/>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AB-49D4-9EBB-110ACB1EFCE6}"/>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AB-49D4-9EBB-110ACB1EFCE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AB-49D4-9EBB-110ACB1EFCE6}"/>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F9-4FC7-8414-444BB921F5E7}"/>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D9-419A-A275-1D62A95497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21.4</c:v>
                </c:pt>
                <c:pt idx="22">
                  <c:v>#N/A</c:v>
                </c:pt>
                <c:pt idx="23">
                  <c:v>#N/A</c:v>
                </c:pt>
                <c:pt idx="24">
                  <c:v>25.423729999999999</c:v>
                </c:pt>
                <c:pt idx="25">
                  <c:v>#N/A</c:v>
                </c:pt>
                <c:pt idx="26">
                  <c:v>#N/A</c:v>
                </c:pt>
                <c:pt idx="27">
                  <c:v>#N/A</c:v>
                </c:pt>
                <c:pt idx="28">
                  <c:v>#N/A</c:v>
                </c:pt>
                <c:pt idx="29">
                  <c:v>#N/A</c:v>
                </c:pt>
                <c:pt idx="30">
                  <c:v>#N/A</c:v>
                </c:pt>
                <c:pt idx="31">
                  <c:v>22.7</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0.5</c:v>
                </c:pt>
                <c:pt idx="1">
                  <c:v>0.5</c:v>
                </c:pt>
                <c:pt idx="2">
                  <c:v>0.5</c:v>
                </c:pt>
                <c:pt idx="3">
                  <c:v>2.5</c:v>
                </c:pt>
                <c:pt idx="4">
                  <c:v>4.5</c:v>
                </c:pt>
                <c:pt idx="5">
                  <c:v>6.5</c:v>
                </c:pt>
                <c:pt idx="6">
                  <c:v>8.5</c:v>
                </c:pt>
                <c:pt idx="7">
                  <c:v>10.5</c:v>
                </c:pt>
                <c:pt idx="8">
                  <c:v>12.5</c:v>
                </c:pt>
                <c:pt idx="9">
                  <c:v>14.5</c:v>
                </c:pt>
                <c:pt idx="10">
                  <c:v>16.5</c:v>
                </c:pt>
                <c:pt idx="11">
                  <c:v>18.5</c:v>
                </c:pt>
                <c:pt idx="12">
                  <c:v>20.5</c:v>
                </c:pt>
                <c:pt idx="13">
                  <c:v>22.5</c:v>
                </c:pt>
                <c:pt idx="14">
                  <c:v>24.4</c:v>
                </c:pt>
                <c:pt idx="15">
                  <c:v>26.4</c:v>
                </c:pt>
                <c:pt idx="16">
                  <c:v>28.4</c:v>
                </c:pt>
                <c:pt idx="17">
                  <c:v>30.4</c:v>
                </c:pt>
                <c:pt idx="18">
                  <c:v>32.4</c:v>
                </c:pt>
                <c:pt idx="19">
                  <c:v>34.4</c:v>
                </c:pt>
                <c:pt idx="20">
                  <c:v>36.4</c:v>
                </c:pt>
                <c:pt idx="21">
                  <c:v>38.4</c:v>
                </c:pt>
                <c:pt idx="22">
                  <c:v>40.4</c:v>
                </c:pt>
                <c:pt idx="23">
                  <c:v>42.4</c:v>
                </c:pt>
              </c:numCache>
            </c:numRef>
          </c:yVal>
          <c:smooth val="0"/>
          <c:extLst>
            <c:ext xmlns:c16="http://schemas.microsoft.com/office/drawing/2014/chart" uri="{C3380CC4-5D6E-409C-BE32-E72D297353CC}">
              <c16:uniqueId val="{00000015-F3B2-4F7D-B0BD-E5D2E67A971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3B2-4F7D-B0BD-E5D2E67A971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3B2-4F7D-B0BD-E5D2E67A971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3B2-4F7D-B0BD-E5D2E67A97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3B2-4F7D-B0BD-E5D2E67A971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3B2-4F7D-B0BD-E5D2E67A971A}"/>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3B2-4F7D-B0BD-E5D2E67A971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3B2-4F7D-B0BD-E5D2E67A971A}"/>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3B2-4F7D-B0BD-E5D2E67A971A}"/>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3B2-4F7D-B0BD-E5D2E67A971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3B2-4F7D-B0BD-E5D2E67A971A}"/>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3B2-4F7D-B0BD-E5D2E67A971A}"/>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3B2-4F7D-B0BD-E5D2E67A971A}"/>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3B2-4F7D-B0BD-E5D2E67A971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3B2-4F7D-B0BD-E5D2E67A971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BA-4111-8AA1-85B3C9EA5DB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BA-4111-8AA1-85B3C9EA5DB0}"/>
                </c:ext>
              </c:extLst>
            </c:dLbl>
            <c:dLbl>
              <c:idx val="1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BA-4111-8AA1-85B3C9EA5DB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CBA-4111-8AA1-85B3C9EA5DB0}"/>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558-4843-9CBA-64C6E9B058E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558-4843-9CBA-64C6E9B058E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558-4843-9CBA-64C6E9B058E9}"/>
                </c:ext>
              </c:extLst>
            </c:dLbl>
            <c:dLbl>
              <c:idx val="21"/>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558-4843-9CBA-64C6E9B058E9}"/>
                </c:ext>
              </c:extLst>
            </c:dLbl>
            <c:dLbl>
              <c:idx val="2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558-4843-9CBA-64C6E9B058E9}"/>
                </c:ext>
              </c:extLst>
            </c:dLbl>
            <c:dLbl>
              <c:idx val="2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3F-40FF-9285-1A411CAFDDE6}"/>
                </c:ext>
              </c:extLst>
            </c:dLbl>
            <c:dLbl>
              <c:idx val="24"/>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3F-40FF-9285-1A411CAFDDE6}"/>
                </c:ext>
              </c:extLst>
            </c:dLbl>
            <c:dLbl>
              <c:idx val="2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3F-40FF-9285-1A411CAFDDE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33-409A-8F4B-ED2698581C05}"/>
                </c:ext>
              </c:extLst>
            </c:dLbl>
            <c:dLbl>
              <c:idx val="2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33-409A-8F4B-ED2698581C05}"/>
                </c:ext>
              </c:extLst>
            </c:dLbl>
            <c:dLbl>
              <c:idx val="2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33-409A-8F4B-ED2698581C05}"/>
                </c:ext>
              </c:extLst>
            </c:dLbl>
            <c:dLbl>
              <c:idx val="2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33-409A-8F4B-ED2698581C05}"/>
                </c:ext>
              </c:extLst>
            </c:dLbl>
            <c:dLbl>
              <c:idx val="3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33-409A-8F4B-ED2698581C05}"/>
                </c:ext>
              </c:extLst>
            </c:dLbl>
            <c:dLbl>
              <c:idx val="31"/>
              <c:tx>
                <c:rich>
                  <a:bodyPr/>
                  <a:lstStyle/>
                  <a:p>
                    <a:pPr>
                      <a:defRPr sz="600" b="0" i="0">
                        <a:solidFill>
                          <a:srgbClr val="000000"/>
                        </a:solidFill>
                        <a:latin typeface="Arial"/>
                        <a:ea typeface="Arial"/>
                        <a:cs typeface="Arial"/>
                      </a:defRPr>
                    </a:pPr>
                    <a:r>
                      <a:rPr lang="en-US" sz="600"/>
                      <a:t>PROSEHA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AB-49D4-9EBB-110ACB1EFCE6}"/>
                </c:ext>
              </c:extLst>
            </c:dLbl>
            <c:dLbl>
              <c:idx val="3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AB-49D4-9EBB-110ACB1EFCE6}"/>
                </c:ext>
              </c:extLst>
            </c:dLbl>
            <c:dLbl>
              <c:idx val="3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AB-49D4-9EBB-110ACB1EFCE6}"/>
                </c:ext>
              </c:extLst>
            </c:dLbl>
            <c:dLbl>
              <c:idx val="3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F9-4FC7-8414-444BB921F5E7}"/>
                </c:ext>
              </c:extLst>
            </c:dLbl>
            <c:dLbl>
              <c:idx val="3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D9-419A-A275-1D62A95497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2004</c:v>
                </c:pt>
                <c:pt idx="2">
                  <c:v>2005</c:v>
                </c:pt>
                <c:pt idx="3">
                  <c:v>2006</c:v>
                </c:pt>
                <c:pt idx="4">
                  <c:v>2007</c:v>
                </c:pt>
                <c:pt idx="5">
                  <c:v>2008</c:v>
                </c:pt>
                <c:pt idx="6">
                  <c:v>2009</c:v>
                </c:pt>
                <c:pt idx="7">
                  <c:v>2010</c:v>
                </c:pt>
                <c:pt idx="8">
                  <c:v>2010</c:v>
                </c:pt>
                <c:pt idx="9">
                  <c:v>2011</c:v>
                </c:pt>
                <c:pt idx="10">
                  <c:v>2011</c:v>
                </c:pt>
                <c:pt idx="11">
                  <c:v>2012</c:v>
                </c:pt>
                <c:pt idx="12">
                  <c:v>2012</c:v>
                </c:pt>
                <c:pt idx="13">
                  <c:v>2013</c:v>
                </c:pt>
                <c:pt idx="14">
                  <c:v>2013</c:v>
                </c:pt>
                <c:pt idx="15">
                  <c:v>2014</c:v>
                </c:pt>
                <c:pt idx="16">
                  <c:v>2014</c:v>
                </c:pt>
                <c:pt idx="17">
                  <c:v>2015</c:v>
                </c:pt>
                <c:pt idx="18">
                  <c:v>2015</c:v>
                </c:pt>
                <c:pt idx="19">
                  <c:v>2016</c:v>
                </c:pt>
                <c:pt idx="20">
                  <c:v>2016</c:v>
                </c:pt>
                <c:pt idx="21">
                  <c:v>2017</c:v>
                </c:pt>
                <c:pt idx="22">
                  <c:v>2017</c:v>
                </c:pt>
                <c:pt idx="23">
                  <c:v>2017</c:v>
                </c:pt>
                <c:pt idx="24">
                  <c:v>2017</c:v>
                </c:pt>
                <c:pt idx="25">
                  <c:v>2018</c:v>
                </c:pt>
                <c:pt idx="26">
                  <c:v>2018</c:v>
                </c:pt>
                <c:pt idx="27">
                  <c:v>2019</c:v>
                </c:pt>
                <c:pt idx="28">
                  <c:v>2019</c:v>
                </c:pt>
                <c:pt idx="29">
                  <c:v>2020</c:v>
                </c:pt>
                <c:pt idx="30">
                  <c:v>2021</c:v>
                </c:pt>
                <c:pt idx="31">
                  <c:v>2021</c:v>
                </c:pt>
                <c:pt idx="32">
                  <c:v>2021</c:v>
                </c:pt>
                <c:pt idx="33">
                  <c:v>2022</c:v>
                </c:pt>
                <c:pt idx="34">
                  <c:v>2023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10.231170768083516</c:v>
                </c:pt>
                <c:pt idx="2">
                  <c:v>#N/A</c:v>
                </c:pt>
                <c:pt idx="3">
                  <c:v>11.953134737629313</c:v>
                </c:pt>
                <c:pt idx="4">
                  <c:v>15.335958944981499</c:v>
                </c:pt>
                <c:pt idx="5">
                  <c:v>10.205232295895357</c:v>
                </c:pt>
                <c:pt idx="6">
                  <c:v>11.52666468784011</c:v>
                </c:pt>
                <c:pt idx="7">
                  <c:v>11.706475342838985</c:v>
                </c:pt>
                <c:pt idx="8">
                  <c:v>#N/A</c:v>
                </c:pt>
                <c:pt idx="9">
                  <c:v>13.252406864796981</c:v>
                </c:pt>
                <c:pt idx="10">
                  <c:v>#N/A</c:v>
                </c:pt>
                <c:pt idx="11">
                  <c:v>21.311475409836063</c:v>
                </c:pt>
                <c:pt idx="12">
                  <c:v>#N/A</c:v>
                </c:pt>
                <c:pt idx="13">
                  <c:v>12.882556912407665</c:v>
                </c:pt>
                <c:pt idx="14">
                  <c:v>#N/A</c:v>
                </c:pt>
                <c:pt idx="15">
                  <c:v>22.250941584816488</c:v>
                </c:pt>
                <c:pt idx="16">
                  <c:v>#N/A</c:v>
                </c:pt>
                <c:pt idx="17">
                  <c:v>#N/A</c:v>
                </c:pt>
                <c:pt idx="18">
                  <c:v>#N/A</c:v>
                </c:pt>
                <c:pt idx="19">
                  <c:v>#N/A</c:v>
                </c:pt>
                <c:pt idx="20">
                  <c:v>#N/A</c:v>
                </c:pt>
                <c:pt idx="21">
                  <c:v>33.700000000000003</c:v>
                </c:pt>
                <c:pt idx="22">
                  <c:v>#N/A</c:v>
                </c:pt>
                <c:pt idx="23">
                  <c:v>#N/A</c:v>
                </c:pt>
                <c:pt idx="24">
                  <c:v>#N/A</c:v>
                </c:pt>
                <c:pt idx="25">
                  <c:v>#N/A</c:v>
                </c:pt>
                <c:pt idx="26">
                  <c:v>#N/A</c:v>
                </c:pt>
                <c:pt idx="27">
                  <c:v>#N/A</c:v>
                </c:pt>
                <c:pt idx="28">
                  <c:v>#N/A</c:v>
                </c:pt>
                <c:pt idx="29">
                  <c:v>#N/A</c:v>
                </c:pt>
                <c:pt idx="30">
                  <c:v>#N/A</c:v>
                </c:pt>
                <c:pt idx="31">
                  <c:v>34.700000000000003</c:v>
                </c:pt>
                <c:pt idx="32">
                  <c:v>65.427485750474986</c:v>
                </c:pt>
                <c:pt idx="33">
                  <c:v>32.747266026221979</c:v>
                </c:pt>
                <c:pt idx="34">
                  <c:v>35.536231884057969</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4-F3B2-4F7D-B0BD-E5D2E67A971A}"/>
            </c:ext>
          </c:extLst>
        </c:ser>
        <c:dLbls>
          <c:showLegendKey val="0"/>
          <c:showVal val="0"/>
          <c:showCatName val="0"/>
          <c:showSerName val="0"/>
          <c:showPercent val="0"/>
          <c:showBubbleSize val="0"/>
        </c:dLbls>
        <c:axId val="86483712"/>
        <c:axId val="86485248"/>
      </c:scatterChart>
      <c:valAx>
        <c:axId val="8648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5248"/>
        <c:crosses val="autoZero"/>
        <c:crossBetween val="midCat"/>
        <c:majorUnit val="5"/>
      </c:valAx>
      <c:valAx>
        <c:axId val="86485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37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84B6ADB-DEBE-42F3-9713-D7514A289D9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C9A6A344-1DCB-442D-9BCA-9A0DFEE1872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0B4C45D0-3F60-4292-A761-88B974F07B0E}"/>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A47DF55-B360-489F-8B9E-672E71F36A43}"/>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DB7F483-C0DB-49BD-B1FA-A318AB53EEC9}"/>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52D765BC-9DA3-4FFB-8C79-2C8E27E9AE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016DDD1-4421-485E-9890-45ED76EFD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BB8C43E-BDB2-4C66-B4CD-F7BD7A1AC7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0521D7AE-7133-44D5-A288-6396FD07F151}"/>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B59E62C-118C-4496-AAAB-82F96B47A92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6C380EE-60E5-4B5F-A64C-21FAF8B6BFFB}"/>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98219646-427F-437A-979A-8D064165E76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834A5841-519D-4208-8CD2-255868762D6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1C4C01E-098E-4C24-AD7C-D8E239BB946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FE5E51E3-CE5A-4694-B3A9-B0C360F57D1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3FA3C-0303-455A-A95E-38F5A4A15F7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9" customWidth="true"/>
    <col min="2" max="2" width="2.375" style="309" customWidth="true"/>
    <col min="3" max="3" width="58" style="309" customWidth="true"/>
    <col min="4" max="4" width="7.75" style="309" customWidth="true"/>
    <col min="5" max="16384" width="7.75" style="309"/>
  </cols>
  <sheetData>
    <row xmlns:x14ac="http://schemas.microsoft.com/office/spreadsheetml/2009/9/ac" r="1" ht="29.25" customHeight="true" x14ac:dyDescent="0.25">
      <c r="A1" s="306"/>
      <c r="B1" s="307"/>
      <c r="C1" s="307"/>
      <c r="D1" s="307"/>
      <c r="E1" s="308"/>
      <c r="F1" s="308"/>
      <c r="G1" s="308"/>
      <c r="H1" s="308"/>
      <c r="I1" s="308"/>
      <c r="J1" s="308"/>
      <c r="K1" s="308"/>
      <c r="L1" s="308"/>
      <c r="M1" s="308"/>
      <c r="N1" s="308"/>
      <c r="O1" s="308"/>
      <c r="P1" s="308"/>
      <c r="Q1" s="308"/>
      <c r="R1" s="308"/>
    </row>
    <row xmlns:x14ac="http://schemas.microsoft.com/office/spreadsheetml/2009/9/ac" r="2" ht="23.25" x14ac:dyDescent="0.35">
      <c r="A2" s="307"/>
      <c r="B2" s="307"/>
      <c r="C2" s="310"/>
      <c r="D2" s="307"/>
      <c r="E2" s="308"/>
      <c r="F2" s="308"/>
      <c r="G2" s="307"/>
      <c r="H2" s="308"/>
      <c r="I2" s="308"/>
      <c r="J2" s="308"/>
      <c r="K2" s="308"/>
      <c r="L2" s="308"/>
      <c r="M2" s="308"/>
      <c r="N2" s="308"/>
      <c r="O2" s="308"/>
      <c r="P2" s="308"/>
      <c r="Q2" s="308"/>
      <c r="R2" s="308"/>
    </row>
    <row xmlns:x14ac="http://schemas.microsoft.com/office/spreadsheetml/2009/9/ac" r="3" ht="15" x14ac:dyDescent="0.2">
      <c r="A3" s="307"/>
      <c r="B3" s="307"/>
      <c r="C3" s="307"/>
      <c r="D3" s="307"/>
      <c r="F3" s="307"/>
      <c r="G3" s="307"/>
      <c r="H3" s="311"/>
      <c r="I3" s="311"/>
      <c r="J3" s="311"/>
      <c r="K3" s="311"/>
      <c r="L3" s="308"/>
      <c r="M3" s="308"/>
      <c r="N3" s="308"/>
      <c r="O3" s="308"/>
      <c r="P3" s="308"/>
      <c r="Q3" s="308"/>
      <c r="R3" s="308"/>
    </row>
    <row xmlns:x14ac="http://schemas.microsoft.com/office/spreadsheetml/2009/9/ac" r="4" ht="40.5" x14ac:dyDescent="0.2">
      <c r="A4" s="307"/>
      <c r="B4" s="307"/>
      <c r="C4" s="312" t="s">
        <v>145</v>
      </c>
      <c r="D4" s="307"/>
      <c r="E4" s="313"/>
      <c r="F4" s="308"/>
      <c r="G4" s="307"/>
      <c r="H4" s="308"/>
      <c r="I4" s="308"/>
      <c r="J4" s="308"/>
      <c r="K4" s="308"/>
      <c r="L4" s="308"/>
      <c r="M4" s="308"/>
      <c r="N4" s="308"/>
      <c r="O4" s="308"/>
      <c r="P4" s="308"/>
      <c r="Q4" s="308"/>
      <c r="R4" s="308"/>
    </row>
    <row xmlns:x14ac="http://schemas.microsoft.com/office/spreadsheetml/2009/9/ac" r="5" ht="20.25" x14ac:dyDescent="0.2">
      <c r="A5" s="307"/>
      <c r="B5" s="307"/>
      <c r="C5" s="314"/>
      <c r="D5" s="307"/>
      <c r="E5" s="313"/>
      <c r="F5" s="308"/>
      <c r="G5" s="307"/>
      <c r="H5" s="308"/>
      <c r="I5" s="308"/>
      <c r="J5" s="308"/>
      <c r="K5" s="308"/>
      <c r="L5" s="308"/>
      <c r="M5" s="308"/>
      <c r="N5" s="308"/>
      <c r="O5" s="308"/>
      <c r="P5" s="308"/>
      <c r="Q5" s="308"/>
      <c r="R5" s="308"/>
    </row>
    <row xmlns:x14ac="http://schemas.microsoft.com/office/spreadsheetml/2009/9/ac" r="6" ht="15" x14ac:dyDescent="0.2">
      <c r="A6" s="307"/>
      <c r="B6" s="307"/>
      <c r="C6" s="315" t="s">
        <v>152</v>
      </c>
      <c r="D6" s="308"/>
      <c r="E6" s="308"/>
      <c r="F6" s="308"/>
      <c r="G6" s="308"/>
      <c r="H6" s="308"/>
      <c r="I6" s="308"/>
      <c r="J6" s="308"/>
      <c r="K6" s="308"/>
      <c r="L6" s="308"/>
      <c r="M6" s="308"/>
      <c r="N6" s="308"/>
      <c r="O6" s="308"/>
      <c r="P6" s="308"/>
      <c r="Q6" s="308"/>
      <c r="R6" s="308"/>
    </row>
    <row xmlns:x14ac="http://schemas.microsoft.com/office/spreadsheetml/2009/9/ac" r="7" ht="26.25" x14ac:dyDescent="0.4">
      <c r="A7" s="307"/>
      <c r="B7" s="307"/>
      <c r="C7" s="316" t="str">
        <f>+'Water Data'!D1</f>
        <v>Niger</v>
      </c>
      <c r="D7" s="308"/>
      <c r="E7" s="308"/>
      <c r="F7" s="308"/>
      <c r="G7" s="308"/>
      <c r="H7" s="308"/>
      <c r="I7" s="308"/>
      <c r="J7" s="308"/>
      <c r="K7" s="308"/>
      <c r="L7" s="308"/>
      <c r="M7" s="308"/>
      <c r="N7" s="308"/>
      <c r="O7" s="308"/>
      <c r="P7" s="308"/>
      <c r="Q7" s="308"/>
      <c r="R7" s="308"/>
    </row>
    <row xmlns:x14ac="http://schemas.microsoft.com/office/spreadsheetml/2009/9/ac" r="8" ht="15" x14ac:dyDescent="0.2">
      <c r="A8" s="307"/>
      <c r="B8" s="307"/>
      <c r="C8" s="307"/>
      <c r="D8" s="308"/>
      <c r="E8" s="308"/>
      <c r="F8" s="308"/>
      <c r="G8" s="308"/>
      <c r="H8" s="308"/>
      <c r="I8" s="308"/>
      <c r="J8" s="308"/>
      <c r="K8" s="308"/>
      <c r="L8" s="308"/>
      <c r="M8" s="308"/>
      <c r="N8" s="308"/>
      <c r="O8" s="308"/>
      <c r="P8" s="308"/>
      <c r="Q8" s="308"/>
      <c r="R8" s="308"/>
    </row>
    <row xmlns:x14ac="http://schemas.microsoft.com/office/spreadsheetml/2009/9/ac" r="9" ht="15" x14ac:dyDescent="0.2">
      <c r="A9" s="307"/>
      <c r="B9" s="307"/>
      <c r="C9" s="317" t="s">
        <v>401</v>
      </c>
      <c r="D9" s="308"/>
      <c r="E9" s="308"/>
      <c r="F9" s="308"/>
      <c r="G9" s="308"/>
      <c r="H9" s="308"/>
      <c r="I9" s="308"/>
      <c r="J9" s="308"/>
      <c r="K9" s="308"/>
      <c r="L9" s="308"/>
      <c r="M9" s="308"/>
      <c r="N9" s="308"/>
      <c r="O9" s="308"/>
      <c r="P9" s="308"/>
      <c r="Q9" s="308"/>
      <c r="R9" s="308"/>
    </row>
    <row xmlns:x14ac="http://schemas.microsoft.com/office/spreadsheetml/2009/9/ac" r="10" ht="15" x14ac:dyDescent="0.2">
      <c r="A10" s="307"/>
      <c r="B10" s="307"/>
      <c r="C10" s="315"/>
      <c r="D10" s="308"/>
      <c r="E10" s="308"/>
      <c r="F10" s="308"/>
      <c r="G10" s="308"/>
      <c r="H10" s="308"/>
      <c r="I10" s="308"/>
      <c r="J10" s="308"/>
      <c r="K10" s="308"/>
      <c r="L10" s="308"/>
      <c r="M10" s="308"/>
      <c r="N10" s="308"/>
      <c r="O10" s="308"/>
      <c r="P10" s="308"/>
      <c r="Q10" s="308"/>
      <c r="R10" s="308"/>
    </row>
    <row xmlns:x14ac="http://schemas.microsoft.com/office/spreadsheetml/2009/9/ac" r="11" ht="15.95" customHeight="true" x14ac:dyDescent="0.2">
      <c r="A11" s="307"/>
      <c r="C11" s="341" t="s">
        <v>33</v>
      </c>
      <c r="D11" s="318"/>
      <c r="E11" s="319"/>
      <c r="F11" s="318"/>
      <c r="G11" s="318"/>
      <c r="H11" s="308"/>
      <c r="I11" s="308"/>
      <c r="J11" s="308"/>
      <c r="K11" s="308"/>
      <c r="L11" s="308"/>
      <c r="M11" s="308"/>
      <c r="N11" s="308"/>
      <c r="O11" s="308"/>
      <c r="P11" s="308"/>
      <c r="Q11" s="308"/>
      <c r="R11" s="308"/>
    </row>
    <row xmlns:x14ac="http://schemas.microsoft.com/office/spreadsheetml/2009/9/ac" r="12" ht="9" customHeight="true" x14ac:dyDescent="0.2">
      <c r="A12" s="307"/>
      <c r="B12" s="308"/>
      <c r="C12" s="320"/>
      <c r="D12" s="318"/>
      <c r="E12" s="319"/>
      <c r="F12" s="318"/>
      <c r="G12" s="318"/>
      <c r="H12" s="308"/>
      <c r="I12" s="308"/>
      <c r="J12" s="308"/>
      <c r="K12" s="308"/>
      <c r="L12" s="308"/>
      <c r="M12" s="308"/>
      <c r="N12" s="308"/>
      <c r="O12" s="308"/>
      <c r="P12" s="308"/>
      <c r="Q12" s="308"/>
      <c r="R12" s="308"/>
    </row>
    <row xmlns:x14ac="http://schemas.microsoft.com/office/spreadsheetml/2009/9/ac" r="13" ht="24.95" customHeight="true" x14ac:dyDescent="0.25">
      <c r="A13" s="307"/>
      <c r="B13" s="308"/>
      <c r="C13" s="321" t="s">
        <v>146</v>
      </c>
      <c r="D13" s="318"/>
      <c r="E13" s="319"/>
      <c r="F13" s="318"/>
      <c r="G13" s="318"/>
      <c r="H13" s="308"/>
      <c r="I13" s="308"/>
      <c r="J13" s="308"/>
      <c r="K13" s="308"/>
      <c r="L13" s="308"/>
      <c r="M13" s="308"/>
      <c r="N13" s="308"/>
      <c r="O13" s="308"/>
      <c r="P13" s="308"/>
      <c r="Q13" s="308"/>
      <c r="R13" s="308"/>
    </row>
    <row xmlns:x14ac="http://schemas.microsoft.com/office/spreadsheetml/2009/9/ac" r="14" ht="21.95" customHeight="true" x14ac:dyDescent="0.2">
      <c r="A14" s="307"/>
      <c r="B14" s="322"/>
      <c r="C14" s="323" t="s">
        <v>153</v>
      </c>
      <c r="D14" s="318"/>
      <c r="E14" s="319"/>
      <c r="F14" s="318"/>
      <c r="G14" s="318"/>
      <c r="H14" s="308"/>
      <c r="I14" s="308"/>
      <c r="J14" s="308"/>
      <c r="K14" s="308"/>
      <c r="L14" s="308"/>
      <c r="M14" s="308"/>
      <c r="N14" s="308"/>
      <c r="O14" s="308"/>
      <c r="P14" s="308"/>
      <c r="Q14" s="308"/>
      <c r="R14" s="308"/>
    </row>
    <row xmlns:x14ac="http://schemas.microsoft.com/office/spreadsheetml/2009/9/ac" r="15" ht="15" x14ac:dyDescent="0.2">
      <c r="A15" s="307"/>
      <c r="B15" s="322"/>
      <c r="C15" s="324" t="s">
        <v>154</v>
      </c>
      <c r="D15" s="318"/>
      <c r="E15" s="319"/>
      <c r="F15" s="318"/>
      <c r="G15" s="318"/>
      <c r="H15" s="308"/>
      <c r="I15" s="308"/>
      <c r="J15" s="308"/>
      <c r="K15" s="308"/>
      <c r="L15" s="308"/>
      <c r="M15" s="308"/>
      <c r="N15" s="308"/>
      <c r="O15" s="308"/>
      <c r="P15" s="308"/>
      <c r="Q15" s="308"/>
      <c r="R15" s="308"/>
    </row>
    <row xmlns:x14ac="http://schemas.microsoft.com/office/spreadsheetml/2009/9/ac" r="16" ht="15" x14ac:dyDescent="0.2">
      <c r="A16" s="307"/>
      <c r="B16" s="322"/>
      <c r="C16" s="323" t="s">
        <v>374</v>
      </c>
      <c r="D16" s="318"/>
      <c r="E16" s="319"/>
      <c r="F16" s="318"/>
      <c r="G16" s="318"/>
      <c r="H16" s="308"/>
      <c r="I16" s="308"/>
      <c r="J16" s="308"/>
      <c r="K16" s="308"/>
      <c r="L16" s="308"/>
      <c r="M16" s="308"/>
      <c r="N16" s="308"/>
      <c r="O16" s="308"/>
      <c r="P16" s="308"/>
      <c r="Q16" s="308"/>
      <c r="R16" s="308"/>
    </row>
    <row xmlns:x14ac="http://schemas.microsoft.com/office/spreadsheetml/2009/9/ac" r="17" ht="26.1" customHeight="true" x14ac:dyDescent="0.2">
      <c r="A17" s="307"/>
      <c r="B17" s="319"/>
      <c r="C17" s="325"/>
      <c r="D17" s="318"/>
      <c r="E17" s="322"/>
      <c r="F17" s="318"/>
      <c r="G17" s="318"/>
      <c r="H17" s="308"/>
      <c r="I17" s="308"/>
      <c r="J17" s="308"/>
      <c r="K17" s="308"/>
      <c r="L17" s="308"/>
      <c r="M17" s="308"/>
      <c r="N17" s="308"/>
      <c r="O17" s="308"/>
      <c r="P17" s="308"/>
      <c r="Q17" s="308"/>
      <c r="R17" s="308"/>
    </row>
    <row xmlns:x14ac="http://schemas.microsoft.com/office/spreadsheetml/2009/9/ac" r="18" ht="15.75" x14ac:dyDescent="0.25">
      <c r="A18" s="307"/>
      <c r="B18" s="319"/>
      <c r="C18" s="326" t="s">
        <v>34</v>
      </c>
      <c r="D18" s="318"/>
      <c r="E18" s="327"/>
      <c r="F18" s="318"/>
      <c r="G18" s="318"/>
      <c r="H18" s="308"/>
      <c r="I18" s="308"/>
      <c r="J18" s="308"/>
      <c r="K18" s="308"/>
      <c r="L18" s="308"/>
      <c r="M18" s="308"/>
      <c r="N18" s="308"/>
      <c r="O18" s="308"/>
      <c r="P18" s="308"/>
      <c r="Q18" s="308"/>
      <c r="R18" s="308"/>
    </row>
    <row xmlns:x14ac="http://schemas.microsoft.com/office/spreadsheetml/2009/9/ac" r="19" ht="15" x14ac:dyDescent="0.2">
      <c r="A19" s="307"/>
      <c r="B19" s="319"/>
      <c r="C19" s="328" t="s">
        <v>147</v>
      </c>
      <c r="D19" s="318"/>
      <c r="E19" s="329"/>
      <c r="F19" s="318"/>
      <c r="G19" s="318"/>
      <c r="H19" s="308"/>
      <c r="I19" s="308"/>
      <c r="J19" s="308"/>
      <c r="K19" s="308"/>
      <c r="L19" s="308"/>
      <c r="M19" s="308"/>
      <c r="N19" s="308"/>
      <c r="O19" s="308"/>
      <c r="P19" s="308"/>
      <c r="Q19" s="308"/>
      <c r="R19" s="308"/>
    </row>
    <row xmlns:x14ac="http://schemas.microsoft.com/office/spreadsheetml/2009/9/ac" r="20" ht="15" x14ac:dyDescent="0.2">
      <c r="A20" s="307"/>
      <c r="B20" s="319"/>
      <c r="C20" s="398" t="s">
        <v>148</v>
      </c>
      <c r="D20" s="318"/>
      <c r="E20" s="330"/>
      <c r="F20" s="318"/>
      <c r="G20" s="318"/>
      <c r="H20" s="308"/>
      <c r="I20" s="308"/>
      <c r="J20" s="308"/>
      <c r="K20" s="308"/>
      <c r="L20" s="308"/>
      <c r="M20" s="308"/>
      <c r="N20" s="308"/>
      <c r="O20" s="308"/>
      <c r="P20" s="308"/>
      <c r="Q20" s="308"/>
      <c r="R20" s="308"/>
    </row>
    <row xmlns:x14ac="http://schemas.microsoft.com/office/spreadsheetml/2009/9/ac" r="21" ht="15" x14ac:dyDescent="0.2">
      <c r="A21" s="307"/>
      <c r="B21" s="319"/>
      <c r="C21" s="399" t="s">
        <v>149</v>
      </c>
      <c r="D21" s="318"/>
      <c r="E21" s="331"/>
      <c r="F21" s="318"/>
      <c r="G21" s="318"/>
      <c r="H21" s="308"/>
      <c r="I21" s="308"/>
      <c r="J21" s="308"/>
      <c r="K21" s="308"/>
      <c r="L21" s="308"/>
      <c r="M21" s="308"/>
      <c r="N21" s="308"/>
      <c r="O21" s="308"/>
      <c r="P21" s="308"/>
      <c r="Q21" s="308"/>
      <c r="R21" s="308"/>
    </row>
    <row xmlns:x14ac="http://schemas.microsoft.com/office/spreadsheetml/2009/9/ac" r="22" ht="15" x14ac:dyDescent="0.2">
      <c r="A22" s="307"/>
      <c r="B22" s="319"/>
      <c r="C22" s="400" t="s">
        <v>150</v>
      </c>
      <c r="D22" s="318"/>
      <c r="E22" s="318"/>
      <c r="F22" s="318"/>
      <c r="G22" s="318"/>
      <c r="H22" s="308"/>
      <c r="I22" s="308"/>
      <c r="J22" s="308"/>
      <c r="K22" s="308"/>
      <c r="L22" s="308"/>
      <c r="M22" s="308"/>
      <c r="N22" s="308"/>
      <c r="O22" s="308"/>
      <c r="P22" s="308"/>
      <c r="Q22" s="308"/>
      <c r="R22" s="308"/>
    </row>
    <row xmlns:x14ac="http://schemas.microsoft.com/office/spreadsheetml/2009/9/ac" r="23" ht="15" x14ac:dyDescent="0.2">
      <c r="A23" s="307"/>
      <c r="B23" s="319"/>
      <c r="C23" s="328" t="s">
        <v>151</v>
      </c>
      <c r="D23" s="318"/>
      <c r="E23" s="318"/>
      <c r="F23" s="318"/>
      <c r="G23" s="318"/>
      <c r="H23" s="308"/>
      <c r="I23" s="308"/>
      <c r="J23" s="308"/>
      <c r="K23" s="308"/>
      <c r="L23" s="308"/>
      <c r="M23" s="308"/>
      <c r="N23" s="308"/>
      <c r="O23" s="308"/>
      <c r="P23" s="308"/>
      <c r="Q23" s="308"/>
      <c r="R23" s="308"/>
    </row>
    <row xmlns:x14ac="http://schemas.microsoft.com/office/spreadsheetml/2009/9/ac" r="24" ht="15" x14ac:dyDescent="0.2">
      <c r="A24" s="307"/>
      <c r="B24" s="319"/>
      <c r="C24" s="332"/>
      <c r="D24" s="318"/>
      <c r="E24" s="318"/>
      <c r="F24" s="318"/>
      <c r="G24" s="318"/>
      <c r="H24" s="308"/>
      <c r="I24" s="308"/>
      <c r="J24" s="308"/>
      <c r="K24" s="308"/>
      <c r="L24" s="308"/>
      <c r="M24" s="308"/>
      <c r="N24" s="308"/>
      <c r="O24" s="308"/>
      <c r="P24" s="308"/>
      <c r="Q24" s="308"/>
      <c r="R24" s="308"/>
    </row>
    <row xmlns:x14ac="http://schemas.microsoft.com/office/spreadsheetml/2009/9/ac" r="25" ht="15.95" customHeight="true" x14ac:dyDescent="0.2">
      <c r="A25" s="333"/>
      <c r="B25" s="333"/>
      <c r="C25" s="334"/>
      <c r="D25" s="307"/>
      <c r="E25" s="308"/>
      <c r="F25" s="308"/>
      <c r="G25" s="308"/>
      <c r="H25" s="308"/>
      <c r="I25" s="308"/>
      <c r="J25" s="308"/>
      <c r="K25" s="308"/>
      <c r="L25" s="308"/>
      <c r="M25" s="308"/>
      <c r="N25" s="308"/>
      <c r="O25" s="308"/>
      <c r="P25" s="308"/>
      <c r="Q25" s="308"/>
      <c r="R25" s="308"/>
    </row>
    <row xmlns:x14ac="http://schemas.microsoft.com/office/spreadsheetml/2009/9/ac" r="26" ht="23.25" x14ac:dyDescent="0.2">
      <c r="A26" s="333"/>
      <c r="B26" s="333"/>
      <c r="C26" s="333"/>
      <c r="D26" s="307"/>
      <c r="E26" s="308"/>
      <c r="F26" s="308"/>
      <c r="G26" s="308"/>
      <c r="H26" s="308"/>
      <c r="I26" s="308"/>
      <c r="J26" s="308"/>
      <c r="K26" s="308"/>
      <c r="L26" s="308"/>
      <c r="M26" s="308"/>
      <c r="N26" s="308"/>
      <c r="O26" s="308"/>
      <c r="P26" s="308"/>
      <c r="Q26" s="308"/>
      <c r="R26" s="308"/>
    </row>
    <row xmlns:x14ac="http://schemas.microsoft.com/office/spreadsheetml/2009/9/ac" r="27" ht="15" x14ac:dyDescent="0.2">
      <c r="A27" s="335"/>
      <c r="B27" s="336"/>
      <c r="C27" s="337"/>
      <c r="D27" s="307"/>
      <c r="E27" s="308"/>
      <c r="F27" s="308"/>
      <c r="G27" s="308"/>
      <c r="H27" s="308"/>
      <c r="I27" s="308"/>
      <c r="J27" s="308"/>
      <c r="K27" s="308"/>
      <c r="L27" s="308"/>
      <c r="M27" s="308"/>
      <c r="N27" s="308"/>
      <c r="O27" s="308"/>
      <c r="P27" s="308"/>
      <c r="Q27" s="308"/>
      <c r="R27" s="308"/>
    </row>
    <row xmlns:x14ac="http://schemas.microsoft.com/office/spreadsheetml/2009/9/ac" r="28" ht="15" x14ac:dyDescent="0.2">
      <c r="A28" s="335"/>
      <c r="B28" s="336"/>
      <c r="C28" s="338"/>
      <c r="D28" s="307"/>
      <c r="E28" s="308"/>
      <c r="F28" s="308"/>
      <c r="G28" s="308"/>
      <c r="H28" s="308"/>
      <c r="I28" s="308"/>
      <c r="J28" s="308"/>
      <c r="K28" s="308"/>
      <c r="L28" s="308"/>
      <c r="M28" s="308"/>
      <c r="N28" s="308"/>
      <c r="O28" s="308"/>
      <c r="P28" s="308"/>
      <c r="Q28" s="308"/>
      <c r="R28" s="308"/>
    </row>
    <row xmlns:x14ac="http://schemas.microsoft.com/office/spreadsheetml/2009/9/ac" r="29" ht="15" x14ac:dyDescent="0.2">
      <c r="A29" s="335"/>
      <c r="B29" s="336"/>
      <c r="C29" s="339"/>
      <c r="D29" s="307"/>
      <c r="E29" s="308"/>
      <c r="F29" s="308"/>
      <c r="G29" s="308"/>
      <c r="H29" s="308"/>
      <c r="I29" s="308"/>
      <c r="J29" s="308"/>
      <c r="K29" s="308"/>
      <c r="L29" s="308"/>
      <c r="M29" s="308"/>
      <c r="N29" s="308"/>
      <c r="O29" s="308"/>
      <c r="P29" s="308"/>
      <c r="Q29" s="308"/>
      <c r="R29" s="308"/>
    </row>
    <row xmlns:x14ac="http://schemas.microsoft.com/office/spreadsheetml/2009/9/ac" r="30" ht="15" x14ac:dyDescent="0.2">
      <c r="A30" s="335"/>
      <c r="B30" s="336"/>
      <c r="C30" s="339"/>
      <c r="D30" s="307"/>
      <c r="E30" s="308"/>
      <c r="F30" s="308"/>
      <c r="G30" s="308"/>
      <c r="H30" s="308"/>
      <c r="I30" s="308"/>
      <c r="J30" s="308"/>
      <c r="K30" s="308"/>
      <c r="L30" s="308"/>
      <c r="M30" s="308"/>
      <c r="N30" s="308"/>
      <c r="O30" s="308"/>
      <c r="P30" s="308"/>
      <c r="Q30" s="308"/>
      <c r="R30" s="308"/>
    </row>
    <row xmlns:x14ac="http://schemas.microsoft.com/office/spreadsheetml/2009/9/ac" r="31" ht="15" x14ac:dyDescent="0.2">
      <c r="A31" s="335"/>
      <c r="B31" s="336"/>
      <c r="C31" s="339"/>
      <c r="D31" s="307"/>
      <c r="E31" s="308"/>
      <c r="F31" s="308"/>
      <c r="G31" s="308"/>
      <c r="H31" s="308"/>
      <c r="I31" s="308"/>
      <c r="J31" s="308"/>
      <c r="K31" s="308"/>
      <c r="L31" s="308"/>
      <c r="M31" s="308"/>
      <c r="N31" s="308"/>
      <c r="O31" s="308"/>
      <c r="P31" s="308"/>
      <c r="Q31" s="308"/>
      <c r="R31" s="308"/>
    </row>
    <row xmlns:x14ac="http://schemas.microsoft.com/office/spreadsheetml/2009/9/ac" r="32" ht="15" x14ac:dyDescent="0.2">
      <c r="A32" s="335"/>
      <c r="B32" s="336"/>
      <c r="C32" s="339"/>
      <c r="D32" s="307"/>
      <c r="E32" s="308"/>
      <c r="F32" s="308"/>
      <c r="G32" s="308"/>
      <c r="H32" s="308"/>
      <c r="I32" s="308"/>
      <c r="J32" s="308"/>
      <c r="K32" s="308"/>
      <c r="L32" s="308"/>
      <c r="M32" s="308"/>
      <c r="N32" s="308"/>
      <c r="O32" s="308"/>
      <c r="P32" s="308"/>
      <c r="Q32" s="308"/>
      <c r="R32" s="308"/>
    </row>
    <row xmlns:x14ac="http://schemas.microsoft.com/office/spreadsheetml/2009/9/ac" r="33" ht="15" x14ac:dyDescent="0.2">
      <c r="A33" s="335"/>
      <c r="B33" s="336"/>
      <c r="C33" s="339"/>
      <c r="D33" s="307"/>
      <c r="E33" s="308"/>
      <c r="F33" s="308"/>
      <c r="G33" s="308"/>
      <c r="H33" s="308"/>
      <c r="I33" s="308"/>
      <c r="J33" s="308"/>
      <c r="K33" s="308"/>
      <c r="L33" s="308"/>
      <c r="M33" s="308"/>
      <c r="N33" s="308"/>
      <c r="O33" s="308"/>
      <c r="P33" s="308"/>
      <c r="Q33" s="308"/>
      <c r="R33" s="308"/>
    </row>
    <row xmlns:x14ac="http://schemas.microsoft.com/office/spreadsheetml/2009/9/ac" r="34" ht="15" x14ac:dyDescent="0.2">
      <c r="A34" s="335"/>
      <c r="B34" s="336"/>
      <c r="D34" s="307"/>
      <c r="E34" s="308"/>
      <c r="F34" s="308"/>
      <c r="G34" s="308"/>
      <c r="H34" s="308"/>
      <c r="I34" s="308"/>
      <c r="J34" s="308"/>
      <c r="K34" s="308"/>
      <c r="L34" s="308"/>
      <c r="M34" s="308"/>
      <c r="N34" s="308"/>
      <c r="O34" s="308"/>
      <c r="P34" s="308"/>
      <c r="Q34" s="308"/>
      <c r="R34" s="308"/>
    </row>
    <row xmlns:x14ac="http://schemas.microsoft.com/office/spreadsheetml/2009/9/ac" r="35" ht="15" x14ac:dyDescent="0.2">
      <c r="A35" s="307"/>
      <c r="B35" s="307"/>
      <c r="C35" s="307"/>
      <c r="D35" s="307"/>
      <c r="E35" s="308"/>
      <c r="F35" s="308"/>
      <c r="G35" s="308"/>
      <c r="H35" s="308"/>
      <c r="I35" s="308"/>
      <c r="J35" s="308"/>
      <c r="K35" s="308"/>
      <c r="L35" s="308"/>
      <c r="M35" s="308"/>
      <c r="N35" s="308"/>
      <c r="O35" s="308"/>
      <c r="P35" s="308"/>
      <c r="Q35" s="308"/>
      <c r="R35" s="308"/>
    </row>
    <row xmlns:x14ac="http://schemas.microsoft.com/office/spreadsheetml/2009/9/ac" r="36" ht="15" x14ac:dyDescent="0.2">
      <c r="A36" s="307"/>
      <c r="B36" s="307"/>
      <c r="C36" s="307"/>
      <c r="D36" s="307"/>
      <c r="E36" s="308"/>
      <c r="F36" s="308"/>
      <c r="G36" s="308"/>
      <c r="H36" s="308"/>
      <c r="I36" s="308"/>
      <c r="J36" s="308"/>
      <c r="K36" s="308"/>
      <c r="L36" s="308"/>
      <c r="M36" s="308"/>
      <c r="N36" s="308"/>
      <c r="O36" s="308"/>
      <c r="P36" s="308"/>
      <c r="Q36" s="308"/>
      <c r="R36" s="308"/>
    </row>
    <row xmlns:x14ac="http://schemas.microsoft.com/office/spreadsheetml/2009/9/ac" r="37" ht="15" x14ac:dyDescent="0.2">
      <c r="A37" s="307"/>
      <c r="B37" s="307"/>
      <c r="C37" s="307"/>
      <c r="D37" s="307"/>
    </row>
    <row xmlns:x14ac="http://schemas.microsoft.com/office/spreadsheetml/2009/9/ac" r="38" ht="15" x14ac:dyDescent="0.2">
      <c r="A38" s="307"/>
      <c r="B38" s="307"/>
      <c r="C38" s="307"/>
      <c r="D38" s="307"/>
    </row>
    <row xmlns:x14ac="http://schemas.microsoft.com/office/spreadsheetml/2009/9/ac" r="39" ht="15" x14ac:dyDescent="0.2">
      <c r="A39" s="307"/>
      <c r="B39" s="307"/>
      <c r="C39" s="307"/>
      <c r="D39" s="307"/>
    </row>
    <row xmlns:x14ac="http://schemas.microsoft.com/office/spreadsheetml/2009/9/ac" r="40" ht="15" x14ac:dyDescent="0.2">
      <c r="A40" s="307"/>
      <c r="B40" s="307"/>
      <c r="C40" s="307"/>
      <c r="D40" s="307"/>
    </row>
    <row xmlns:x14ac="http://schemas.microsoft.com/office/spreadsheetml/2009/9/ac" r="46" x14ac:dyDescent="0.2">
      <c r="L46" s="34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MM622"/>
  <sheetViews>
    <sheetView showGridLines="false" zoomScale="90" zoomScaleNormal="90" workbookViewId="0">
      <pane xSplit="1" ySplit="3" topLeftCell="KV4" activePane="bottomRight" state="frozen"/>
      <selection pane="topRight" activeCell="B1" sqref="B1"/>
      <selection pane="bottomLeft" activeCell="A4" sqref="A4"/>
      <selection pane="bottomRight" activeCell="LA10" sqref="LA10:LG10"/>
    </sheetView>
  </sheetViews>
  <sheetFormatPr xmlns:x14ac="http://schemas.microsoft.com/office/spreadsheetml/2009/9/ac" defaultRowHeight="15.75" x14ac:dyDescent="0.25"/>
  <cols>
    <col min="1" max="1" width="20.375" customWidth="true"/>
    <col min="2" max="2" width="24.625" style="136" customWidth="true"/>
    <col min="3" max="3" width="29.75" customWidth="true"/>
    <col min="4" max="9" width="7.875" customWidth="true"/>
    <col min="10" max="11" width="1.125" customWidth="true"/>
    <col min="12" max="12" width="24.625" style="136" customWidth="true"/>
    <col min="13" max="13" width="29.75" customWidth="true"/>
    <col min="14" max="19" width="7.875" customWidth="true"/>
    <col min="20" max="21" width="1.125" customWidth="true"/>
    <col min="22" max="22" width="24.625" style="136" customWidth="true"/>
    <col min="23" max="23" width="29.75" customWidth="true"/>
    <col min="24" max="29" width="7.875" customWidth="true"/>
    <col min="30" max="31" width="1.125" customWidth="true"/>
    <col min="32" max="32" width="24.625" style="136" customWidth="true"/>
    <col min="33" max="33" width="29.75" customWidth="true"/>
    <col min="34" max="39" width="7.875" customWidth="true"/>
    <col min="40" max="41" width="1.125" customWidth="true"/>
    <col min="42" max="42" width="24.625" style="136" customWidth="true"/>
    <col min="43" max="43" width="29.75" customWidth="true"/>
    <col min="44" max="49" width="7.875" customWidth="true"/>
    <col min="50" max="51" width="1.125" customWidth="true"/>
    <col min="52" max="52" width="24.625" style="136" customWidth="true"/>
    <col min="53" max="53" width="29.75" customWidth="true"/>
    <col min="54" max="59" width="7.875" customWidth="true"/>
    <col min="60" max="61" width="1.125" customWidth="true"/>
    <col min="62" max="62" width="24.625" style="136" customWidth="true"/>
    <col min="63" max="63" width="29.75" customWidth="true"/>
    <col min="64" max="69" width="7.875" customWidth="true"/>
    <col min="70" max="71" width="1.125" customWidth="true"/>
    <col min="72" max="72" width="24.625" style="136" customWidth="true"/>
    <col min="73" max="73" width="29.75" customWidth="true"/>
    <col min="74" max="79" width="7.875" customWidth="true"/>
    <col min="80" max="81" width="1.125" customWidth="true"/>
    <col min="82" max="82" width="24.625" style="136" customWidth="true"/>
    <col min="83" max="83" width="29.75" customWidth="true"/>
    <col min="84" max="89" width="7.875" customWidth="true"/>
    <col min="90" max="91" width="1.125" customWidth="true"/>
    <col min="92" max="92" width="24.625" style="136" customWidth="true"/>
    <col min="93" max="93" width="29.75" style="136" customWidth="true"/>
    <col min="94" max="99" width="7.875" style="136" customWidth="true"/>
    <col min="100" max="101" width="1.125" customWidth="true"/>
    <col min="102" max="102" width="24.625" style="136" customWidth="true"/>
    <col min="103" max="103" width="29.75" customWidth="true"/>
    <col min="104" max="109" width="7.875" customWidth="true"/>
    <col min="110" max="111" width="1.125" customWidth="true"/>
    <col min="112" max="112" width="24.625" style="136" customWidth="true"/>
    <col min="113" max="113" width="29.75" customWidth="true"/>
    <col min="114" max="119" width="7.875" customWidth="true"/>
    <col min="120" max="121" width="1.125" customWidth="true"/>
    <col min="122" max="122" width="24.625" style="136" customWidth="true"/>
    <col min="123" max="123" width="29.75" customWidth="true"/>
    <col min="124" max="129" width="7.875" customWidth="true"/>
    <col min="130" max="131" width="1.125" customWidth="true"/>
    <col min="132" max="132" width="24.625" style="136" customWidth="true"/>
    <col min="133" max="133" width="29.75" customWidth="true"/>
    <col min="134" max="139" width="7.875" customWidth="true"/>
    <col min="140" max="141" width="1.125" customWidth="true"/>
    <col min="142" max="142" width="24.625" style="136" customWidth="true"/>
    <col min="143" max="143" width="29.75" customWidth="true"/>
    <col min="144" max="149" width="7.875" customWidth="true"/>
    <col min="150" max="151" width="1.125" customWidth="true"/>
    <col min="152" max="152" width="24.625" style="136" customWidth="true"/>
    <col min="153" max="153" width="29.75" customWidth="true"/>
    <col min="154" max="159" width="7.875" customWidth="true"/>
    <col min="160" max="161" width="1.125" customWidth="true"/>
    <col min="162" max="162" width="24.625" style="136" customWidth="true"/>
    <col min="163" max="163" width="29.75" customWidth="true"/>
    <col min="164" max="169" width="7.875" customWidth="true"/>
    <col min="170" max="171" width="1.125" customWidth="true"/>
    <col min="172" max="172" width="24.625" style="136" customWidth="true"/>
    <col min="173" max="173" width="29.75" customWidth="true"/>
    <col min="174" max="179" width="7.875" customWidth="true"/>
    <col min="180" max="181" width="1.125" customWidth="true"/>
    <col min="182" max="182" width="24.625" style="136" customWidth="true"/>
    <col min="183" max="183" width="29.75" customWidth="true"/>
    <col min="184" max="189" width="7.875" customWidth="true"/>
    <col min="190" max="191" width="1.125" customWidth="true"/>
    <col min="192" max="192" width="24.625" style="136" customWidth="true"/>
    <col min="193" max="193" width="29.75" customWidth="true"/>
    <col min="194" max="199" width="7.875" customWidth="true"/>
    <col min="200" max="201" width="1.125" customWidth="true"/>
    <col min="202" max="202" width="24.625" style="136" customWidth="true"/>
    <col min="203" max="203" width="29.75" customWidth="true"/>
    <col min="204" max="209" width="7.875" customWidth="true"/>
    <col min="210" max="211" width="1.125" customWidth="true"/>
    <col min="212" max="212" width="24.625" style="136" customWidth="true"/>
    <col min="213" max="213" width="29.75" customWidth="true"/>
    <col min="214" max="219" width="7.875" customWidth="true"/>
    <col min="220" max="221" width="1.125" customWidth="true"/>
    <col min="222" max="222" width="24.625" style="136" customWidth="true"/>
    <col min="223" max="223" width="29.75" customWidth="true"/>
    <col min="224" max="229" width="7.875" customWidth="true"/>
    <col min="230" max="231" width="1.125" customWidth="true"/>
    <col min="232" max="232" width="24.625" style="136" customWidth="true"/>
    <col min="233" max="233" width="29.75" customWidth="true"/>
    <col min="234" max="239" width="7.875" customWidth="true"/>
    <col min="240" max="241" width="1.125" customWidth="true"/>
    <col min="242" max="242" width="24.625" style="136" customWidth="true"/>
    <col min="243" max="243" width="29.75" customWidth="true"/>
    <col min="244" max="249" width="7.875" customWidth="true"/>
    <col min="250" max="251" width="1.125" customWidth="true"/>
    <col min="252" max="252" width="24.625" style="136" customWidth="true"/>
    <col min="253" max="253" width="29.75" customWidth="true"/>
    <col min="254" max="259" width="7.875" customWidth="true"/>
    <col min="260" max="261" width="1.125" customWidth="true"/>
    <col min="262" max="262" width="24.625" style="136" customWidth="true"/>
    <col min="263" max="263" width="29.75" customWidth="true"/>
    <col min="264" max="269" width="7.875" customWidth="true"/>
    <col min="270" max="271" width="1.125" customWidth="true"/>
    <col min="272" max="272" width="24.625" style="136" customWidth="true"/>
    <col min="273" max="273" width="29.75" customWidth="true"/>
    <col min="274" max="279" width="7.875" customWidth="true"/>
    <col min="280" max="281" width="1.125" customWidth="true"/>
    <col min="282" max="282" width="24.625" style="136" customWidth="true"/>
    <col min="283" max="283" width="29.75" customWidth="true"/>
    <col min="284" max="289" width="7.875" customWidth="true"/>
    <col min="290" max="291" width="1.125" customWidth="true"/>
    <col min="292" max="292" width="24.625" style="136" customWidth="true"/>
    <col min="293" max="293" width="29.75" customWidth="true"/>
    <col min="294" max="299" width="7.875" customWidth="true"/>
    <col min="300" max="301" width="1.125" customWidth="true"/>
    <col min="302" max="302" width="24.625" style="136" customWidth="true"/>
    <col min="303" max="303" width="29.75" customWidth="true"/>
    <col min="304" max="309" width="7.875" customWidth="true"/>
    <col min="310" max="311" width="1.125" customWidth="true"/>
    <col min="312" max="312" width="24.625" style="136" customWidth="true"/>
    <col min="313" max="313" width="29.75" customWidth="true"/>
    <col min="314" max="319" width="7.875" customWidth="true"/>
    <col min="320" max="321" width="1.125" customWidth="true"/>
    <col min="322" max="322" width="24.625" style="136" customWidth="true"/>
    <col min="323" max="323" width="29.75" customWidth="true"/>
    <col min="324" max="329" width="7.875" customWidth="true"/>
    <col min="330" max="331" width="1.125" customWidth="true"/>
    <col min="332" max="332" width="24.625" style="136" customWidth="true"/>
    <col min="333" max="333" width="29.75" customWidth="true"/>
    <col min="334" max="339" width="7.875" customWidth="true"/>
    <col min="340" max="341" width="1.125" customWidth="true"/>
    <col min="342" max="342" width="24.625" style="136" customWidth="true"/>
    <col min="343" max="343" width="29.75" customWidth="true"/>
    <col min="344" max="349" width="7.875" customWidth="true"/>
    <col min="350" max="351" width="1.125" customWidth="true"/>
  </cols>
  <sheetData>
    <row xmlns:x14ac="http://schemas.microsoft.com/office/spreadsheetml/2009/9/ac" r="1" s="346" customFormat="true" ht="30" customHeight="true" x14ac:dyDescent="0.25">
      <c r="B1" s="364" t="s">
        <v>32</v>
      </c>
      <c r="C1" s="598" t="s">
        <v>315</v>
      </c>
      <c r="D1" s="352" t="s">
        <v>160</v>
      </c>
      <c r="E1" s="352"/>
      <c r="F1" s="352"/>
      <c r="G1" s="352"/>
      <c r="H1" s="352"/>
      <c r="I1" s="353"/>
      <c r="J1" s="343"/>
      <c r="K1" s="343"/>
      <c r="L1" s="364" t="s">
        <v>32</v>
      </c>
      <c r="M1" s="598" t="s">
        <v>316</v>
      </c>
      <c r="N1" s="352" t="s">
        <v>160</v>
      </c>
      <c r="O1" s="352"/>
      <c r="P1" s="352"/>
      <c r="Q1" s="352"/>
      <c r="R1" s="352"/>
      <c r="S1" s="353"/>
      <c r="T1" s="343"/>
      <c r="U1" s="343"/>
      <c r="V1" s="364" t="s">
        <v>32</v>
      </c>
      <c r="W1" s="598" t="s">
        <v>317</v>
      </c>
      <c r="X1" s="352" t="s">
        <v>160</v>
      </c>
      <c r="Y1" s="352"/>
      <c r="Z1" s="352"/>
      <c r="AA1" s="352"/>
      <c r="AB1" s="352"/>
      <c r="AC1" s="353"/>
      <c r="AD1" s="343"/>
      <c r="AE1" s="343"/>
      <c r="AF1" s="364" t="s">
        <v>32</v>
      </c>
      <c r="AG1" s="598" t="s">
        <v>318</v>
      </c>
      <c r="AH1" s="352" t="s">
        <v>160</v>
      </c>
      <c r="AI1" s="352"/>
      <c r="AJ1" s="352"/>
      <c r="AK1" s="352"/>
      <c r="AL1" s="352"/>
      <c r="AM1" s="353"/>
      <c r="AN1" s="343"/>
      <c r="AO1" s="343"/>
      <c r="AP1" s="364" t="s">
        <v>32</v>
      </c>
      <c r="AQ1" s="598" t="s">
        <v>319</v>
      </c>
      <c r="AR1" s="352" t="s">
        <v>160</v>
      </c>
      <c r="AS1" s="352"/>
      <c r="AT1" s="352"/>
      <c r="AU1" s="352"/>
      <c r="AV1" s="352"/>
      <c r="AW1" s="353"/>
      <c r="AX1" s="343"/>
      <c r="AY1" s="343"/>
      <c r="AZ1" s="364" t="s">
        <v>32</v>
      </c>
      <c r="BA1" s="598" t="s">
        <v>320</v>
      </c>
      <c r="BB1" s="352" t="s">
        <v>160</v>
      </c>
      <c r="BC1" s="352"/>
      <c r="BD1" s="352"/>
      <c r="BE1" s="352"/>
      <c r="BF1" s="352"/>
      <c r="BG1" s="353"/>
      <c r="BH1" s="343"/>
      <c r="BI1" s="343"/>
      <c r="BJ1" s="364" t="s">
        <v>32</v>
      </c>
      <c r="BK1" s="598" t="s">
        <v>321</v>
      </c>
      <c r="BL1" s="352" t="s">
        <v>160</v>
      </c>
      <c r="BM1" s="352"/>
      <c r="BN1" s="352"/>
      <c r="BO1" s="352"/>
      <c r="BP1" s="352"/>
      <c r="BQ1" s="353"/>
      <c r="BR1" s="343"/>
      <c r="BS1" s="343"/>
      <c r="BT1" s="364" t="s">
        <v>32</v>
      </c>
      <c r="BU1" s="598" t="s">
        <v>322</v>
      </c>
      <c r="BV1" s="352" t="s">
        <v>160</v>
      </c>
      <c r="BW1" s="352"/>
      <c r="BX1" s="352"/>
      <c r="BY1" s="352"/>
      <c r="BZ1" s="352"/>
      <c r="CA1" s="353"/>
      <c r="CB1" s="343"/>
      <c r="CC1" s="343"/>
      <c r="CD1" s="364" t="s">
        <v>32</v>
      </c>
      <c r="CE1" s="598" t="s">
        <v>322</v>
      </c>
      <c r="CF1" s="352" t="s">
        <v>160</v>
      </c>
      <c r="CG1" s="352"/>
      <c r="CH1" s="352"/>
      <c r="CI1" s="352"/>
      <c r="CJ1" s="352"/>
      <c r="CK1" s="353"/>
      <c r="CL1" s="343"/>
      <c r="CM1" s="343"/>
      <c r="CN1" s="364" t="s">
        <v>32</v>
      </c>
      <c r="CO1" s="598" t="s">
        <v>323</v>
      </c>
      <c r="CP1" s="352" t="s">
        <v>160</v>
      </c>
      <c r="CQ1" s="352"/>
      <c r="CR1" s="352"/>
      <c r="CS1" s="352"/>
      <c r="CT1" s="352"/>
      <c r="CU1" s="353"/>
      <c r="CV1" s="343"/>
      <c r="CW1" s="343"/>
      <c r="CX1" s="364" t="s">
        <v>32</v>
      </c>
      <c r="CY1" s="598" t="s">
        <v>323</v>
      </c>
      <c r="CZ1" s="352" t="s">
        <v>160</v>
      </c>
      <c r="DA1" s="352"/>
      <c r="DB1" s="352"/>
      <c r="DC1" s="352"/>
      <c r="DD1" s="352"/>
      <c r="DE1" s="353"/>
      <c r="DF1" s="343"/>
      <c r="DG1" s="343"/>
      <c r="DH1" s="364" t="s">
        <v>32</v>
      </c>
      <c r="DI1" s="598" t="s">
        <v>324</v>
      </c>
      <c r="DJ1" s="352" t="s">
        <v>160</v>
      </c>
      <c r="DK1" s="352"/>
      <c r="DL1" s="352"/>
      <c r="DM1" s="352"/>
      <c r="DN1" s="352"/>
      <c r="DO1" s="353"/>
      <c r="DP1" s="343"/>
      <c r="DQ1" s="343"/>
      <c r="DR1" s="364" t="s">
        <v>32</v>
      </c>
      <c r="DS1" s="598" t="s">
        <v>324</v>
      </c>
      <c r="DT1" s="352" t="s">
        <v>160</v>
      </c>
      <c r="DU1" s="352"/>
      <c r="DV1" s="352"/>
      <c r="DW1" s="352"/>
      <c r="DX1" s="352"/>
      <c r="DY1" s="353"/>
      <c r="DZ1" s="343"/>
      <c r="EA1" s="343"/>
      <c r="EB1" s="364" t="s">
        <v>32</v>
      </c>
      <c r="EC1" s="598" t="s">
        <v>325</v>
      </c>
      <c r="ED1" s="352" t="s">
        <v>160</v>
      </c>
      <c r="EE1" s="352"/>
      <c r="EF1" s="352"/>
      <c r="EG1" s="352"/>
      <c r="EH1" s="352"/>
      <c r="EI1" s="353"/>
      <c r="EJ1" s="343"/>
      <c r="EK1" s="343"/>
      <c r="EL1" s="364" t="s">
        <v>32</v>
      </c>
      <c r="EM1" s="598" t="s">
        <v>325</v>
      </c>
      <c r="EN1" s="352" t="s">
        <v>160</v>
      </c>
      <c r="EO1" s="352"/>
      <c r="EP1" s="352"/>
      <c r="EQ1" s="352"/>
      <c r="ER1" s="352"/>
      <c r="ES1" s="353"/>
      <c r="ET1" s="343"/>
      <c r="EU1" s="343"/>
      <c r="EV1" s="364" t="s">
        <v>32</v>
      </c>
      <c r="EW1" s="598" t="s">
        <v>326</v>
      </c>
      <c r="EX1" s="352" t="s">
        <v>160</v>
      </c>
      <c r="EY1" s="352"/>
      <c r="EZ1" s="352"/>
      <c r="FA1" s="352"/>
      <c r="FB1" s="352"/>
      <c r="FC1" s="353"/>
      <c r="FD1" s="343"/>
      <c r="FE1" s="343"/>
      <c r="FF1" s="364" t="s">
        <v>32</v>
      </c>
      <c r="FG1" s="598" t="s">
        <v>326</v>
      </c>
      <c r="FH1" s="352" t="s">
        <v>160</v>
      </c>
      <c r="FI1" s="352"/>
      <c r="FJ1" s="352"/>
      <c r="FK1" s="352"/>
      <c r="FL1" s="352"/>
      <c r="FM1" s="353"/>
      <c r="FN1" s="343"/>
      <c r="FO1" s="343"/>
      <c r="FP1" s="364" t="s">
        <v>32</v>
      </c>
      <c r="FQ1" s="598" t="s">
        <v>327</v>
      </c>
      <c r="FR1" s="352" t="s">
        <v>160</v>
      </c>
      <c r="FS1" s="352"/>
      <c r="FT1" s="352"/>
      <c r="FU1" s="352"/>
      <c r="FV1" s="352"/>
      <c r="FW1" s="353"/>
      <c r="FX1" s="343"/>
      <c r="FY1" s="343"/>
      <c r="FZ1" s="364" t="s">
        <v>32</v>
      </c>
      <c r="GA1" s="598" t="s">
        <v>327</v>
      </c>
      <c r="GB1" s="352" t="s">
        <v>160</v>
      </c>
      <c r="GC1" s="352"/>
      <c r="GD1" s="352"/>
      <c r="GE1" s="352"/>
      <c r="GF1" s="352"/>
      <c r="GG1" s="353"/>
      <c r="GH1" s="343"/>
      <c r="GI1" s="343"/>
      <c r="GJ1" s="364" t="s">
        <v>32</v>
      </c>
      <c r="GK1" s="598" t="s">
        <v>328</v>
      </c>
      <c r="GL1" s="352" t="s">
        <v>160</v>
      </c>
      <c r="GM1" s="352"/>
      <c r="GN1" s="352"/>
      <c r="GO1" s="352"/>
      <c r="GP1" s="352"/>
      <c r="GQ1" s="353"/>
      <c r="GR1" s="343"/>
      <c r="GS1" s="343"/>
      <c r="GT1" s="364" t="s">
        <v>32</v>
      </c>
      <c r="GU1" s="598" t="s">
        <v>328</v>
      </c>
      <c r="GV1" s="352" t="s">
        <v>160</v>
      </c>
      <c r="GW1" s="352"/>
      <c r="GX1" s="352"/>
      <c r="GY1" s="352"/>
      <c r="GZ1" s="352"/>
      <c r="HA1" s="353"/>
      <c r="HB1" s="343"/>
      <c r="HC1" s="343"/>
      <c r="HD1" s="364" t="s">
        <v>32</v>
      </c>
      <c r="HE1" s="598" t="s">
        <v>329</v>
      </c>
      <c r="HF1" s="352" t="s">
        <v>160</v>
      </c>
      <c r="HG1" s="352"/>
      <c r="HH1" s="352"/>
      <c r="HI1" s="352"/>
      <c r="HJ1" s="352"/>
      <c r="HK1" s="353"/>
      <c r="HL1" s="343"/>
      <c r="HM1" s="343"/>
      <c r="HN1" s="364" t="s">
        <v>32</v>
      </c>
      <c r="HO1" s="598" t="s">
        <v>329</v>
      </c>
      <c r="HP1" s="352" t="s">
        <v>160</v>
      </c>
      <c r="HQ1" s="352"/>
      <c r="HR1" s="352"/>
      <c r="HS1" s="352"/>
      <c r="HT1" s="352"/>
      <c r="HU1" s="353"/>
      <c r="HV1" s="343"/>
      <c r="HW1" s="343"/>
      <c r="HX1" s="364" t="s">
        <v>32</v>
      </c>
      <c r="HY1" s="598" t="s">
        <v>329</v>
      </c>
      <c r="HZ1" s="352" t="s">
        <v>160</v>
      </c>
      <c r="IA1" s="352"/>
      <c r="IB1" s="352"/>
      <c r="IC1" s="352"/>
      <c r="ID1" s="352"/>
      <c r="IE1" s="353"/>
      <c r="IF1" s="343"/>
      <c r="IG1" s="343"/>
      <c r="IH1" s="364" t="s">
        <v>32</v>
      </c>
      <c r="II1" s="598" t="s">
        <v>329</v>
      </c>
      <c r="IJ1" s="352" t="s">
        <v>160</v>
      </c>
      <c r="IK1" s="352"/>
      <c r="IL1" s="352"/>
      <c r="IM1" s="352"/>
      <c r="IN1" s="352"/>
      <c r="IO1" s="353"/>
      <c r="IP1" s="343"/>
      <c r="IQ1" s="343"/>
      <c r="IR1" s="364" t="s">
        <v>32</v>
      </c>
      <c r="IS1" s="598" t="s">
        <v>330</v>
      </c>
      <c r="IT1" s="352" t="s">
        <v>160</v>
      </c>
      <c r="IU1" s="352"/>
      <c r="IV1" s="352"/>
      <c r="IW1" s="352"/>
      <c r="IX1" s="352"/>
      <c r="IY1" s="353"/>
      <c r="IZ1" s="343"/>
      <c r="JA1" s="343"/>
      <c r="JB1" s="364" t="s">
        <v>32</v>
      </c>
      <c r="JC1" s="598">
        <v>2018</v>
      </c>
      <c r="JD1" s="352" t="s">
        <v>160</v>
      </c>
      <c r="JE1" s="352"/>
      <c r="JF1" s="352"/>
      <c r="JG1" s="352"/>
      <c r="JH1" s="352"/>
      <c r="JI1" s="353"/>
      <c r="JJ1" s="343"/>
      <c r="JK1" s="343"/>
      <c r="JL1" s="364" t="s">
        <v>32</v>
      </c>
      <c r="JM1" s="598">
        <v>2019</v>
      </c>
      <c r="JN1" s="352" t="s">
        <v>160</v>
      </c>
      <c r="JO1" s="352"/>
      <c r="JP1" s="352"/>
      <c r="JQ1" s="352"/>
      <c r="JR1" s="352"/>
      <c r="JS1" s="353"/>
      <c r="JT1" s="343"/>
      <c r="JU1" s="343"/>
      <c r="JV1" s="364" t="s">
        <v>32</v>
      </c>
      <c r="JW1" s="598">
        <v>2019</v>
      </c>
      <c r="JX1" s="352" t="s">
        <v>160</v>
      </c>
      <c r="JY1" s="352"/>
      <c r="JZ1" s="352"/>
      <c r="KA1" s="352"/>
      <c r="KB1" s="352"/>
      <c r="KC1" s="353"/>
      <c r="KD1" s="343"/>
      <c r="KE1" s="343"/>
      <c r="KF1" s="364" t="s">
        <v>32</v>
      </c>
      <c r="KG1" s="598">
        <v>2020</v>
      </c>
      <c r="KH1" s="352" t="s">
        <v>160</v>
      </c>
      <c r="KI1" s="352"/>
      <c r="KJ1" s="352"/>
      <c r="KK1" s="352"/>
      <c r="KL1" s="352"/>
      <c r="KM1" s="353"/>
      <c r="KN1" s="343"/>
      <c r="KO1" s="343"/>
      <c r="KP1" s="364" t="s">
        <v>32</v>
      </c>
      <c r="KQ1" s="598">
        <v>2021</v>
      </c>
      <c r="KR1" s="352" t="s">
        <v>160</v>
      </c>
      <c r="KS1" s="352"/>
      <c r="KT1" s="352"/>
      <c r="KU1" s="352"/>
      <c r="KV1" s="352"/>
      <c r="KW1" s="353"/>
      <c r="KX1" s="343"/>
      <c r="KY1" s="343"/>
      <c r="KZ1" s="364" t="s">
        <v>32</v>
      </c>
      <c r="LA1" s="598">
        <v>2021</v>
      </c>
      <c r="LB1" s="352" t="s">
        <v>160</v>
      </c>
      <c r="LC1" s="352"/>
      <c r="LD1" s="352"/>
      <c r="LE1" s="352"/>
      <c r="LF1" s="352"/>
      <c r="LG1" s="353"/>
      <c r="LH1" s="343"/>
      <c r="LI1" s="343"/>
      <c r="LJ1" s="364" t="s">
        <v>32</v>
      </c>
      <c r="LK1" s="598">
        <v>2021</v>
      </c>
      <c r="LL1" s="352" t="s">
        <v>160</v>
      </c>
      <c r="LM1" s="352"/>
      <c r="LN1" s="352"/>
      <c r="LO1" s="352"/>
      <c r="LP1" s="352"/>
      <c r="LQ1" s="353"/>
      <c r="LR1" s="343"/>
      <c r="LS1" s="343"/>
      <c r="LT1" s="364" t="s">
        <v>32</v>
      </c>
      <c r="LU1" s="598">
        <v>2022</v>
      </c>
      <c r="LV1" s="352" t="s">
        <v>160</v>
      </c>
      <c r="LW1" s="352"/>
      <c r="LX1" s="352"/>
      <c r="LY1" s="352"/>
      <c r="LZ1" s="352"/>
      <c r="MA1" s="353"/>
      <c r="MB1" s="343"/>
      <c r="MC1" s="343"/>
      <c r="MD1" s="364" t="s">
        <v>32</v>
      </c>
      <c r="ME1" s="598">
        <v>2023</v>
      </c>
      <c r="MF1" s="352" t="s">
        <v>160</v>
      </c>
      <c r="MG1" s="352"/>
      <c r="MH1" s="352"/>
      <c r="MI1" s="352"/>
      <c r="MJ1" s="352"/>
      <c r="MK1" s="353"/>
      <c r="ML1" s="343"/>
      <c r="MM1" s="343"/>
    </row>
    <row xmlns:x14ac="http://schemas.microsoft.com/office/spreadsheetml/2009/9/ac" r="2" s="346" customFormat="true" ht="30" customHeight="true" x14ac:dyDescent="0.25">
      <c r="A2" s="614" t="s">
        <v>373</v>
      </c>
      <c r="B2" s="354" t="s">
        <v>290</v>
      </c>
      <c r="C2" s="305" t="s">
        <v>190</v>
      </c>
      <c r="D2" s="305" t="s">
        <v>209</v>
      </c>
      <c r="E2" s="355"/>
      <c r="F2" s="355"/>
      <c r="G2" s="355"/>
      <c r="H2" s="355"/>
      <c r="I2" s="356"/>
      <c r="J2" s="347" t="s">
        <v>331</v>
      </c>
      <c r="K2" s="347"/>
      <c r="L2" s="354" t="s">
        <v>291</v>
      </c>
      <c r="M2" s="305" t="s">
        <v>190</v>
      </c>
      <c r="N2" s="305" t="s">
        <v>210</v>
      </c>
      <c r="O2" s="355"/>
      <c r="P2" s="355"/>
      <c r="Q2" s="355"/>
      <c r="R2" s="355"/>
      <c r="S2" s="356"/>
      <c r="T2" s="347" t="s">
        <v>331</v>
      </c>
      <c r="U2" s="347"/>
      <c r="V2" s="354" t="s">
        <v>292</v>
      </c>
      <c r="W2" s="305" t="s">
        <v>190</v>
      </c>
      <c r="X2" s="305" t="s">
        <v>211</v>
      </c>
      <c r="Y2" s="355"/>
      <c r="Z2" s="355"/>
      <c r="AA2" s="355"/>
      <c r="AB2" s="355"/>
      <c r="AC2" s="356"/>
      <c r="AD2" s="347" t="s">
        <v>331</v>
      </c>
      <c r="AE2" s="347"/>
      <c r="AF2" s="354" t="s">
        <v>293</v>
      </c>
      <c r="AG2" s="305" t="s">
        <v>190</v>
      </c>
      <c r="AH2" s="305" t="s">
        <v>212</v>
      </c>
      <c r="AI2" s="355"/>
      <c r="AJ2" s="355"/>
      <c r="AK2" s="355"/>
      <c r="AL2" s="355"/>
      <c r="AM2" s="356"/>
      <c r="AN2" s="347" t="s">
        <v>331</v>
      </c>
      <c r="AO2" s="347"/>
      <c r="AP2" s="354" t="s">
        <v>294</v>
      </c>
      <c r="AQ2" s="305" t="s">
        <v>190</v>
      </c>
      <c r="AR2" s="305" t="s">
        <v>167</v>
      </c>
      <c r="AS2" s="355"/>
      <c r="AT2" s="355"/>
      <c r="AU2" s="355"/>
      <c r="AV2" s="355"/>
      <c r="AW2" s="356"/>
      <c r="AX2" s="347" t="s">
        <v>331</v>
      </c>
      <c r="AY2" s="347"/>
      <c r="AZ2" s="354" t="s">
        <v>295</v>
      </c>
      <c r="BA2" s="305" t="s">
        <v>190</v>
      </c>
      <c r="BB2" s="305" t="s">
        <v>169</v>
      </c>
      <c r="BC2" s="355"/>
      <c r="BD2" s="355"/>
      <c r="BE2" s="355"/>
      <c r="BF2" s="355"/>
      <c r="BG2" s="356"/>
      <c r="BH2" s="347" t="s">
        <v>331</v>
      </c>
      <c r="BI2" s="347"/>
      <c r="BJ2" s="354" t="s">
        <v>296</v>
      </c>
      <c r="BK2" s="305" t="s">
        <v>190</v>
      </c>
      <c r="BL2" s="305" t="s">
        <v>171</v>
      </c>
      <c r="BM2" s="355"/>
      <c r="BN2" s="355"/>
      <c r="BO2" s="355"/>
      <c r="BP2" s="355"/>
      <c r="BQ2" s="356"/>
      <c r="BR2" s="347" t="s">
        <v>331</v>
      </c>
      <c r="BS2" s="347"/>
      <c r="BT2" s="354" t="s">
        <v>297</v>
      </c>
      <c r="BU2" s="305" t="s">
        <v>190</v>
      </c>
      <c r="BV2" s="305" t="s">
        <v>172</v>
      </c>
      <c r="BW2" s="355"/>
      <c r="BX2" s="355"/>
      <c r="BY2" s="355"/>
      <c r="BZ2" s="355"/>
      <c r="CA2" s="356"/>
      <c r="CB2" s="347" t="s">
        <v>331</v>
      </c>
      <c r="CC2" s="347"/>
      <c r="CD2" s="354" t="s">
        <v>298</v>
      </c>
      <c r="CE2" s="305" t="s">
        <v>191</v>
      </c>
      <c r="CF2" s="305" t="s">
        <v>161</v>
      </c>
      <c r="CG2" s="355"/>
      <c r="CH2" s="355"/>
      <c r="CI2" s="355"/>
      <c r="CJ2" s="355"/>
      <c r="CK2" s="356"/>
      <c r="CL2" s="347" t="s">
        <v>331</v>
      </c>
      <c r="CM2" s="347"/>
      <c r="CN2" s="354" t="s">
        <v>299</v>
      </c>
      <c r="CO2" s="305" t="s">
        <v>190</v>
      </c>
      <c r="CP2" s="305" t="s">
        <v>173</v>
      </c>
      <c r="CQ2" s="355"/>
      <c r="CR2" s="355"/>
      <c r="CS2" s="355"/>
      <c r="CT2" s="355"/>
      <c r="CU2" s="356"/>
      <c r="CV2" s="347" t="s">
        <v>331</v>
      </c>
      <c r="CW2" s="347"/>
      <c r="CX2" s="354" t="s">
        <v>300</v>
      </c>
      <c r="CY2" s="305" t="s">
        <v>191</v>
      </c>
      <c r="CZ2" s="305" t="s">
        <v>161</v>
      </c>
      <c r="DA2" s="355"/>
      <c r="DB2" s="355"/>
      <c r="DC2" s="355"/>
      <c r="DD2" s="355"/>
      <c r="DE2" s="356"/>
      <c r="DF2" s="347" t="s">
        <v>331</v>
      </c>
      <c r="DG2" s="347"/>
      <c r="DH2" s="354" t="s">
        <v>301</v>
      </c>
      <c r="DI2" s="305" t="s">
        <v>190</v>
      </c>
      <c r="DJ2" s="305" t="s">
        <v>174</v>
      </c>
      <c r="DK2" s="355"/>
      <c r="DL2" s="355"/>
      <c r="DM2" s="355"/>
      <c r="DN2" s="355"/>
      <c r="DO2" s="356"/>
      <c r="DP2" s="347" t="s">
        <v>331</v>
      </c>
      <c r="DQ2" s="347"/>
      <c r="DR2" s="354" t="s">
        <v>302</v>
      </c>
      <c r="DS2" s="305" t="s">
        <v>191</v>
      </c>
      <c r="DT2" s="305" t="s">
        <v>161</v>
      </c>
      <c r="DU2" s="355"/>
      <c r="DV2" s="355"/>
      <c r="DW2" s="355"/>
      <c r="DX2" s="355"/>
      <c r="DY2" s="356"/>
      <c r="DZ2" s="347" t="s">
        <v>331</v>
      </c>
      <c r="EA2" s="347"/>
      <c r="EB2" s="354" t="s">
        <v>303</v>
      </c>
      <c r="EC2" s="305" t="s">
        <v>190</v>
      </c>
      <c r="ED2" s="305" t="s">
        <v>175</v>
      </c>
      <c r="EE2" s="355"/>
      <c r="EF2" s="355"/>
      <c r="EG2" s="355"/>
      <c r="EH2" s="355"/>
      <c r="EI2" s="356"/>
      <c r="EJ2" s="347" t="s">
        <v>331</v>
      </c>
      <c r="EK2" s="347"/>
      <c r="EL2" s="354" t="s">
        <v>304</v>
      </c>
      <c r="EM2" s="305" t="s">
        <v>191</v>
      </c>
      <c r="EN2" s="305" t="s">
        <v>161</v>
      </c>
      <c r="EO2" s="355"/>
      <c r="EP2" s="355"/>
      <c r="EQ2" s="355"/>
      <c r="ER2" s="355"/>
      <c r="ES2" s="356"/>
      <c r="ET2" s="347" t="s">
        <v>331</v>
      </c>
      <c r="EU2" s="347"/>
      <c r="EV2" s="354" t="s">
        <v>305</v>
      </c>
      <c r="EW2" s="305" t="s">
        <v>190</v>
      </c>
      <c r="EX2" s="305" t="s">
        <v>289</v>
      </c>
      <c r="EY2" s="355"/>
      <c r="EZ2" s="355"/>
      <c r="FA2" s="355"/>
      <c r="FB2" s="355"/>
      <c r="FC2" s="356"/>
      <c r="FD2" s="347" t="s">
        <v>331</v>
      </c>
      <c r="FE2" s="347"/>
      <c r="FF2" s="354" t="s">
        <v>306</v>
      </c>
      <c r="FG2" s="305" t="s">
        <v>191</v>
      </c>
      <c r="FH2" s="305" t="s">
        <v>161</v>
      </c>
      <c r="FI2" s="355"/>
      <c r="FJ2" s="355"/>
      <c r="FK2" s="355"/>
      <c r="FL2" s="355"/>
      <c r="FM2" s="356"/>
      <c r="FN2" s="347" t="s">
        <v>331</v>
      </c>
      <c r="FO2" s="347"/>
      <c r="FP2" s="354" t="s">
        <v>307</v>
      </c>
      <c r="FQ2" s="305" t="s">
        <v>190</v>
      </c>
      <c r="FR2" s="305" t="s">
        <v>205</v>
      </c>
      <c r="FS2" s="355"/>
      <c r="FT2" s="355"/>
      <c r="FU2" s="355"/>
      <c r="FV2" s="355"/>
      <c r="FW2" s="356"/>
      <c r="FX2" s="347" t="s">
        <v>331</v>
      </c>
      <c r="FY2" s="347"/>
      <c r="FZ2" s="354" t="s">
        <v>308</v>
      </c>
      <c r="GA2" s="305" t="s">
        <v>191</v>
      </c>
      <c r="GB2" s="305" t="s">
        <v>161</v>
      </c>
      <c r="GC2" s="355"/>
      <c r="GD2" s="355"/>
      <c r="GE2" s="355"/>
      <c r="GF2" s="355"/>
      <c r="GG2" s="356"/>
      <c r="GH2" s="347" t="s">
        <v>331</v>
      </c>
      <c r="GI2" s="347"/>
      <c r="GJ2" s="354" t="s">
        <v>309</v>
      </c>
      <c r="GK2" s="305" t="s">
        <v>190</v>
      </c>
      <c r="GL2" s="305" t="s">
        <v>200</v>
      </c>
      <c r="GM2" s="355"/>
      <c r="GN2" s="355"/>
      <c r="GO2" s="355"/>
      <c r="GP2" s="355"/>
      <c r="GQ2" s="356"/>
      <c r="GR2" s="347" t="s">
        <v>331</v>
      </c>
      <c r="GS2" s="347"/>
      <c r="GT2" s="354" t="s">
        <v>310</v>
      </c>
      <c r="GU2" s="305" t="s">
        <v>191</v>
      </c>
      <c r="GV2" s="305" t="s">
        <v>161</v>
      </c>
      <c r="GW2" s="355"/>
      <c r="GX2" s="355"/>
      <c r="GY2" s="355"/>
      <c r="GZ2" s="355"/>
      <c r="HA2" s="356"/>
      <c r="HB2" s="347" t="s">
        <v>331</v>
      </c>
      <c r="HC2" s="347"/>
      <c r="HD2" s="354" t="s">
        <v>311</v>
      </c>
      <c r="HE2" s="305" t="s">
        <v>197</v>
      </c>
      <c r="HF2" s="305" t="s">
        <v>196</v>
      </c>
      <c r="HG2" s="355"/>
      <c r="HH2" s="355"/>
      <c r="HI2" s="355"/>
      <c r="HJ2" s="355"/>
      <c r="HK2" s="356"/>
      <c r="HL2" s="347" t="s">
        <v>331</v>
      </c>
      <c r="HM2" s="347"/>
      <c r="HN2" s="354" t="s">
        <v>369</v>
      </c>
      <c r="HO2" s="305" t="s">
        <v>190</v>
      </c>
      <c r="HP2" s="305" t="s">
        <v>347</v>
      </c>
      <c r="HQ2" s="355"/>
      <c r="HR2" s="355"/>
      <c r="HS2" s="355"/>
      <c r="HT2" s="355"/>
      <c r="HU2" s="356"/>
      <c r="HV2" s="347" t="s">
        <v>331</v>
      </c>
      <c r="HW2" s="347"/>
      <c r="HX2" s="354" t="s">
        <v>312</v>
      </c>
      <c r="HY2" s="305" t="s">
        <v>191</v>
      </c>
      <c r="HZ2" s="305" t="s">
        <v>161</v>
      </c>
      <c r="IA2" s="355"/>
      <c r="IB2" s="355"/>
      <c r="IC2" s="355"/>
      <c r="ID2" s="355"/>
      <c r="IE2" s="356"/>
      <c r="IF2" s="347" t="s">
        <v>331</v>
      </c>
      <c r="IG2" s="347"/>
      <c r="IH2" s="354" t="s">
        <v>313</v>
      </c>
      <c r="II2" s="305" t="s">
        <v>197</v>
      </c>
      <c r="IJ2" s="305" t="s">
        <v>262</v>
      </c>
      <c r="IK2" s="355"/>
      <c r="IL2" s="355"/>
      <c r="IM2" s="355"/>
      <c r="IN2" s="355"/>
      <c r="IO2" s="356"/>
      <c r="IP2" s="347" t="s">
        <v>331</v>
      </c>
      <c r="IQ2" s="347"/>
      <c r="IR2" s="354" t="s">
        <v>314</v>
      </c>
      <c r="IS2" s="305" t="s">
        <v>191</v>
      </c>
      <c r="IT2" s="305" t="s">
        <v>161</v>
      </c>
      <c r="IU2" s="355"/>
      <c r="IV2" s="355"/>
      <c r="IW2" s="355"/>
      <c r="IX2" s="355"/>
      <c r="IY2" s="356"/>
      <c r="IZ2" s="347" t="s">
        <v>331</v>
      </c>
      <c r="JA2" s="347"/>
      <c r="JB2" s="354" t="s">
        <v>352</v>
      </c>
      <c r="JC2" s="305" t="s">
        <v>190</v>
      </c>
      <c r="JD2" s="305" t="s">
        <v>353</v>
      </c>
      <c r="JE2" s="355"/>
      <c r="JF2" s="355"/>
      <c r="JG2" s="355"/>
      <c r="JH2" s="355"/>
      <c r="JI2" s="356"/>
      <c r="JJ2" s="347" t="s">
        <v>331</v>
      </c>
      <c r="JK2" s="347"/>
      <c r="JL2" s="354" t="s">
        <v>355</v>
      </c>
      <c r="JM2" s="305" t="s">
        <v>190</v>
      </c>
      <c r="JN2" s="305" t="s">
        <v>356</v>
      </c>
      <c r="JO2" s="355"/>
      <c r="JP2" s="355"/>
      <c r="JQ2" s="355"/>
      <c r="JR2" s="355"/>
      <c r="JS2" s="356"/>
      <c r="JT2" s="347" t="s">
        <v>331</v>
      </c>
      <c r="JU2" s="347"/>
      <c r="JV2" s="354" t="s">
        <v>359</v>
      </c>
      <c r="JW2" s="305" t="s">
        <v>191</v>
      </c>
      <c r="JX2" s="305" t="s">
        <v>161</v>
      </c>
      <c r="JY2" s="355"/>
      <c r="JZ2" s="355"/>
      <c r="KA2" s="355"/>
      <c r="KB2" s="355"/>
      <c r="KC2" s="356"/>
      <c r="KD2" s="347" t="s">
        <v>331</v>
      </c>
      <c r="KE2" s="347"/>
      <c r="KF2" s="354" t="s">
        <v>360</v>
      </c>
      <c r="KG2" s="305" t="s">
        <v>190</v>
      </c>
      <c r="KH2" s="305" t="s">
        <v>361</v>
      </c>
      <c r="KI2" s="355"/>
      <c r="KJ2" s="355"/>
      <c r="KK2" s="355"/>
      <c r="KL2" s="355"/>
      <c r="KM2" s="356"/>
      <c r="KN2" s="347" t="s">
        <v>331</v>
      </c>
      <c r="KO2" s="347"/>
      <c r="KP2" s="354" t="s">
        <v>392</v>
      </c>
      <c r="KQ2" s="305" t="s">
        <v>191</v>
      </c>
      <c r="KR2" s="305" t="s">
        <v>161</v>
      </c>
      <c r="KS2" s="355"/>
      <c r="KT2" s="355"/>
      <c r="KU2" s="355"/>
      <c r="KV2" s="355"/>
      <c r="KW2" s="356"/>
      <c r="KX2" s="347" t="s">
        <v>331</v>
      </c>
      <c r="KY2" s="347"/>
      <c r="KZ2" s="354" t="s">
        <v>379</v>
      </c>
      <c r="LA2" s="305" t="s">
        <v>197</v>
      </c>
      <c r="LB2" s="305" t="s">
        <v>380</v>
      </c>
      <c r="LC2" s="355"/>
      <c r="LD2" s="355"/>
      <c r="LE2" s="355"/>
      <c r="LF2" s="355"/>
      <c r="LG2" s="356"/>
      <c r="LH2" s="347" t="s">
        <v>331</v>
      </c>
      <c r="LI2" s="347"/>
      <c r="LJ2" s="354" t="s">
        <v>381</v>
      </c>
      <c r="LK2" s="305" t="s">
        <v>190</v>
      </c>
      <c r="LL2" s="305" t="s">
        <v>382</v>
      </c>
      <c r="LM2" s="355"/>
      <c r="LN2" s="355"/>
      <c r="LO2" s="355"/>
      <c r="LP2" s="355"/>
      <c r="LQ2" s="356"/>
      <c r="LR2" s="347" t="s">
        <v>331</v>
      </c>
      <c r="LS2" s="347"/>
      <c r="LT2" s="354" t="s">
        <v>383</v>
      </c>
      <c r="LU2" s="305" t="s">
        <v>190</v>
      </c>
      <c r="LV2" s="305" t="s">
        <v>382</v>
      </c>
      <c r="LW2" s="355"/>
      <c r="LX2" s="355"/>
      <c r="LY2" s="355"/>
      <c r="LZ2" s="355"/>
      <c r="MA2" s="356"/>
      <c r="MB2" s="347" t="s">
        <v>331</v>
      </c>
      <c r="MC2" s="347"/>
      <c r="MD2" s="354" t="s">
        <v>397</v>
      </c>
      <c r="ME2" s="305" t="s">
        <v>190</v>
      </c>
      <c r="MF2" s="305" t="s">
        <v>398</v>
      </c>
      <c r="MG2" s="355"/>
      <c r="MH2" s="355"/>
      <c r="MI2" s="355"/>
      <c r="MJ2" s="355"/>
      <c r="MK2" s="356"/>
      <c r="ML2" s="347" t="s">
        <v>331</v>
      </c>
      <c r="MM2" s="347"/>
    </row>
    <row xmlns:x14ac="http://schemas.microsoft.com/office/spreadsheetml/2009/9/ac" r="3" s="278" customFormat="true" ht="18" customHeight="true" x14ac:dyDescent="0.25">
      <c r="A3" s="614"/>
      <c r="B3" s="393" t="s">
        <v>182</v>
      </c>
      <c r="C3" s="394" t="s">
        <v>57</v>
      </c>
      <c r="D3" s="395" t="s">
        <v>7</v>
      </c>
      <c r="E3" s="395" t="s">
        <v>1</v>
      </c>
      <c r="F3" s="395" t="s">
        <v>2</v>
      </c>
      <c r="G3" s="395" t="s">
        <v>17</v>
      </c>
      <c r="H3" s="395" t="s">
        <v>18</v>
      </c>
      <c r="I3" s="396" t="s">
        <v>19</v>
      </c>
      <c r="J3" s="276"/>
      <c r="K3" s="276"/>
      <c r="L3" s="393" t="s">
        <v>182</v>
      </c>
      <c r="M3" s="394" t="s">
        <v>57</v>
      </c>
      <c r="N3" s="395" t="s">
        <v>7</v>
      </c>
      <c r="O3" s="395" t="s">
        <v>1</v>
      </c>
      <c r="P3" s="395" t="s">
        <v>2</v>
      </c>
      <c r="Q3" s="395" t="s">
        <v>17</v>
      </c>
      <c r="R3" s="395" t="s">
        <v>18</v>
      </c>
      <c r="S3" s="396" t="s">
        <v>19</v>
      </c>
      <c r="T3" s="276"/>
      <c r="U3" s="276"/>
      <c r="V3" s="393" t="s">
        <v>182</v>
      </c>
      <c r="W3" s="394" t="s">
        <v>57</v>
      </c>
      <c r="X3" s="395" t="s">
        <v>7</v>
      </c>
      <c r="Y3" s="395" t="s">
        <v>1</v>
      </c>
      <c r="Z3" s="395" t="s">
        <v>2</v>
      </c>
      <c r="AA3" s="395" t="s">
        <v>17</v>
      </c>
      <c r="AB3" s="395" t="s">
        <v>18</v>
      </c>
      <c r="AC3" s="396" t="s">
        <v>19</v>
      </c>
      <c r="AD3" s="276"/>
      <c r="AE3" s="276"/>
      <c r="AF3" s="393" t="s">
        <v>182</v>
      </c>
      <c r="AG3" s="394" t="s">
        <v>57</v>
      </c>
      <c r="AH3" s="395" t="s">
        <v>7</v>
      </c>
      <c r="AI3" s="395" t="s">
        <v>1</v>
      </c>
      <c r="AJ3" s="395" t="s">
        <v>2</v>
      </c>
      <c r="AK3" s="395" t="s">
        <v>17</v>
      </c>
      <c r="AL3" s="395" t="s">
        <v>18</v>
      </c>
      <c r="AM3" s="396" t="s">
        <v>19</v>
      </c>
      <c r="AN3" s="276"/>
      <c r="AO3" s="276"/>
      <c r="AP3" s="393" t="s">
        <v>182</v>
      </c>
      <c r="AQ3" s="394" t="s">
        <v>57</v>
      </c>
      <c r="AR3" s="395" t="s">
        <v>7</v>
      </c>
      <c r="AS3" s="395" t="s">
        <v>1</v>
      </c>
      <c r="AT3" s="395" t="s">
        <v>2</v>
      </c>
      <c r="AU3" s="395" t="s">
        <v>17</v>
      </c>
      <c r="AV3" s="395" t="s">
        <v>18</v>
      </c>
      <c r="AW3" s="396" t="s">
        <v>19</v>
      </c>
      <c r="AX3" s="276"/>
      <c r="AY3" s="276"/>
      <c r="AZ3" s="393" t="s">
        <v>182</v>
      </c>
      <c r="BA3" s="394" t="s">
        <v>57</v>
      </c>
      <c r="BB3" s="395" t="s">
        <v>7</v>
      </c>
      <c r="BC3" s="395" t="s">
        <v>1</v>
      </c>
      <c r="BD3" s="395" t="s">
        <v>2</v>
      </c>
      <c r="BE3" s="395" t="s">
        <v>17</v>
      </c>
      <c r="BF3" s="395" t="s">
        <v>18</v>
      </c>
      <c r="BG3" s="396" t="s">
        <v>19</v>
      </c>
      <c r="BH3" s="276"/>
      <c r="BI3" s="276"/>
      <c r="BJ3" s="393" t="s">
        <v>182</v>
      </c>
      <c r="BK3" s="394" t="s">
        <v>57</v>
      </c>
      <c r="BL3" s="395" t="s">
        <v>7</v>
      </c>
      <c r="BM3" s="395" t="s">
        <v>1</v>
      </c>
      <c r="BN3" s="395" t="s">
        <v>2</v>
      </c>
      <c r="BO3" s="395" t="s">
        <v>17</v>
      </c>
      <c r="BP3" s="395" t="s">
        <v>18</v>
      </c>
      <c r="BQ3" s="396" t="s">
        <v>19</v>
      </c>
      <c r="BR3" s="276"/>
      <c r="BS3" s="276"/>
      <c r="BT3" s="393" t="s">
        <v>182</v>
      </c>
      <c r="BU3" s="394" t="s">
        <v>57</v>
      </c>
      <c r="BV3" s="395" t="s">
        <v>7</v>
      </c>
      <c r="BW3" s="395" t="s">
        <v>1</v>
      </c>
      <c r="BX3" s="395" t="s">
        <v>2</v>
      </c>
      <c r="BY3" s="395" t="s">
        <v>17</v>
      </c>
      <c r="BZ3" s="395" t="s">
        <v>18</v>
      </c>
      <c r="CA3" s="396" t="s">
        <v>19</v>
      </c>
      <c r="CB3" s="276"/>
      <c r="CC3" s="276"/>
      <c r="CD3" s="393" t="s">
        <v>182</v>
      </c>
      <c r="CE3" s="394" t="s">
        <v>57</v>
      </c>
      <c r="CF3" s="395" t="s">
        <v>7</v>
      </c>
      <c r="CG3" s="395" t="s">
        <v>1</v>
      </c>
      <c r="CH3" s="395" t="s">
        <v>2</v>
      </c>
      <c r="CI3" s="395" t="s">
        <v>17</v>
      </c>
      <c r="CJ3" s="395" t="s">
        <v>18</v>
      </c>
      <c r="CK3" s="396" t="s">
        <v>19</v>
      </c>
      <c r="CL3" s="276"/>
      <c r="CM3" s="276"/>
      <c r="CN3" s="393" t="s">
        <v>182</v>
      </c>
      <c r="CO3" s="397" t="s">
        <v>57</v>
      </c>
      <c r="CP3" s="395" t="s">
        <v>7</v>
      </c>
      <c r="CQ3" s="395" t="s">
        <v>1</v>
      </c>
      <c r="CR3" s="395" t="s">
        <v>2</v>
      </c>
      <c r="CS3" s="395" t="s">
        <v>17</v>
      </c>
      <c r="CT3" s="395" t="s">
        <v>18</v>
      </c>
      <c r="CU3" s="396" t="s">
        <v>19</v>
      </c>
      <c r="CV3" s="276"/>
      <c r="CW3" s="276"/>
      <c r="CX3" s="393" t="s">
        <v>182</v>
      </c>
      <c r="CY3" s="394" t="s">
        <v>57</v>
      </c>
      <c r="CZ3" s="395" t="s">
        <v>7</v>
      </c>
      <c r="DA3" s="395" t="s">
        <v>1</v>
      </c>
      <c r="DB3" s="395" t="s">
        <v>2</v>
      </c>
      <c r="DC3" s="395" t="s">
        <v>17</v>
      </c>
      <c r="DD3" s="395" t="s">
        <v>18</v>
      </c>
      <c r="DE3" s="396" t="s">
        <v>19</v>
      </c>
      <c r="DF3" s="276"/>
      <c r="DG3" s="276"/>
      <c r="DH3" s="393" t="s">
        <v>182</v>
      </c>
      <c r="DI3" s="394" t="s">
        <v>57</v>
      </c>
      <c r="DJ3" s="395" t="s">
        <v>7</v>
      </c>
      <c r="DK3" s="395" t="s">
        <v>1</v>
      </c>
      <c r="DL3" s="395" t="s">
        <v>2</v>
      </c>
      <c r="DM3" s="395" t="s">
        <v>17</v>
      </c>
      <c r="DN3" s="395" t="s">
        <v>18</v>
      </c>
      <c r="DO3" s="396" t="s">
        <v>19</v>
      </c>
      <c r="DP3" s="276"/>
      <c r="DQ3" s="276"/>
      <c r="DR3" s="393" t="s">
        <v>182</v>
      </c>
      <c r="DS3" s="394" t="s">
        <v>57</v>
      </c>
      <c r="DT3" s="395" t="s">
        <v>7</v>
      </c>
      <c r="DU3" s="395" t="s">
        <v>1</v>
      </c>
      <c r="DV3" s="395" t="s">
        <v>2</v>
      </c>
      <c r="DW3" s="395" t="s">
        <v>17</v>
      </c>
      <c r="DX3" s="395" t="s">
        <v>18</v>
      </c>
      <c r="DY3" s="396" t="s">
        <v>19</v>
      </c>
      <c r="DZ3" s="276"/>
      <c r="EA3" s="276"/>
      <c r="EB3" s="393" t="s">
        <v>182</v>
      </c>
      <c r="EC3" s="394" t="s">
        <v>57</v>
      </c>
      <c r="ED3" s="395" t="s">
        <v>7</v>
      </c>
      <c r="EE3" s="395" t="s">
        <v>1</v>
      </c>
      <c r="EF3" s="395" t="s">
        <v>2</v>
      </c>
      <c r="EG3" s="395" t="s">
        <v>17</v>
      </c>
      <c r="EH3" s="395" t="s">
        <v>18</v>
      </c>
      <c r="EI3" s="396" t="s">
        <v>19</v>
      </c>
      <c r="EJ3" s="276"/>
      <c r="EK3" s="276"/>
      <c r="EL3" s="393" t="s">
        <v>182</v>
      </c>
      <c r="EM3" s="394" t="s">
        <v>57</v>
      </c>
      <c r="EN3" s="395" t="s">
        <v>7</v>
      </c>
      <c r="EO3" s="395" t="s">
        <v>1</v>
      </c>
      <c r="EP3" s="395" t="s">
        <v>2</v>
      </c>
      <c r="EQ3" s="395" t="s">
        <v>17</v>
      </c>
      <c r="ER3" s="395" t="s">
        <v>18</v>
      </c>
      <c r="ES3" s="396" t="s">
        <v>19</v>
      </c>
      <c r="ET3" s="276"/>
      <c r="EU3" s="276"/>
      <c r="EV3" s="393" t="s">
        <v>182</v>
      </c>
      <c r="EW3" s="394" t="s">
        <v>57</v>
      </c>
      <c r="EX3" s="395" t="s">
        <v>7</v>
      </c>
      <c r="EY3" s="395" t="s">
        <v>1</v>
      </c>
      <c r="EZ3" s="395" t="s">
        <v>2</v>
      </c>
      <c r="FA3" s="395" t="s">
        <v>17</v>
      </c>
      <c r="FB3" s="395" t="s">
        <v>18</v>
      </c>
      <c r="FC3" s="396" t="s">
        <v>19</v>
      </c>
      <c r="FD3" s="276"/>
      <c r="FE3" s="276"/>
      <c r="FF3" s="393" t="s">
        <v>182</v>
      </c>
      <c r="FG3" s="394" t="s">
        <v>57</v>
      </c>
      <c r="FH3" s="395" t="s">
        <v>7</v>
      </c>
      <c r="FI3" s="395" t="s">
        <v>1</v>
      </c>
      <c r="FJ3" s="395" t="s">
        <v>2</v>
      </c>
      <c r="FK3" s="395" t="s">
        <v>17</v>
      </c>
      <c r="FL3" s="395" t="s">
        <v>18</v>
      </c>
      <c r="FM3" s="396" t="s">
        <v>19</v>
      </c>
      <c r="FN3" s="276"/>
      <c r="FO3" s="276"/>
      <c r="FP3" s="393" t="s">
        <v>182</v>
      </c>
      <c r="FQ3" s="394" t="s">
        <v>57</v>
      </c>
      <c r="FR3" s="395" t="s">
        <v>7</v>
      </c>
      <c r="FS3" s="395" t="s">
        <v>1</v>
      </c>
      <c r="FT3" s="395" t="s">
        <v>2</v>
      </c>
      <c r="FU3" s="395" t="s">
        <v>17</v>
      </c>
      <c r="FV3" s="395" t="s">
        <v>18</v>
      </c>
      <c r="FW3" s="396" t="s">
        <v>19</v>
      </c>
      <c r="FX3" s="276"/>
      <c r="FY3" s="276"/>
      <c r="FZ3" s="393" t="s">
        <v>182</v>
      </c>
      <c r="GA3" s="394" t="s">
        <v>57</v>
      </c>
      <c r="GB3" s="395" t="s">
        <v>7</v>
      </c>
      <c r="GC3" s="395" t="s">
        <v>1</v>
      </c>
      <c r="GD3" s="395" t="s">
        <v>2</v>
      </c>
      <c r="GE3" s="395" t="s">
        <v>17</v>
      </c>
      <c r="GF3" s="395" t="s">
        <v>18</v>
      </c>
      <c r="GG3" s="396" t="s">
        <v>19</v>
      </c>
      <c r="GH3" s="276"/>
      <c r="GI3" s="276"/>
      <c r="GJ3" s="393" t="s">
        <v>182</v>
      </c>
      <c r="GK3" s="394" t="s">
        <v>57</v>
      </c>
      <c r="GL3" s="395" t="s">
        <v>7</v>
      </c>
      <c r="GM3" s="395" t="s">
        <v>1</v>
      </c>
      <c r="GN3" s="395" t="s">
        <v>2</v>
      </c>
      <c r="GO3" s="395" t="s">
        <v>17</v>
      </c>
      <c r="GP3" s="395" t="s">
        <v>18</v>
      </c>
      <c r="GQ3" s="396" t="s">
        <v>19</v>
      </c>
      <c r="GR3" s="276"/>
      <c r="GS3" s="276"/>
      <c r="GT3" s="393" t="s">
        <v>182</v>
      </c>
      <c r="GU3" s="394" t="s">
        <v>57</v>
      </c>
      <c r="GV3" s="395" t="s">
        <v>7</v>
      </c>
      <c r="GW3" s="395" t="s">
        <v>1</v>
      </c>
      <c r="GX3" s="395" t="s">
        <v>2</v>
      </c>
      <c r="GY3" s="395" t="s">
        <v>17</v>
      </c>
      <c r="GZ3" s="395" t="s">
        <v>18</v>
      </c>
      <c r="HA3" s="396" t="s">
        <v>19</v>
      </c>
      <c r="HB3" s="276"/>
      <c r="HC3" s="276"/>
      <c r="HD3" s="393" t="s">
        <v>182</v>
      </c>
      <c r="HE3" s="394" t="s">
        <v>57</v>
      </c>
      <c r="HF3" s="395" t="s">
        <v>7</v>
      </c>
      <c r="HG3" s="395" t="s">
        <v>1</v>
      </c>
      <c r="HH3" s="395" t="s">
        <v>2</v>
      </c>
      <c r="HI3" s="395" t="s">
        <v>17</v>
      </c>
      <c r="HJ3" s="395" t="s">
        <v>18</v>
      </c>
      <c r="HK3" s="396" t="s">
        <v>19</v>
      </c>
      <c r="HL3" s="276"/>
      <c r="HM3" s="276"/>
      <c r="HN3" s="393" t="s">
        <v>182</v>
      </c>
      <c r="HO3" s="394" t="s">
        <v>57</v>
      </c>
      <c r="HP3" s="395" t="s">
        <v>7</v>
      </c>
      <c r="HQ3" s="395" t="s">
        <v>1</v>
      </c>
      <c r="HR3" s="395" t="s">
        <v>2</v>
      </c>
      <c r="HS3" s="395" t="s">
        <v>17</v>
      </c>
      <c r="HT3" s="395" t="s">
        <v>18</v>
      </c>
      <c r="HU3" s="396" t="s">
        <v>19</v>
      </c>
      <c r="HV3" s="276"/>
      <c r="HW3" s="276"/>
      <c r="HX3" s="393" t="s">
        <v>182</v>
      </c>
      <c r="HY3" s="394" t="s">
        <v>57</v>
      </c>
      <c r="HZ3" s="395" t="s">
        <v>7</v>
      </c>
      <c r="IA3" s="395" t="s">
        <v>1</v>
      </c>
      <c r="IB3" s="395" t="s">
        <v>2</v>
      </c>
      <c r="IC3" s="395" t="s">
        <v>17</v>
      </c>
      <c r="ID3" s="395" t="s">
        <v>18</v>
      </c>
      <c r="IE3" s="396" t="s">
        <v>19</v>
      </c>
      <c r="IF3" s="276"/>
      <c r="IG3" s="276"/>
      <c r="IH3" s="393" t="s">
        <v>182</v>
      </c>
      <c r="II3" s="394" t="s">
        <v>57</v>
      </c>
      <c r="IJ3" s="395" t="s">
        <v>7</v>
      </c>
      <c r="IK3" s="395" t="s">
        <v>1</v>
      </c>
      <c r="IL3" s="395" t="s">
        <v>2</v>
      </c>
      <c r="IM3" s="395" t="s">
        <v>17</v>
      </c>
      <c r="IN3" s="395" t="s">
        <v>18</v>
      </c>
      <c r="IO3" s="396" t="s">
        <v>19</v>
      </c>
      <c r="IP3" s="276"/>
      <c r="IQ3" s="276"/>
      <c r="IR3" s="393" t="s">
        <v>182</v>
      </c>
      <c r="IS3" s="394" t="s">
        <v>57</v>
      </c>
      <c r="IT3" s="395" t="s">
        <v>7</v>
      </c>
      <c r="IU3" s="395" t="s">
        <v>1</v>
      </c>
      <c r="IV3" s="395" t="s">
        <v>2</v>
      </c>
      <c r="IW3" s="395" t="s">
        <v>17</v>
      </c>
      <c r="IX3" s="395" t="s">
        <v>18</v>
      </c>
      <c r="IY3" s="396" t="s">
        <v>19</v>
      </c>
      <c r="IZ3" s="276"/>
      <c r="JA3" s="276"/>
      <c r="JB3" s="393" t="s">
        <v>182</v>
      </c>
      <c r="JC3" s="394" t="s">
        <v>57</v>
      </c>
      <c r="JD3" s="395" t="s">
        <v>7</v>
      </c>
      <c r="JE3" s="395" t="s">
        <v>1</v>
      </c>
      <c r="JF3" s="395" t="s">
        <v>2</v>
      </c>
      <c r="JG3" s="395" t="s">
        <v>17</v>
      </c>
      <c r="JH3" s="395" t="s">
        <v>18</v>
      </c>
      <c r="JI3" s="396" t="s">
        <v>19</v>
      </c>
      <c r="JJ3" s="276"/>
      <c r="JK3" s="276"/>
      <c r="JL3" s="393" t="s">
        <v>182</v>
      </c>
      <c r="JM3" s="394" t="s">
        <v>57</v>
      </c>
      <c r="JN3" s="395" t="s">
        <v>7</v>
      </c>
      <c r="JO3" s="395" t="s">
        <v>1</v>
      </c>
      <c r="JP3" s="395" t="s">
        <v>2</v>
      </c>
      <c r="JQ3" s="395" t="s">
        <v>17</v>
      </c>
      <c r="JR3" s="395" t="s">
        <v>18</v>
      </c>
      <c r="JS3" s="396" t="s">
        <v>19</v>
      </c>
      <c r="JT3" s="276"/>
      <c r="JU3" s="276"/>
      <c r="JV3" s="393" t="s">
        <v>182</v>
      </c>
      <c r="JW3" s="394" t="s">
        <v>57</v>
      </c>
      <c r="JX3" s="395" t="s">
        <v>7</v>
      </c>
      <c r="JY3" s="395" t="s">
        <v>1</v>
      </c>
      <c r="JZ3" s="395" t="s">
        <v>2</v>
      </c>
      <c r="KA3" s="395" t="s">
        <v>17</v>
      </c>
      <c r="KB3" s="395" t="s">
        <v>18</v>
      </c>
      <c r="KC3" s="396" t="s">
        <v>19</v>
      </c>
      <c r="KD3" s="276"/>
      <c r="KE3" s="276"/>
      <c r="KF3" s="393" t="s">
        <v>182</v>
      </c>
      <c r="KG3" s="394" t="s">
        <v>57</v>
      </c>
      <c r="KH3" s="395" t="s">
        <v>7</v>
      </c>
      <c r="KI3" s="395" t="s">
        <v>1</v>
      </c>
      <c r="KJ3" s="395" t="s">
        <v>2</v>
      </c>
      <c r="KK3" s="395" t="s">
        <v>17</v>
      </c>
      <c r="KL3" s="395" t="s">
        <v>18</v>
      </c>
      <c r="KM3" s="396" t="s">
        <v>19</v>
      </c>
      <c r="KN3" s="276"/>
      <c r="KO3" s="276"/>
      <c r="KP3" s="393" t="s">
        <v>182</v>
      </c>
      <c r="KQ3" s="394" t="s">
        <v>57</v>
      </c>
      <c r="KR3" s="395" t="s">
        <v>7</v>
      </c>
      <c r="KS3" s="395" t="s">
        <v>1</v>
      </c>
      <c r="KT3" s="395" t="s">
        <v>2</v>
      </c>
      <c r="KU3" s="395" t="s">
        <v>17</v>
      </c>
      <c r="KV3" s="395" t="s">
        <v>18</v>
      </c>
      <c r="KW3" s="396" t="s">
        <v>19</v>
      </c>
      <c r="KX3" s="276"/>
      <c r="KY3" s="276"/>
      <c r="KZ3" s="393" t="s">
        <v>182</v>
      </c>
      <c r="LA3" s="394" t="s">
        <v>57</v>
      </c>
      <c r="LB3" s="395" t="s">
        <v>7</v>
      </c>
      <c r="LC3" s="395" t="s">
        <v>1</v>
      </c>
      <c r="LD3" s="395" t="s">
        <v>2</v>
      </c>
      <c r="LE3" s="395" t="s">
        <v>17</v>
      </c>
      <c r="LF3" s="395" t="s">
        <v>18</v>
      </c>
      <c r="LG3" s="396" t="s">
        <v>19</v>
      </c>
      <c r="LH3" s="276"/>
      <c r="LI3" s="276"/>
      <c r="LJ3" s="393" t="s">
        <v>182</v>
      </c>
      <c r="LK3" s="394" t="s">
        <v>57</v>
      </c>
      <c r="LL3" s="395" t="s">
        <v>7</v>
      </c>
      <c r="LM3" s="395" t="s">
        <v>1</v>
      </c>
      <c r="LN3" s="395" t="s">
        <v>2</v>
      </c>
      <c r="LO3" s="395" t="s">
        <v>17</v>
      </c>
      <c r="LP3" s="395" t="s">
        <v>18</v>
      </c>
      <c r="LQ3" s="396" t="s">
        <v>19</v>
      </c>
      <c r="LR3" s="276"/>
      <c r="LS3" s="276"/>
      <c r="LT3" s="393" t="s">
        <v>182</v>
      </c>
      <c r="LU3" s="394" t="s">
        <v>57</v>
      </c>
      <c r="LV3" s="395" t="s">
        <v>7</v>
      </c>
      <c r="LW3" s="395" t="s">
        <v>1</v>
      </c>
      <c r="LX3" s="395" t="s">
        <v>2</v>
      </c>
      <c r="LY3" s="395" t="s">
        <v>17</v>
      </c>
      <c r="LZ3" s="395" t="s">
        <v>18</v>
      </c>
      <c r="MA3" s="396" t="s">
        <v>19</v>
      </c>
      <c r="MB3" s="276"/>
      <c r="MC3" s="276"/>
      <c r="MD3" s="393" t="s">
        <v>182</v>
      </c>
      <c r="ME3" s="394" t="s">
        <v>57</v>
      </c>
      <c r="MF3" s="395" t="s">
        <v>7</v>
      </c>
      <c r="MG3" s="395" t="s">
        <v>1</v>
      </c>
      <c r="MH3" s="395" t="s">
        <v>2</v>
      </c>
      <c r="MI3" s="395" t="s">
        <v>17</v>
      </c>
      <c r="MJ3" s="395" t="s">
        <v>18</v>
      </c>
      <c r="MK3" s="396" t="s">
        <v>19</v>
      </c>
      <c r="ML3" s="276"/>
      <c r="MM3" s="276"/>
    </row>
    <row xmlns:x14ac="http://schemas.microsoft.com/office/spreadsheetml/2009/9/ac" r="4" s="4" customFormat="true" x14ac:dyDescent="0.25">
      <c r="A4" s="424" t="str">
        <f>IF(ISBLANK('Data Summary'!A6),"",'Data Summary'!A6)</f>
        <v>NER_2003_EMIS</v>
      </c>
      <c r="B4" s="129"/>
      <c r="C4" s="92" t="s">
        <v>3</v>
      </c>
      <c r="D4" s="7"/>
      <c r="E4" s="7"/>
      <c r="F4" s="7"/>
      <c r="G4" s="7"/>
      <c r="H4" s="7"/>
      <c r="I4" s="26"/>
      <c r="J4" s="24"/>
      <c r="K4" s="24"/>
      <c r="L4" s="129"/>
      <c r="M4" s="92" t="s">
        <v>3</v>
      </c>
      <c r="N4" s="7"/>
      <c r="O4" s="7"/>
      <c r="P4" s="7"/>
      <c r="Q4" s="7"/>
      <c r="R4" s="7"/>
      <c r="S4" s="26"/>
      <c r="T4" s="24"/>
      <c r="U4" s="24"/>
      <c r="V4" s="129"/>
      <c r="W4" s="92" t="s">
        <v>3</v>
      </c>
      <c r="X4" s="7"/>
      <c r="Y4" s="7"/>
      <c r="Z4" s="7"/>
      <c r="AA4" s="7"/>
      <c r="AB4" s="7"/>
      <c r="AC4" s="26"/>
      <c r="AD4" s="24"/>
      <c r="AE4" s="24"/>
      <c r="AF4" s="129"/>
      <c r="AG4" s="92" t="s">
        <v>3</v>
      </c>
      <c r="AH4" s="7"/>
      <c r="AI4" s="7"/>
      <c r="AJ4" s="7"/>
      <c r="AK4" s="7"/>
      <c r="AL4" s="7"/>
      <c r="AM4" s="26"/>
      <c r="AN4" s="24"/>
      <c r="AO4" s="24"/>
      <c r="AP4" s="129"/>
      <c r="AQ4" s="92" t="s">
        <v>3</v>
      </c>
      <c r="AR4" s="7"/>
      <c r="AS4" s="7"/>
      <c r="AT4" s="7"/>
      <c r="AU4" s="7"/>
      <c r="AV4" s="7"/>
      <c r="AW4" s="26"/>
      <c r="AX4" s="24"/>
      <c r="AY4" s="24"/>
      <c r="AZ4" s="141"/>
      <c r="BA4" s="92" t="s">
        <v>3</v>
      </c>
      <c r="BB4" s="7"/>
      <c r="BC4" s="7"/>
      <c r="BD4" s="7"/>
      <c r="BE4" s="7"/>
      <c r="BF4" s="7"/>
      <c r="BG4" s="26"/>
      <c r="BH4" s="24"/>
      <c r="BI4" s="24"/>
      <c r="BJ4" s="141"/>
      <c r="BK4" s="92" t="s">
        <v>3</v>
      </c>
      <c r="BL4" s="7"/>
      <c r="BM4" s="7"/>
      <c r="BN4" s="7"/>
      <c r="BO4" s="7"/>
      <c r="BP4" s="7"/>
      <c r="BQ4" s="26"/>
      <c r="BR4" s="24"/>
      <c r="BS4" s="24"/>
      <c r="BT4" s="141"/>
      <c r="BU4" s="92" t="s">
        <v>3</v>
      </c>
      <c r="BV4" s="7"/>
      <c r="BW4" s="7"/>
      <c r="BX4" s="7"/>
      <c r="BY4" s="7"/>
      <c r="BZ4" s="7"/>
      <c r="CA4" s="26"/>
      <c r="CB4" s="24"/>
      <c r="CC4" s="24"/>
      <c r="CD4" s="141"/>
      <c r="CE4" s="92" t="s">
        <v>3</v>
      </c>
      <c r="CF4" s="7"/>
      <c r="CG4" s="7"/>
      <c r="CH4" s="7"/>
      <c r="CI4" s="7"/>
      <c r="CJ4" s="7"/>
      <c r="CK4" s="26"/>
      <c r="CL4" s="24"/>
      <c r="CM4" s="24"/>
      <c r="CN4" s="141"/>
      <c r="CO4" s="93" t="s">
        <v>3</v>
      </c>
      <c r="CP4" s="7"/>
      <c r="CQ4" s="7"/>
      <c r="CR4" s="7"/>
      <c r="CS4" s="7"/>
      <c r="CT4" s="7"/>
      <c r="CU4" s="26"/>
      <c r="CV4" s="24"/>
      <c r="CW4" s="24"/>
      <c r="CX4" s="129"/>
      <c r="CY4" s="92" t="s">
        <v>3</v>
      </c>
      <c r="CZ4" s="7"/>
      <c r="DA4" s="7"/>
      <c r="DB4" s="7"/>
      <c r="DC4" s="7"/>
      <c r="DD4" s="7"/>
      <c r="DE4" s="26"/>
      <c r="DF4" s="24"/>
      <c r="DG4" s="24"/>
      <c r="DH4" s="141"/>
      <c r="DI4" s="92" t="s">
        <v>3</v>
      </c>
      <c r="DJ4" s="7"/>
      <c r="DK4" s="7"/>
      <c r="DL4" s="7"/>
      <c r="DM4" s="7"/>
      <c r="DN4" s="7"/>
      <c r="DO4" s="26"/>
      <c r="DP4" s="24"/>
      <c r="DQ4" s="24"/>
      <c r="DR4" s="141"/>
      <c r="DS4" s="92" t="s">
        <v>3</v>
      </c>
      <c r="DT4" s="7"/>
      <c r="DU4" s="7"/>
      <c r="DV4" s="7"/>
      <c r="DW4" s="7"/>
      <c r="DX4" s="7"/>
      <c r="DY4" s="26"/>
      <c r="DZ4" s="24"/>
      <c r="EA4" s="24"/>
      <c r="EB4" s="141"/>
      <c r="EC4" s="92" t="s">
        <v>3</v>
      </c>
      <c r="ED4" s="7"/>
      <c r="EE4" s="7"/>
      <c r="EF4" s="7"/>
      <c r="EG4" s="7"/>
      <c r="EH4" s="7"/>
      <c r="EI4" s="26"/>
      <c r="EJ4" s="24"/>
      <c r="EK4" s="24"/>
      <c r="EL4" s="141"/>
      <c r="EM4" s="92" t="s">
        <v>3</v>
      </c>
      <c r="EN4" s="7"/>
      <c r="EO4" s="7"/>
      <c r="EP4" s="7"/>
      <c r="EQ4" s="7"/>
      <c r="ER4" s="7"/>
      <c r="ES4" s="26"/>
      <c r="ET4" s="24"/>
      <c r="EU4" s="24"/>
      <c r="EV4" s="141"/>
      <c r="EW4" s="92" t="s">
        <v>3</v>
      </c>
      <c r="EX4" s="7"/>
      <c r="EY4" s="7"/>
      <c r="EZ4" s="7"/>
      <c r="FA4" s="7"/>
      <c r="FB4" s="7"/>
      <c r="FC4" s="26"/>
      <c r="FD4" s="24"/>
      <c r="FE4" s="24"/>
      <c r="FF4" s="141"/>
      <c r="FG4" s="92" t="s">
        <v>3</v>
      </c>
      <c r="FH4" s="7"/>
      <c r="FI4" s="7"/>
      <c r="FJ4" s="7"/>
      <c r="FK4" s="7"/>
      <c r="FL4" s="7"/>
      <c r="FM4" s="26"/>
      <c r="FN4" s="24"/>
      <c r="FO4" s="24"/>
      <c r="FP4" s="141"/>
      <c r="FQ4" s="92" t="s">
        <v>3</v>
      </c>
      <c r="FR4" s="7"/>
      <c r="FS4" s="7"/>
      <c r="FT4" s="7"/>
      <c r="FU4" s="7"/>
      <c r="FV4" s="7"/>
      <c r="FW4" s="26"/>
      <c r="FX4" s="24"/>
      <c r="FY4" s="24"/>
      <c r="FZ4" s="141"/>
      <c r="GA4" s="92" t="s">
        <v>3</v>
      </c>
      <c r="GB4" s="7"/>
      <c r="GC4" s="7"/>
      <c r="GD4" s="7"/>
      <c r="GE4" s="7"/>
      <c r="GF4" s="7"/>
      <c r="GG4" s="26"/>
      <c r="GH4" s="24"/>
      <c r="GI4" s="24"/>
      <c r="GJ4" s="141"/>
      <c r="GK4" s="92" t="s">
        <v>3</v>
      </c>
      <c r="GL4" s="7"/>
      <c r="GM4" s="7"/>
      <c r="GN4" s="7"/>
      <c r="GO4" s="7"/>
      <c r="GP4" s="7"/>
      <c r="GQ4" s="26"/>
      <c r="GR4" s="24"/>
      <c r="GS4" s="24"/>
      <c r="GT4" s="141"/>
      <c r="GU4" s="92" t="s">
        <v>3</v>
      </c>
      <c r="GV4" s="7"/>
      <c r="GW4" s="7"/>
      <c r="GX4" s="7"/>
      <c r="GY4" s="7"/>
      <c r="GZ4" s="7"/>
      <c r="HA4" s="26"/>
      <c r="HB4" s="24"/>
      <c r="HC4" s="24"/>
      <c r="HD4" s="141"/>
      <c r="HE4" s="92" t="s">
        <v>3</v>
      </c>
      <c r="HF4" s="7"/>
      <c r="HG4" s="7"/>
      <c r="HH4" s="7"/>
      <c r="HI4" s="7"/>
      <c r="HJ4" s="7"/>
      <c r="HK4" s="26"/>
      <c r="HL4" s="24"/>
      <c r="HM4" s="24"/>
      <c r="HN4" s="141"/>
      <c r="HO4" s="92" t="s">
        <v>3</v>
      </c>
      <c r="HP4" s="7"/>
      <c r="HQ4" s="7"/>
      <c r="HR4" s="7"/>
      <c r="HS4" s="7"/>
      <c r="HT4" s="7"/>
      <c r="HU4" s="26"/>
      <c r="HV4" s="24"/>
      <c r="HW4" s="24"/>
      <c r="HX4" s="141"/>
      <c r="HY4" s="92" t="s">
        <v>3</v>
      </c>
      <c r="HZ4" s="7"/>
      <c r="IA4" s="7"/>
      <c r="IB4" s="7"/>
      <c r="IC4" s="7"/>
      <c r="ID4" s="7"/>
      <c r="IE4" s="26"/>
      <c r="IF4" s="24"/>
      <c r="IG4" s="24"/>
      <c r="IH4" s="141"/>
      <c r="II4" s="92" t="s">
        <v>3</v>
      </c>
      <c r="IJ4" s="207"/>
      <c r="IK4" s="207"/>
      <c r="IL4" s="207">
        <v>78.813559999999995</v>
      </c>
      <c r="IM4" s="207"/>
      <c r="IN4" s="207"/>
      <c r="IO4" s="26"/>
      <c r="IP4" s="24"/>
      <c r="IQ4" s="24"/>
      <c r="IR4" s="141"/>
      <c r="IS4" s="92" t="s">
        <v>3</v>
      </c>
      <c r="IT4" s="7"/>
      <c r="IU4" s="7"/>
      <c r="IV4" s="7"/>
      <c r="IW4" s="7"/>
      <c r="IX4" s="7"/>
      <c r="IY4" s="26"/>
      <c r="IZ4" s="24"/>
      <c r="JA4" s="24"/>
      <c r="JB4" s="141"/>
      <c r="JC4" s="92" t="s">
        <v>3</v>
      </c>
      <c r="JD4" s="7"/>
      <c r="JE4" s="7"/>
      <c r="JF4" s="7"/>
      <c r="JG4" s="7"/>
      <c r="JH4" s="7"/>
      <c r="JI4" s="26"/>
      <c r="JJ4" s="24"/>
      <c r="JK4" s="24"/>
      <c r="JL4" s="141"/>
      <c r="JM4" s="92" t="s">
        <v>3</v>
      </c>
      <c r="JN4" s="7"/>
      <c r="JO4" s="7"/>
      <c r="JP4" s="7"/>
      <c r="JQ4" s="7"/>
      <c r="JR4" s="7"/>
      <c r="JS4" s="26"/>
      <c r="JT4" s="24"/>
      <c r="JU4" s="24"/>
      <c r="JV4" s="141"/>
      <c r="JW4" s="92" t="s">
        <v>3</v>
      </c>
      <c r="JX4" s="413"/>
      <c r="JY4" s="413"/>
      <c r="JZ4" s="413"/>
      <c r="KA4" s="413"/>
      <c r="KB4" s="413"/>
      <c r="KC4" s="26"/>
      <c r="KD4" s="24"/>
      <c r="KE4" s="24"/>
      <c r="KF4" s="141"/>
      <c r="KG4" s="92" t="s">
        <v>3</v>
      </c>
      <c r="KH4" s="7"/>
      <c r="KI4" s="7"/>
      <c r="KJ4" s="7"/>
      <c r="KK4" s="7"/>
      <c r="KL4" s="7"/>
      <c r="KM4" s="26"/>
      <c r="KN4" s="24"/>
      <c r="KO4" s="24"/>
      <c r="KP4" s="141"/>
      <c r="KQ4" s="92" t="s">
        <v>3</v>
      </c>
      <c r="KR4" s="413"/>
      <c r="KS4" s="413"/>
      <c r="KT4" s="413"/>
      <c r="KU4" s="413"/>
      <c r="KV4" s="413"/>
      <c r="KW4" s="26"/>
      <c r="KX4" s="24"/>
      <c r="KY4" s="24"/>
      <c r="KZ4" s="129" t="s">
        <v>388</v>
      </c>
      <c r="LA4" s="92" t="s">
        <v>3</v>
      </c>
      <c r="LB4" s="7"/>
      <c r="LC4" s="7">
        <v>52.8</v>
      </c>
      <c r="LD4" s="7">
        <v>71.7</v>
      </c>
      <c r="LE4" s="7"/>
      <c r="LF4" s="7">
        <v>62.7</v>
      </c>
      <c r="LG4" s="26"/>
      <c r="LH4" s="24"/>
      <c r="LI4" s="24"/>
      <c r="LJ4" s="129"/>
      <c r="LK4" s="92" t="s">
        <v>3</v>
      </c>
      <c r="LL4" s="7">
        <v>39.098181638012193</v>
      </c>
      <c r="LM4" s="7"/>
      <c r="LN4" s="7">
        <v>56.396453451551622</v>
      </c>
      <c r="LO4" s="7"/>
      <c r="LP4" s="7">
        <v>39.1</v>
      </c>
      <c r="LQ4" s="26">
        <v>39.081053175012904</v>
      </c>
      <c r="LR4" s="24"/>
      <c r="LS4" s="24"/>
      <c r="LT4" s="129"/>
      <c r="LU4" s="92" t="s">
        <v>3</v>
      </c>
      <c r="LV4" s="7">
        <v>42.69</v>
      </c>
      <c r="LW4" s="7"/>
      <c r="LX4" s="7">
        <v>52.316276872292732</v>
      </c>
      <c r="LY4" s="7"/>
      <c r="LZ4" s="7">
        <v>42.69</v>
      </c>
      <c r="MA4" s="26"/>
      <c r="MB4" s="24"/>
      <c r="MC4" s="24"/>
      <c r="MD4" s="129"/>
      <c r="ME4" s="92" t="s">
        <v>3</v>
      </c>
      <c r="MF4" s="7">
        <v>58.27590185330201</v>
      </c>
      <c r="MG4" s="7">
        <v>57.654584221748401</v>
      </c>
      <c r="MH4" s="7">
        <v>55.91626409017713</v>
      </c>
      <c r="MI4" s="7"/>
      <c r="MJ4" s="7">
        <v>51.34</v>
      </c>
      <c r="MK4" s="26">
        <v>60.280842527582749</v>
      </c>
      <c r="ML4" s="24"/>
      <c r="MM4" s="24"/>
    </row>
    <row xmlns:x14ac="http://schemas.microsoft.com/office/spreadsheetml/2009/9/ac" r="5" s="4" customFormat="true" x14ac:dyDescent="0.25">
      <c r="A5" s="424" t="str">
        <f ca="true">IF(ISBLANK('Data Summary'!A7),"",'Data Summary'!A7)</f>
        <v>NER_2004_EMIS</v>
      </c>
      <c r="B5" s="129"/>
      <c r="C5" s="92" t="s">
        <v>26</v>
      </c>
      <c r="D5" s="7"/>
      <c r="E5" s="7"/>
      <c r="F5" s="7"/>
      <c r="G5" s="7"/>
      <c r="H5" s="7"/>
      <c r="I5" s="26"/>
      <c r="J5" s="24"/>
      <c r="K5" s="24"/>
      <c r="L5" s="129"/>
      <c r="M5" s="92" t="s">
        <v>26</v>
      </c>
      <c r="N5" s="7"/>
      <c r="O5" s="7"/>
      <c r="P5" s="7"/>
      <c r="Q5" s="7"/>
      <c r="R5" s="7"/>
      <c r="S5" s="26"/>
      <c r="T5" s="24"/>
      <c r="U5" s="24"/>
      <c r="V5" s="129"/>
      <c r="W5" s="92" t="s">
        <v>26</v>
      </c>
      <c r="X5" s="7"/>
      <c r="Y5" s="7"/>
      <c r="Z5" s="7"/>
      <c r="AA5" s="7"/>
      <c r="AB5" s="7"/>
      <c r="AC5" s="26"/>
      <c r="AD5" s="24"/>
      <c r="AE5" s="24"/>
      <c r="AF5" s="129"/>
      <c r="AG5" s="92" t="s">
        <v>26</v>
      </c>
      <c r="AH5" s="7"/>
      <c r="AI5" s="7"/>
      <c r="AJ5" s="7"/>
      <c r="AK5" s="7"/>
      <c r="AL5" s="7"/>
      <c r="AM5" s="26"/>
      <c r="AN5" s="24"/>
      <c r="AO5" s="24"/>
      <c r="AP5" s="129"/>
      <c r="AQ5" s="92" t="s">
        <v>26</v>
      </c>
      <c r="AR5" s="7"/>
      <c r="AS5" s="7"/>
      <c r="AT5" s="7"/>
      <c r="AU5" s="7"/>
      <c r="AV5" s="7"/>
      <c r="AW5" s="26"/>
      <c r="AX5" s="24"/>
      <c r="AY5" s="24"/>
      <c r="AZ5" s="141"/>
      <c r="BA5" s="92" t="s">
        <v>26</v>
      </c>
      <c r="BB5" s="7"/>
      <c r="BC5" s="7"/>
      <c r="BD5" s="7"/>
      <c r="BE5" s="7"/>
      <c r="BF5" s="7"/>
      <c r="BG5" s="26"/>
      <c r="BH5" s="24"/>
      <c r="BI5" s="24"/>
      <c r="BJ5" s="141"/>
      <c r="BK5" s="92" t="s">
        <v>26</v>
      </c>
      <c r="BL5" s="7"/>
      <c r="BM5" s="7"/>
      <c r="BN5" s="7"/>
      <c r="BO5" s="7"/>
      <c r="BP5" s="7"/>
      <c r="BQ5" s="26"/>
      <c r="BR5" s="24"/>
      <c r="BS5" s="24"/>
      <c r="BT5" s="141"/>
      <c r="BU5" s="92" t="s">
        <v>26</v>
      </c>
      <c r="BV5" s="7"/>
      <c r="BW5" s="7"/>
      <c r="BX5" s="7"/>
      <c r="BY5" s="7"/>
      <c r="BZ5" s="7"/>
      <c r="CA5" s="26"/>
      <c r="CB5" s="24"/>
      <c r="CC5" s="24"/>
      <c r="CD5" s="141"/>
      <c r="CE5" s="92" t="s">
        <v>26</v>
      </c>
      <c r="CF5" s="7"/>
      <c r="CG5" s="7"/>
      <c r="CH5" s="7"/>
      <c r="CI5" s="7"/>
      <c r="CJ5" s="7"/>
      <c r="CK5" s="26"/>
      <c r="CL5" s="24"/>
      <c r="CM5" s="24"/>
      <c r="CN5" s="141"/>
      <c r="CO5" s="93" t="s">
        <v>26</v>
      </c>
      <c r="CP5" s="7"/>
      <c r="CQ5" s="7"/>
      <c r="CR5" s="7"/>
      <c r="CS5" s="7"/>
      <c r="CT5" s="7"/>
      <c r="CU5" s="26"/>
      <c r="CV5" s="24"/>
      <c r="CW5" s="24"/>
      <c r="CX5" s="129"/>
      <c r="CY5" s="92" t="s">
        <v>26</v>
      </c>
      <c r="CZ5" s="7"/>
      <c r="DA5" s="7"/>
      <c r="DB5" s="7"/>
      <c r="DC5" s="7"/>
      <c r="DD5" s="7"/>
      <c r="DE5" s="26"/>
      <c r="DF5" s="24"/>
      <c r="DG5" s="24"/>
      <c r="DH5" s="141"/>
      <c r="DI5" s="92" t="s">
        <v>26</v>
      </c>
      <c r="DJ5" s="7"/>
      <c r="DK5" s="7"/>
      <c r="DL5" s="7"/>
      <c r="DM5" s="7"/>
      <c r="DN5" s="7"/>
      <c r="DO5" s="26"/>
      <c r="DP5" s="24"/>
      <c r="DQ5" s="24"/>
      <c r="DR5" s="141"/>
      <c r="DS5" s="92" t="s">
        <v>26</v>
      </c>
      <c r="DT5" s="7"/>
      <c r="DU5" s="7"/>
      <c r="DV5" s="7"/>
      <c r="DW5" s="7"/>
      <c r="DX5" s="7"/>
      <c r="DY5" s="26"/>
      <c r="DZ5" s="24"/>
      <c r="EA5" s="24"/>
      <c r="EB5" s="141"/>
      <c r="EC5" s="92" t="s">
        <v>26</v>
      </c>
      <c r="ED5" s="7"/>
      <c r="EE5" s="7"/>
      <c r="EF5" s="7"/>
      <c r="EG5" s="7"/>
      <c r="EH5" s="7"/>
      <c r="EI5" s="26"/>
      <c r="EJ5" s="24"/>
      <c r="EK5" s="24"/>
      <c r="EL5" s="141"/>
      <c r="EM5" s="92" t="s">
        <v>26</v>
      </c>
      <c r="EN5" s="7"/>
      <c r="EO5" s="7"/>
      <c r="EP5" s="7"/>
      <c r="EQ5" s="7"/>
      <c r="ER5" s="7"/>
      <c r="ES5" s="26"/>
      <c r="ET5" s="24"/>
      <c r="EU5" s="24"/>
      <c r="EV5" s="141"/>
      <c r="EW5" s="92" t="s">
        <v>26</v>
      </c>
      <c r="EX5" s="7"/>
      <c r="EY5" s="7"/>
      <c r="EZ5" s="7"/>
      <c r="FA5" s="7"/>
      <c r="FB5" s="7"/>
      <c r="FC5" s="26"/>
      <c r="FD5" s="24"/>
      <c r="FE5" s="24"/>
      <c r="FF5" s="141"/>
      <c r="FG5" s="92" t="s">
        <v>26</v>
      </c>
      <c r="FH5" s="7"/>
      <c r="FI5" s="7"/>
      <c r="FJ5" s="7"/>
      <c r="FK5" s="7"/>
      <c r="FL5" s="7"/>
      <c r="FM5" s="26"/>
      <c r="FN5" s="24"/>
      <c r="FO5" s="24"/>
      <c r="FP5" s="141"/>
      <c r="FQ5" s="92" t="s">
        <v>26</v>
      </c>
      <c r="FR5" s="7"/>
      <c r="FS5" s="7"/>
      <c r="FT5" s="7"/>
      <c r="FU5" s="7"/>
      <c r="FV5" s="7"/>
      <c r="FW5" s="26"/>
      <c r="FX5" s="24"/>
      <c r="FY5" s="24"/>
      <c r="FZ5" s="141"/>
      <c r="GA5" s="92" t="s">
        <v>26</v>
      </c>
      <c r="GB5" s="7"/>
      <c r="GC5" s="7"/>
      <c r="GD5" s="7"/>
      <c r="GE5" s="7"/>
      <c r="GF5" s="7"/>
      <c r="GG5" s="26"/>
      <c r="GH5" s="24"/>
      <c r="GI5" s="24"/>
      <c r="GJ5" s="141"/>
      <c r="GK5" s="92" t="s">
        <v>26</v>
      </c>
      <c r="GL5" s="7"/>
      <c r="GM5" s="7"/>
      <c r="GN5" s="7"/>
      <c r="GO5" s="7"/>
      <c r="GP5" s="7"/>
      <c r="GQ5" s="26"/>
      <c r="GR5" s="24"/>
      <c r="GS5" s="24"/>
      <c r="GT5" s="141"/>
      <c r="GU5" s="92" t="s">
        <v>26</v>
      </c>
      <c r="GV5" s="7"/>
      <c r="GW5" s="7"/>
      <c r="GX5" s="7"/>
      <c r="GY5" s="7"/>
      <c r="GZ5" s="7"/>
      <c r="HA5" s="26"/>
      <c r="HB5" s="24"/>
      <c r="HC5" s="24"/>
      <c r="HD5" s="141"/>
      <c r="HE5" s="92" t="s">
        <v>26</v>
      </c>
      <c r="HF5" s="7"/>
      <c r="HG5" s="7"/>
      <c r="HH5" s="7"/>
      <c r="HI5" s="7"/>
      <c r="HJ5" s="7"/>
      <c r="HK5" s="26"/>
      <c r="HL5" s="24"/>
      <c r="HM5" s="24"/>
      <c r="HN5" s="141"/>
      <c r="HO5" s="92" t="s">
        <v>26</v>
      </c>
      <c r="HP5" s="7"/>
      <c r="HQ5" s="7"/>
      <c r="HR5" s="7"/>
      <c r="HS5" s="7"/>
      <c r="HT5" s="7"/>
      <c r="HU5" s="26"/>
      <c r="HV5" s="24"/>
      <c r="HW5" s="24"/>
      <c r="HX5" s="141"/>
      <c r="HY5" s="92" t="s">
        <v>26</v>
      </c>
      <c r="HZ5" s="7"/>
      <c r="IA5" s="7"/>
      <c r="IB5" s="7"/>
      <c r="IC5" s="7"/>
      <c r="ID5" s="7"/>
      <c r="IE5" s="26"/>
      <c r="IF5" s="24"/>
      <c r="IG5" s="24"/>
      <c r="IH5" s="129"/>
      <c r="II5" s="92" t="s">
        <v>26</v>
      </c>
      <c r="IJ5" s="207"/>
      <c r="IK5" s="207"/>
      <c r="IL5" s="207">
        <v>21.186440000000001</v>
      </c>
      <c r="IM5" s="207"/>
      <c r="IN5" s="207"/>
      <c r="IO5" s="26"/>
      <c r="IP5" s="24"/>
      <c r="IQ5" s="24"/>
      <c r="IR5" s="141"/>
      <c r="IS5" s="92" t="s">
        <v>26</v>
      </c>
      <c r="IT5" s="7"/>
      <c r="IU5" s="7"/>
      <c r="IV5" s="7"/>
      <c r="IW5" s="7"/>
      <c r="IX5" s="7"/>
      <c r="IY5" s="26"/>
      <c r="IZ5" s="24"/>
      <c r="JA5" s="24"/>
      <c r="JB5" s="141"/>
      <c r="JC5" s="92" t="s">
        <v>26</v>
      </c>
      <c r="JD5" s="7"/>
      <c r="JE5" s="7"/>
      <c r="JF5" s="7"/>
      <c r="JG5" s="7"/>
      <c r="JH5" s="7"/>
      <c r="JI5" s="26"/>
      <c r="JJ5" s="24"/>
      <c r="JK5" s="24"/>
      <c r="JL5" s="141"/>
      <c r="JM5" s="92" t="s">
        <v>26</v>
      </c>
      <c r="JN5" s="7"/>
      <c r="JO5" s="7"/>
      <c r="JP5" s="7"/>
      <c r="JQ5" s="7"/>
      <c r="JR5" s="7"/>
      <c r="JS5" s="26"/>
      <c r="JT5" s="24"/>
      <c r="JU5" s="24"/>
      <c r="JV5" s="129"/>
      <c r="JW5" s="92" t="s">
        <v>26</v>
      </c>
      <c r="JX5" s="413"/>
      <c r="JY5" s="413"/>
      <c r="JZ5" s="413"/>
      <c r="KA5" s="413"/>
      <c r="KB5" s="413"/>
      <c r="KC5" s="26"/>
      <c r="KD5" s="24"/>
      <c r="KE5" s="24"/>
      <c r="KF5" s="141"/>
      <c r="KG5" s="92" t="s">
        <v>26</v>
      </c>
      <c r="KH5" s="7"/>
      <c r="KI5" s="7"/>
      <c r="KJ5" s="7"/>
      <c r="KK5" s="7"/>
      <c r="KL5" s="7"/>
      <c r="KM5" s="26"/>
      <c r="KN5" s="24"/>
      <c r="KO5" s="24"/>
      <c r="KP5" s="129"/>
      <c r="KQ5" s="92" t="s">
        <v>26</v>
      </c>
      <c r="KR5" s="413"/>
      <c r="KS5" s="413"/>
      <c r="KT5" s="413"/>
      <c r="KU5" s="413"/>
      <c r="KV5" s="413"/>
      <c r="KW5" s="26"/>
      <c r="KX5" s="24"/>
      <c r="KY5" s="24"/>
      <c r="KZ5" s="129"/>
      <c r="LA5" s="92" t="s">
        <v>26</v>
      </c>
      <c r="LB5" s="7"/>
      <c r="LC5" s="7">
        <v>47.2</v>
      </c>
      <c r="LD5" s="7">
        <v>28.299999999999997</v>
      </c>
      <c r="LE5" s="7"/>
      <c r="LF5" s="7">
        <v>28.299999999999997</v>
      </c>
      <c r="LG5" s="26"/>
      <c r="LH5" s="24"/>
      <c r="LI5" s="24"/>
      <c r="LJ5" s="129"/>
      <c r="LK5" s="92" t="s">
        <v>26</v>
      </c>
      <c r="LL5" s="7">
        <v>60.901818361987807</v>
      </c>
      <c r="LM5" s="7"/>
      <c r="LN5" s="7">
        <f>100-LN4</f>
        <v>43.603546548448378</v>
      </c>
      <c r="LO5" s="7"/>
      <c r="LP5" s="7">
        <v>60.9</v>
      </c>
      <c r="LQ5" s="26">
        <v>60.918946824987096</v>
      </c>
      <c r="LR5" s="24"/>
      <c r="LS5" s="24"/>
      <c r="LT5" s="129"/>
      <c r="LU5" s="92" t="s">
        <v>26</v>
      </c>
      <c r="LV5" s="7">
        <v>57.31</v>
      </c>
      <c r="LW5" s="7"/>
      <c r="LX5" s="7">
        <v>47.683723127707268</v>
      </c>
      <c r="LY5" s="7"/>
      <c r="LZ5" s="7">
        <v>57.31</v>
      </c>
      <c r="MA5" s="26"/>
      <c r="MB5" s="24"/>
      <c r="MC5" s="24"/>
      <c r="MD5" s="129"/>
      <c r="ME5" s="92" t="s">
        <v>26</v>
      </c>
      <c r="MF5" s="7">
        <v>41.72409814669799</v>
      </c>
      <c r="MG5" s="7">
        <v>42.345415778251599</v>
      </c>
      <c r="MH5" s="7">
        <v>44.08373590982287</v>
      </c>
      <c r="MI5" s="7"/>
      <c r="MJ5" s="7">
        <v>48.66</v>
      </c>
      <c r="MK5" s="26">
        <v>39.719157472417251</v>
      </c>
      <c r="ML5" s="24"/>
      <c r="MM5" s="24"/>
    </row>
    <row xmlns:x14ac="http://schemas.microsoft.com/office/spreadsheetml/2009/9/ac" r="6" s="4" customFormat="true" ht="15.6" customHeight="true" x14ac:dyDescent="0.25">
      <c r="A6" s="424" t="str">
        <f ca="true">IF(ISBLANK('Data Summary'!A8),"",'Data Summary'!A8)</f>
        <v>NER_2005_EMIS</v>
      </c>
      <c r="B6" s="141"/>
      <c r="C6" s="93" t="s">
        <v>27</v>
      </c>
      <c r="D6" s="19"/>
      <c r="E6" s="7"/>
      <c r="F6" s="7"/>
      <c r="G6" s="7"/>
      <c r="H6" s="7"/>
      <c r="I6" s="26"/>
      <c r="J6" s="24"/>
      <c r="K6" s="24"/>
      <c r="L6" s="141"/>
      <c r="M6" s="93" t="s">
        <v>27</v>
      </c>
      <c r="N6" s="19"/>
      <c r="O6" s="7"/>
      <c r="P6" s="7"/>
      <c r="Q6" s="7"/>
      <c r="R6" s="7"/>
      <c r="S6" s="26"/>
      <c r="T6" s="24"/>
      <c r="U6" s="24"/>
      <c r="V6" s="141"/>
      <c r="W6" s="93" t="s">
        <v>27</v>
      </c>
      <c r="X6" s="19"/>
      <c r="Y6" s="7"/>
      <c r="Z6" s="7"/>
      <c r="AA6" s="7"/>
      <c r="AB6" s="7"/>
      <c r="AC6" s="26"/>
      <c r="AD6" s="24"/>
      <c r="AE6" s="24"/>
      <c r="AF6" s="141"/>
      <c r="AG6" s="93" t="s">
        <v>27</v>
      </c>
      <c r="AH6" s="19"/>
      <c r="AI6" s="7"/>
      <c r="AJ6" s="7"/>
      <c r="AK6" s="7"/>
      <c r="AL6" s="7"/>
      <c r="AM6" s="26"/>
      <c r="AN6" s="24"/>
      <c r="AO6" s="24"/>
      <c r="AP6" s="141"/>
      <c r="AQ6" s="93" t="s">
        <v>27</v>
      </c>
      <c r="AR6" s="19"/>
      <c r="AS6" s="7"/>
      <c r="AT6" s="7"/>
      <c r="AU6" s="7"/>
      <c r="AV6" s="7"/>
      <c r="AW6" s="26"/>
      <c r="AX6" s="24"/>
      <c r="AY6" s="24"/>
      <c r="AZ6" s="141"/>
      <c r="BA6" s="93" t="s">
        <v>27</v>
      </c>
      <c r="BB6" s="19"/>
      <c r="BC6" s="7"/>
      <c r="BD6" s="7"/>
      <c r="BE6" s="7"/>
      <c r="BF6" s="7"/>
      <c r="BG6" s="26"/>
      <c r="BH6" s="24"/>
      <c r="BI6" s="24"/>
      <c r="BJ6" s="141"/>
      <c r="BK6" s="93" t="s">
        <v>27</v>
      </c>
      <c r="BL6" s="19"/>
      <c r="BM6" s="7"/>
      <c r="BN6" s="7"/>
      <c r="BO6" s="7"/>
      <c r="BP6" s="7"/>
      <c r="BQ6" s="26"/>
      <c r="BR6" s="24"/>
      <c r="BS6" s="24"/>
      <c r="BT6" s="141"/>
      <c r="BU6" s="93" t="s">
        <v>27</v>
      </c>
      <c r="BV6" s="19"/>
      <c r="BW6" s="7"/>
      <c r="BX6" s="7"/>
      <c r="BY6" s="7"/>
      <c r="BZ6" s="7"/>
      <c r="CA6" s="26"/>
      <c r="CB6" s="24"/>
      <c r="CC6" s="24"/>
      <c r="CD6" s="141"/>
      <c r="CE6" s="93" t="s">
        <v>27</v>
      </c>
      <c r="CF6" s="19"/>
      <c r="CG6" s="7"/>
      <c r="CH6" s="7"/>
      <c r="CI6" s="7"/>
      <c r="CJ6" s="7"/>
      <c r="CK6" s="26"/>
      <c r="CL6" s="24"/>
      <c r="CM6" s="24"/>
      <c r="CN6" s="141"/>
      <c r="CO6" s="93" t="s">
        <v>27</v>
      </c>
      <c r="CP6" s="19"/>
      <c r="CQ6" s="7"/>
      <c r="CR6" s="7"/>
      <c r="CS6" s="7"/>
      <c r="CT6" s="7"/>
      <c r="CU6" s="26"/>
      <c r="CV6" s="24"/>
      <c r="CW6" s="24"/>
      <c r="CX6" s="141"/>
      <c r="CY6" s="93" t="s">
        <v>27</v>
      </c>
      <c r="CZ6" s="19"/>
      <c r="DA6" s="7"/>
      <c r="DB6" s="7"/>
      <c r="DC6" s="7"/>
      <c r="DD6" s="7"/>
      <c r="DE6" s="26"/>
      <c r="DF6" s="24"/>
      <c r="DG6" s="24"/>
      <c r="DH6" s="141"/>
      <c r="DI6" s="93" t="s">
        <v>27</v>
      </c>
      <c r="DJ6" s="19"/>
      <c r="DK6" s="7"/>
      <c r="DL6" s="7"/>
      <c r="DM6" s="7"/>
      <c r="DN6" s="7"/>
      <c r="DO6" s="26"/>
      <c r="DP6" s="24"/>
      <c r="DQ6" s="24"/>
      <c r="DR6" s="141"/>
      <c r="DS6" s="93" t="s">
        <v>27</v>
      </c>
      <c r="DT6" s="19"/>
      <c r="DU6" s="7"/>
      <c r="DV6" s="7"/>
      <c r="DW6" s="7"/>
      <c r="DX6" s="7"/>
      <c r="DY6" s="26"/>
      <c r="DZ6" s="24"/>
      <c r="EA6" s="24"/>
      <c r="EB6" s="141"/>
      <c r="EC6" s="93" t="s">
        <v>27</v>
      </c>
      <c r="ED6" s="19"/>
      <c r="EE6" s="7"/>
      <c r="EF6" s="7"/>
      <c r="EG6" s="7"/>
      <c r="EH6" s="7"/>
      <c r="EI6" s="26"/>
      <c r="EJ6" s="24"/>
      <c r="EK6" s="24"/>
      <c r="EL6" s="141"/>
      <c r="EM6" s="93" t="s">
        <v>27</v>
      </c>
      <c r="EN6" s="19"/>
      <c r="EO6" s="7"/>
      <c r="EP6" s="7"/>
      <c r="EQ6" s="7"/>
      <c r="ER6" s="7"/>
      <c r="ES6" s="26"/>
      <c r="ET6" s="24"/>
      <c r="EU6" s="24"/>
      <c r="EV6" s="141"/>
      <c r="EW6" s="93" t="s">
        <v>27</v>
      </c>
      <c r="EX6" s="19"/>
      <c r="EY6" s="7"/>
      <c r="EZ6" s="7"/>
      <c r="FA6" s="7"/>
      <c r="FB6" s="7"/>
      <c r="FC6" s="26"/>
      <c r="FD6" s="24"/>
      <c r="FE6" s="24"/>
      <c r="FF6" s="141"/>
      <c r="FG6" s="93" t="s">
        <v>27</v>
      </c>
      <c r="FH6" s="19"/>
      <c r="FI6" s="7"/>
      <c r="FJ6" s="7"/>
      <c r="FK6" s="7"/>
      <c r="FL6" s="7"/>
      <c r="FM6" s="26"/>
      <c r="FN6" s="24"/>
      <c r="FO6" s="24"/>
      <c r="FP6" s="141"/>
      <c r="FQ6" s="93" t="s">
        <v>27</v>
      </c>
      <c r="FR6" s="19"/>
      <c r="FS6" s="7"/>
      <c r="FT6" s="7"/>
      <c r="FU6" s="7"/>
      <c r="FV6" s="7"/>
      <c r="FW6" s="26"/>
      <c r="FX6" s="24"/>
      <c r="FY6" s="24"/>
      <c r="FZ6" s="141"/>
      <c r="GA6" s="93" t="s">
        <v>27</v>
      </c>
      <c r="GB6" s="19"/>
      <c r="GC6" s="7"/>
      <c r="GD6" s="7"/>
      <c r="GE6" s="7"/>
      <c r="GF6" s="7"/>
      <c r="GG6" s="26"/>
      <c r="GH6" s="24"/>
      <c r="GI6" s="24"/>
      <c r="GJ6" s="141"/>
      <c r="GK6" s="93" t="s">
        <v>27</v>
      </c>
      <c r="GL6" s="19"/>
      <c r="GM6" s="7"/>
      <c r="GN6" s="7"/>
      <c r="GO6" s="7"/>
      <c r="GP6" s="7"/>
      <c r="GQ6" s="26"/>
      <c r="GR6" s="24"/>
      <c r="GS6" s="24"/>
      <c r="GT6" s="141"/>
      <c r="GU6" s="93" t="s">
        <v>27</v>
      </c>
      <c r="GV6" s="19"/>
      <c r="GW6" s="7"/>
      <c r="GX6" s="7"/>
      <c r="GY6" s="7"/>
      <c r="GZ6" s="7"/>
      <c r="HA6" s="26"/>
      <c r="HB6" s="24"/>
      <c r="HC6" s="24"/>
      <c r="HD6" s="141"/>
      <c r="HE6" s="93" t="s">
        <v>27</v>
      </c>
      <c r="HF6" s="19"/>
      <c r="HG6" s="7"/>
      <c r="HH6" s="7"/>
      <c r="HI6" s="7"/>
      <c r="HJ6" s="7"/>
      <c r="HK6" s="26"/>
      <c r="HL6" s="24"/>
      <c r="HM6" s="24"/>
      <c r="HN6" s="141"/>
      <c r="HO6" s="93" t="s">
        <v>27</v>
      </c>
      <c r="HP6" s="19"/>
      <c r="HQ6" s="7"/>
      <c r="HR6" s="7"/>
      <c r="HS6" s="7"/>
      <c r="HT6" s="7"/>
      <c r="HU6" s="26"/>
      <c r="HV6" s="24"/>
      <c r="HW6" s="24"/>
      <c r="HX6" s="141"/>
      <c r="HY6" s="93" t="s">
        <v>27</v>
      </c>
      <c r="HZ6" s="19"/>
      <c r="IA6" s="7"/>
      <c r="IB6" s="7"/>
      <c r="IC6" s="7"/>
      <c r="ID6" s="7"/>
      <c r="IE6" s="26"/>
      <c r="IF6" s="24"/>
      <c r="IG6" s="24"/>
      <c r="IH6" s="141"/>
      <c r="II6" s="93" t="s">
        <v>27</v>
      </c>
      <c r="IJ6" s="208"/>
      <c r="IK6" s="207"/>
      <c r="IL6" s="207"/>
      <c r="IM6" s="207"/>
      <c r="IN6" s="207"/>
      <c r="IO6" s="26"/>
      <c r="IP6" s="24"/>
      <c r="IQ6" s="24"/>
      <c r="IR6" s="141"/>
      <c r="IS6" s="93" t="s">
        <v>27</v>
      </c>
      <c r="IT6" s="19"/>
      <c r="IU6" s="7"/>
      <c r="IV6" s="7"/>
      <c r="IW6" s="7"/>
      <c r="IX6" s="7"/>
      <c r="IY6" s="26"/>
      <c r="IZ6" s="24"/>
      <c r="JA6" s="24"/>
      <c r="JB6" s="141"/>
      <c r="JC6" s="93" t="s">
        <v>27</v>
      </c>
      <c r="JD6" s="19"/>
      <c r="JE6" s="7"/>
      <c r="JF6" s="7"/>
      <c r="JG6" s="7"/>
      <c r="JH6" s="7"/>
      <c r="JI6" s="26"/>
      <c r="JJ6" s="24"/>
      <c r="JK6" s="24"/>
      <c r="JL6" s="141"/>
      <c r="JM6" s="93" t="s">
        <v>27</v>
      </c>
      <c r="JN6" s="19"/>
      <c r="JO6" s="7"/>
      <c r="JP6" s="7"/>
      <c r="JQ6" s="7"/>
      <c r="JR6" s="7"/>
      <c r="JS6" s="26"/>
      <c r="JT6" s="24"/>
      <c r="JU6" s="24"/>
      <c r="JV6" s="141"/>
      <c r="JW6" s="93" t="s">
        <v>27</v>
      </c>
      <c r="JX6" s="413"/>
      <c r="JY6" s="413"/>
      <c r="JZ6" s="413"/>
      <c r="KA6" s="413"/>
      <c r="KB6" s="413"/>
      <c r="KC6" s="26"/>
      <c r="KD6" s="24"/>
      <c r="KE6" s="24"/>
      <c r="KF6" s="141"/>
      <c r="KG6" s="93" t="s">
        <v>27</v>
      </c>
      <c r="KH6" s="19"/>
      <c r="KI6" s="7"/>
      <c r="KJ6" s="7"/>
      <c r="KK6" s="7"/>
      <c r="KL6" s="7"/>
      <c r="KM6" s="26"/>
      <c r="KN6" s="24"/>
      <c r="KO6" s="24"/>
      <c r="KP6" s="141"/>
      <c r="KQ6" s="93" t="s">
        <v>27</v>
      </c>
      <c r="KR6" s="413"/>
      <c r="KS6" s="413"/>
      <c r="KT6" s="413"/>
      <c r="KU6" s="413"/>
      <c r="KV6" s="413"/>
      <c r="KW6" s="26"/>
      <c r="KX6" s="24"/>
      <c r="KY6" s="24"/>
      <c r="KZ6" s="129" t="s">
        <v>384</v>
      </c>
      <c r="LA6" s="93" t="s">
        <v>27</v>
      </c>
      <c r="LB6" s="19"/>
      <c r="LC6" s="7">
        <v>12</v>
      </c>
      <c r="LD6" s="7">
        <v>10.6</v>
      </c>
      <c r="LE6" s="7"/>
      <c r="LF6" s="7">
        <v>11.3</v>
      </c>
      <c r="LG6" s="26"/>
      <c r="LH6" s="24"/>
      <c r="LI6" s="24"/>
      <c r="LJ6" s="129"/>
      <c r="LK6" s="93" t="s">
        <v>27</v>
      </c>
      <c r="LL6" s="19"/>
      <c r="LM6" s="7"/>
      <c r="LN6" s="7"/>
      <c r="LO6" s="7"/>
      <c r="LP6" s="7"/>
      <c r="LQ6" s="26"/>
      <c r="LR6" s="24"/>
      <c r="LS6" s="24"/>
      <c r="LT6" s="129"/>
      <c r="LU6" s="93" t="s">
        <v>27</v>
      </c>
      <c r="LV6" s="7"/>
      <c r="LW6" s="7"/>
      <c r="LX6" s="7"/>
      <c r="LY6" s="7"/>
      <c r="LZ6" s="7"/>
      <c r="MA6" s="26"/>
      <c r="MB6" s="24"/>
      <c r="MC6" s="24"/>
      <c r="MD6" s="129"/>
      <c r="ME6" s="93" t="s">
        <v>27</v>
      </c>
      <c r="MF6" s="7"/>
      <c r="MG6" s="7"/>
      <c r="MH6" s="7"/>
      <c r="MI6" s="7"/>
      <c r="MJ6" s="7"/>
      <c r="MK6" s="26"/>
      <c r="ML6" s="24"/>
      <c r="MM6" s="24"/>
    </row>
    <row xmlns:x14ac="http://schemas.microsoft.com/office/spreadsheetml/2009/9/ac" r="7" s="4" customFormat="true" x14ac:dyDescent="0.25">
      <c r="A7" s="424" t="str">
        <f ca="true">IF(ISBLANK('Data Summary'!A9),"",'Data Summary'!A9)</f>
        <v>NER_2006_EMIS</v>
      </c>
      <c r="B7" s="129"/>
      <c r="C7" s="93" t="s">
        <v>142</v>
      </c>
      <c r="D7" s="79"/>
      <c r="E7" s="7"/>
      <c r="F7" s="7"/>
      <c r="G7" s="7"/>
      <c r="H7" s="7"/>
      <c r="I7" s="26"/>
      <c r="J7" s="24"/>
      <c r="K7" s="24"/>
      <c r="L7" s="129"/>
      <c r="M7" s="93" t="s">
        <v>142</v>
      </c>
      <c r="N7" s="79"/>
      <c r="O7" s="7"/>
      <c r="P7" s="7"/>
      <c r="Q7" s="7"/>
      <c r="R7" s="7"/>
      <c r="S7" s="26"/>
      <c r="T7" s="24"/>
      <c r="U7" s="24"/>
      <c r="V7" s="129"/>
      <c r="W7" s="93" t="s">
        <v>142</v>
      </c>
      <c r="X7" s="79"/>
      <c r="Y7" s="7"/>
      <c r="Z7" s="7"/>
      <c r="AA7" s="7"/>
      <c r="AB7" s="7"/>
      <c r="AC7" s="26"/>
      <c r="AD7" s="24"/>
      <c r="AE7" s="24"/>
      <c r="AF7" s="129"/>
      <c r="AG7" s="93" t="s">
        <v>142</v>
      </c>
      <c r="AH7" s="79"/>
      <c r="AI7" s="7"/>
      <c r="AJ7" s="7"/>
      <c r="AK7" s="7"/>
      <c r="AL7" s="7"/>
      <c r="AM7" s="26"/>
      <c r="AN7" s="24"/>
      <c r="AO7" s="24"/>
      <c r="AP7" s="129"/>
      <c r="AQ7" s="93" t="s">
        <v>142</v>
      </c>
      <c r="AR7" s="79"/>
      <c r="AS7" s="7"/>
      <c r="AT7" s="7"/>
      <c r="AU7" s="7"/>
      <c r="AV7" s="7"/>
      <c r="AW7" s="26"/>
      <c r="AX7" s="24"/>
      <c r="AY7" s="24"/>
      <c r="AZ7" s="129"/>
      <c r="BA7" s="93" t="s">
        <v>142</v>
      </c>
      <c r="BB7" s="79"/>
      <c r="BC7" s="7"/>
      <c r="BD7" s="7"/>
      <c r="BE7" s="7"/>
      <c r="BF7" s="7"/>
      <c r="BG7" s="26"/>
      <c r="BH7" s="24"/>
      <c r="BI7" s="24"/>
      <c r="BJ7" s="129"/>
      <c r="BK7" s="93" t="s">
        <v>142</v>
      </c>
      <c r="BL7" s="79"/>
      <c r="BM7" s="7"/>
      <c r="BN7" s="7"/>
      <c r="BO7" s="7"/>
      <c r="BP7" s="7"/>
      <c r="BQ7" s="26"/>
      <c r="BR7" s="24"/>
      <c r="BS7" s="24"/>
      <c r="BT7" s="129"/>
      <c r="BU7" s="93" t="s">
        <v>142</v>
      </c>
      <c r="BV7" s="79"/>
      <c r="BW7" s="7"/>
      <c r="BX7" s="7"/>
      <c r="BY7" s="7"/>
      <c r="BZ7" s="7"/>
      <c r="CA7" s="26"/>
      <c r="CB7" s="24"/>
      <c r="CC7" s="24"/>
      <c r="CD7" s="129"/>
      <c r="CE7" s="93" t="s">
        <v>142</v>
      </c>
      <c r="CF7" s="79"/>
      <c r="CG7" s="7"/>
      <c r="CH7" s="7"/>
      <c r="CI7" s="7"/>
      <c r="CJ7" s="7"/>
      <c r="CK7" s="26"/>
      <c r="CL7" s="24"/>
      <c r="CM7" s="24"/>
      <c r="CN7" s="129"/>
      <c r="CO7" s="93" t="s">
        <v>142</v>
      </c>
      <c r="CP7" s="79"/>
      <c r="CQ7" s="7"/>
      <c r="CR7" s="7"/>
      <c r="CS7" s="7"/>
      <c r="CT7" s="7"/>
      <c r="CU7" s="26"/>
      <c r="CV7" s="24"/>
      <c r="CW7" s="24"/>
      <c r="CX7" s="129"/>
      <c r="CY7" s="93" t="s">
        <v>142</v>
      </c>
      <c r="CZ7" s="79"/>
      <c r="DA7" s="7"/>
      <c r="DB7" s="7"/>
      <c r="DC7" s="7"/>
      <c r="DD7" s="7"/>
      <c r="DE7" s="26"/>
      <c r="DF7" s="24"/>
      <c r="DG7" s="24"/>
      <c r="DH7" s="129"/>
      <c r="DI7" s="93" t="s">
        <v>142</v>
      </c>
      <c r="DJ7" s="79"/>
      <c r="DK7" s="7"/>
      <c r="DL7" s="7"/>
      <c r="DM7" s="7"/>
      <c r="DN7" s="7"/>
      <c r="DO7" s="26"/>
      <c r="DP7" s="24"/>
      <c r="DQ7" s="24"/>
      <c r="DR7" s="129"/>
      <c r="DS7" s="93" t="s">
        <v>142</v>
      </c>
      <c r="DT7" s="79"/>
      <c r="DU7" s="7"/>
      <c r="DV7" s="7"/>
      <c r="DW7" s="7"/>
      <c r="DX7" s="7"/>
      <c r="DY7" s="26"/>
      <c r="DZ7" s="24"/>
      <c r="EA7" s="24"/>
      <c r="EB7" s="129"/>
      <c r="EC7" s="93" t="s">
        <v>142</v>
      </c>
      <c r="ED7" s="79"/>
      <c r="EE7" s="7"/>
      <c r="EF7" s="7"/>
      <c r="EG7" s="7"/>
      <c r="EH7" s="7"/>
      <c r="EI7" s="26"/>
      <c r="EJ7" s="24"/>
      <c r="EK7" s="24"/>
      <c r="EL7" s="129"/>
      <c r="EM7" s="93" t="s">
        <v>142</v>
      </c>
      <c r="EN7" s="79"/>
      <c r="EO7" s="7"/>
      <c r="EP7" s="7"/>
      <c r="EQ7" s="7"/>
      <c r="ER7" s="7"/>
      <c r="ES7" s="26"/>
      <c r="ET7" s="24"/>
      <c r="EU7" s="24"/>
      <c r="EV7" s="129"/>
      <c r="EW7" s="93" t="s">
        <v>142</v>
      </c>
      <c r="EX7" s="79"/>
      <c r="EY7" s="7"/>
      <c r="EZ7" s="7"/>
      <c r="FA7" s="7"/>
      <c r="FB7" s="7"/>
      <c r="FC7" s="26"/>
      <c r="FD7" s="24"/>
      <c r="FE7" s="24"/>
      <c r="FF7" s="129"/>
      <c r="FG7" s="93" t="s">
        <v>142</v>
      </c>
      <c r="FH7" s="79"/>
      <c r="FI7" s="7"/>
      <c r="FJ7" s="7"/>
      <c r="FK7" s="7"/>
      <c r="FL7" s="7"/>
      <c r="FM7" s="26"/>
      <c r="FN7" s="24"/>
      <c r="FO7" s="24"/>
      <c r="FP7" s="129"/>
      <c r="FQ7" s="93" t="s">
        <v>142</v>
      </c>
      <c r="FR7" s="79"/>
      <c r="FS7" s="7"/>
      <c r="FT7" s="7"/>
      <c r="FU7" s="7"/>
      <c r="FV7" s="7"/>
      <c r="FW7" s="26"/>
      <c r="FX7" s="24"/>
      <c r="FY7" s="24"/>
      <c r="FZ7" s="129"/>
      <c r="GA7" s="93" t="s">
        <v>142</v>
      </c>
      <c r="GB7" s="79"/>
      <c r="GC7" s="7"/>
      <c r="GD7" s="7"/>
      <c r="GE7" s="7"/>
      <c r="GF7" s="7"/>
      <c r="GG7" s="26"/>
      <c r="GH7" s="24"/>
      <c r="GI7" s="24"/>
      <c r="GJ7" s="129"/>
      <c r="GK7" s="93" t="s">
        <v>142</v>
      </c>
      <c r="GL7" s="79"/>
      <c r="GM7" s="7"/>
      <c r="GN7" s="7"/>
      <c r="GO7" s="7"/>
      <c r="GP7" s="7"/>
      <c r="GQ7" s="26"/>
      <c r="GR7" s="24"/>
      <c r="GS7" s="24"/>
      <c r="GT7" s="129"/>
      <c r="GU7" s="93" t="s">
        <v>142</v>
      </c>
      <c r="GV7" s="79"/>
      <c r="GW7" s="7"/>
      <c r="GX7" s="7"/>
      <c r="GY7" s="7"/>
      <c r="GZ7" s="7"/>
      <c r="HA7" s="26"/>
      <c r="HB7" s="24"/>
      <c r="HC7" s="24"/>
      <c r="HD7" s="129"/>
      <c r="HE7" s="93" t="s">
        <v>142</v>
      </c>
      <c r="HF7" s="79"/>
      <c r="HG7" s="7"/>
      <c r="HH7" s="7"/>
      <c r="HI7" s="7"/>
      <c r="HJ7" s="7"/>
      <c r="HK7" s="26"/>
      <c r="HL7" s="24"/>
      <c r="HM7" s="24"/>
      <c r="HN7" s="129"/>
      <c r="HO7" s="93" t="s">
        <v>142</v>
      </c>
      <c r="HP7" s="79"/>
      <c r="HQ7" s="7"/>
      <c r="HR7" s="7"/>
      <c r="HS7" s="7"/>
      <c r="HT7" s="7"/>
      <c r="HU7" s="26"/>
      <c r="HV7" s="24"/>
      <c r="HW7" s="24"/>
      <c r="HX7" s="129"/>
      <c r="HY7" s="93" t="s">
        <v>142</v>
      </c>
      <c r="HZ7" s="79"/>
      <c r="IA7" s="7"/>
      <c r="IB7" s="7"/>
      <c r="IC7" s="7"/>
      <c r="ID7" s="7"/>
      <c r="IE7" s="26"/>
      <c r="IF7" s="24"/>
      <c r="IG7" s="24"/>
      <c r="IH7" s="129"/>
      <c r="II7" s="93" t="s">
        <v>283</v>
      </c>
      <c r="IJ7" s="207"/>
      <c r="IK7" s="207"/>
      <c r="IL7" s="207">
        <v>7.6271199999999997</v>
      </c>
      <c r="IM7" s="207"/>
      <c r="IN7" s="207"/>
      <c r="IO7" s="26"/>
      <c r="IP7" s="24"/>
      <c r="IQ7" s="24"/>
      <c r="IR7" s="129"/>
      <c r="IS7" s="93" t="s">
        <v>142</v>
      </c>
      <c r="IT7" s="79"/>
      <c r="IU7" s="7"/>
      <c r="IV7" s="7"/>
      <c r="IW7" s="7"/>
      <c r="IX7" s="7"/>
      <c r="IY7" s="26"/>
      <c r="IZ7" s="24"/>
      <c r="JA7" s="24"/>
      <c r="JB7" s="129"/>
      <c r="JC7" s="93" t="s">
        <v>142</v>
      </c>
      <c r="JD7" s="79"/>
      <c r="JE7" s="7"/>
      <c r="JF7" s="7"/>
      <c r="JG7" s="7"/>
      <c r="JH7" s="7"/>
      <c r="JI7" s="26"/>
      <c r="JJ7" s="24"/>
      <c r="JK7" s="24"/>
      <c r="JL7" s="129"/>
      <c r="JM7" s="93" t="s">
        <v>142</v>
      </c>
      <c r="JN7" s="79"/>
      <c r="JO7" s="7"/>
      <c r="JP7" s="7"/>
      <c r="JQ7" s="7"/>
      <c r="JR7" s="7"/>
      <c r="JS7" s="26"/>
      <c r="JT7" s="24"/>
      <c r="JU7" s="24"/>
      <c r="JV7" s="129"/>
      <c r="JW7" s="93" t="s">
        <v>283</v>
      </c>
      <c r="JX7" s="413"/>
      <c r="JY7" s="413"/>
      <c r="JZ7" s="413"/>
      <c r="KA7" s="413"/>
      <c r="KB7" s="413"/>
      <c r="KC7" s="26"/>
      <c r="KD7" s="24"/>
      <c r="KE7" s="24"/>
      <c r="KF7" s="129"/>
      <c r="KG7" s="93" t="s">
        <v>142</v>
      </c>
      <c r="KH7" s="79"/>
      <c r="KI7" s="7"/>
      <c r="KJ7" s="7"/>
      <c r="KK7" s="7"/>
      <c r="KL7" s="7"/>
      <c r="KM7" s="26"/>
      <c r="KN7" s="24"/>
      <c r="KO7" s="24"/>
      <c r="KP7" s="129"/>
      <c r="KQ7" s="93" t="s">
        <v>283</v>
      </c>
      <c r="KR7" s="413"/>
      <c r="KS7" s="413"/>
      <c r="KT7" s="413"/>
      <c r="KU7" s="413"/>
      <c r="KV7" s="413"/>
      <c r="KW7" s="26"/>
      <c r="KX7" s="24"/>
      <c r="KY7" s="24"/>
      <c r="KZ7" s="129"/>
      <c r="LA7" s="93" t="s">
        <v>283</v>
      </c>
      <c r="LB7" s="79"/>
      <c r="LC7" s="7"/>
      <c r="LD7" s="7"/>
      <c r="LE7" s="7"/>
      <c r="LF7" s="7"/>
      <c r="LG7" s="26"/>
      <c r="LH7" s="24"/>
      <c r="LI7" s="24"/>
      <c r="LJ7" s="129" t="s">
        <v>389</v>
      </c>
      <c r="LK7" s="93" t="s">
        <v>283</v>
      </c>
      <c r="LL7" s="7">
        <v>50.564507289268882</v>
      </c>
      <c r="LM7" s="7"/>
      <c r="LN7" s="7">
        <v>45.731475617479418</v>
      </c>
      <c r="LO7" s="7"/>
      <c r="LP7" s="7">
        <v>50.564507289268882</v>
      </c>
      <c r="LQ7" s="26"/>
      <c r="LR7" s="24"/>
      <c r="LS7" s="24"/>
      <c r="LT7" s="129" t="s">
        <v>391</v>
      </c>
      <c r="LU7" s="93" t="s">
        <v>283</v>
      </c>
      <c r="LV7" s="7">
        <v>42.20948990376592</v>
      </c>
      <c r="LW7" s="7"/>
      <c r="LX7" s="7">
        <v>65.186393571385423</v>
      </c>
      <c r="LY7" s="7"/>
      <c r="LZ7" s="7">
        <v>42.20948990376592</v>
      </c>
      <c r="MA7" s="26"/>
      <c r="MB7" s="24"/>
      <c r="MC7" s="24"/>
      <c r="MD7" s="129" t="s">
        <v>391</v>
      </c>
      <c r="ME7" s="93" t="s">
        <v>283</v>
      </c>
      <c r="MF7" s="7">
        <f>+MJ7</f>
        <v>32.535117796703908</v>
      </c>
      <c r="MG7" s="7">
        <v>29.680170575692966</v>
      </c>
      <c r="MH7" s="7">
        <v>28.521739130434781</v>
      </c>
      <c r="MI7" s="7"/>
      <c r="MJ7" s="7">
        <v>32.535117796703908</v>
      </c>
      <c r="MK7" s="26"/>
      <c r="ML7" s="24"/>
      <c r="MM7" s="24"/>
    </row>
    <row xmlns:x14ac="http://schemas.microsoft.com/office/spreadsheetml/2009/9/ac" r="8" s="4" customFormat="true" x14ac:dyDescent="0.25">
      <c r="A8" s="424" t="str">
        <f ca="true">IF(ISBLANK('Data Summary'!A10),"",'Data Summary'!A10)</f>
        <v>NER_2007_EMIS</v>
      </c>
      <c r="B8" s="141"/>
      <c r="C8" s="93" t="s">
        <v>143</v>
      </c>
      <c r="D8" s="19"/>
      <c r="E8" s="7"/>
      <c r="F8" s="7"/>
      <c r="G8" s="7"/>
      <c r="H8" s="7"/>
      <c r="I8" s="26"/>
      <c r="J8" s="24"/>
      <c r="K8" s="24"/>
      <c r="L8" s="141"/>
      <c r="M8" s="93" t="s">
        <v>143</v>
      </c>
      <c r="N8" s="19"/>
      <c r="O8" s="7"/>
      <c r="P8" s="7"/>
      <c r="Q8" s="7"/>
      <c r="R8" s="7"/>
      <c r="S8" s="26"/>
      <c r="T8" s="24"/>
      <c r="U8" s="24"/>
      <c r="V8" s="141"/>
      <c r="W8" s="93" t="s">
        <v>143</v>
      </c>
      <c r="X8" s="19"/>
      <c r="Y8" s="7"/>
      <c r="Z8" s="7"/>
      <c r="AA8" s="7"/>
      <c r="AB8" s="7"/>
      <c r="AC8" s="26"/>
      <c r="AD8" s="24"/>
      <c r="AE8" s="24"/>
      <c r="AF8" s="141"/>
      <c r="AG8" s="93" t="s">
        <v>143</v>
      </c>
      <c r="AH8" s="19"/>
      <c r="AI8" s="7"/>
      <c r="AJ8" s="7"/>
      <c r="AK8" s="7"/>
      <c r="AL8" s="7"/>
      <c r="AM8" s="26"/>
      <c r="AN8" s="24"/>
      <c r="AO8" s="24"/>
      <c r="AP8" s="141"/>
      <c r="AQ8" s="93" t="s">
        <v>143</v>
      </c>
      <c r="AR8" s="19"/>
      <c r="AS8" s="7"/>
      <c r="AT8" s="7"/>
      <c r="AU8" s="7"/>
      <c r="AV8" s="7"/>
      <c r="AW8" s="26"/>
      <c r="AX8" s="24"/>
      <c r="AY8" s="24"/>
      <c r="AZ8" s="141"/>
      <c r="BA8" s="93" t="s">
        <v>143</v>
      </c>
      <c r="BB8" s="19"/>
      <c r="BC8" s="7"/>
      <c r="BD8" s="7"/>
      <c r="BE8" s="7"/>
      <c r="BF8" s="7"/>
      <c r="BG8" s="26"/>
      <c r="BH8" s="24"/>
      <c r="BI8" s="24"/>
      <c r="BJ8" s="141"/>
      <c r="BK8" s="93" t="s">
        <v>143</v>
      </c>
      <c r="BL8" s="19"/>
      <c r="BM8" s="7"/>
      <c r="BN8" s="7"/>
      <c r="BO8" s="7"/>
      <c r="BP8" s="7"/>
      <c r="BQ8" s="26"/>
      <c r="BR8" s="24"/>
      <c r="BS8" s="24"/>
      <c r="BT8" s="141"/>
      <c r="BU8" s="93" t="s">
        <v>143</v>
      </c>
      <c r="BV8" s="19"/>
      <c r="BW8" s="7"/>
      <c r="BX8" s="7"/>
      <c r="BY8" s="7"/>
      <c r="BZ8" s="7"/>
      <c r="CA8" s="26"/>
      <c r="CB8" s="24"/>
      <c r="CC8" s="24"/>
      <c r="CD8" s="141"/>
      <c r="CE8" s="93" t="s">
        <v>143</v>
      </c>
      <c r="CF8" s="19"/>
      <c r="CG8" s="7"/>
      <c r="CH8" s="7"/>
      <c r="CI8" s="7"/>
      <c r="CJ8" s="7"/>
      <c r="CK8" s="26"/>
      <c r="CL8" s="24"/>
      <c r="CM8" s="24"/>
      <c r="CN8" s="141"/>
      <c r="CO8" s="93" t="s">
        <v>143</v>
      </c>
      <c r="CP8" s="19"/>
      <c r="CQ8" s="7"/>
      <c r="CR8" s="7"/>
      <c r="CS8" s="7"/>
      <c r="CT8" s="7"/>
      <c r="CU8" s="26"/>
      <c r="CV8" s="24"/>
      <c r="CW8" s="24"/>
      <c r="CX8" s="141"/>
      <c r="CY8" s="93" t="s">
        <v>143</v>
      </c>
      <c r="CZ8" s="19"/>
      <c r="DA8" s="7"/>
      <c r="DB8" s="7"/>
      <c r="DC8" s="7"/>
      <c r="DD8" s="7"/>
      <c r="DE8" s="26"/>
      <c r="DF8" s="24"/>
      <c r="DG8" s="24"/>
      <c r="DH8" s="141"/>
      <c r="DI8" s="93" t="s">
        <v>143</v>
      </c>
      <c r="DJ8" s="19"/>
      <c r="DK8" s="7"/>
      <c r="DL8" s="7"/>
      <c r="DM8" s="7"/>
      <c r="DN8" s="7"/>
      <c r="DO8" s="26"/>
      <c r="DP8" s="24"/>
      <c r="DQ8" s="24"/>
      <c r="DR8" s="141"/>
      <c r="DS8" s="93" t="s">
        <v>143</v>
      </c>
      <c r="DT8" s="19"/>
      <c r="DU8" s="7"/>
      <c r="DV8" s="7"/>
      <c r="DW8" s="7"/>
      <c r="DX8" s="7"/>
      <c r="DY8" s="26"/>
      <c r="DZ8" s="24"/>
      <c r="EA8" s="24"/>
      <c r="EB8" s="141"/>
      <c r="EC8" s="93" t="s">
        <v>143</v>
      </c>
      <c r="ED8" s="19"/>
      <c r="EE8" s="7"/>
      <c r="EF8" s="7"/>
      <c r="EG8" s="7"/>
      <c r="EH8" s="7"/>
      <c r="EI8" s="26"/>
      <c r="EJ8" s="24"/>
      <c r="EK8" s="24"/>
      <c r="EL8" s="141"/>
      <c r="EM8" s="93" t="s">
        <v>143</v>
      </c>
      <c r="EN8" s="19"/>
      <c r="EO8" s="7"/>
      <c r="EP8" s="7"/>
      <c r="EQ8" s="7"/>
      <c r="ER8" s="7"/>
      <c r="ES8" s="26"/>
      <c r="ET8" s="24"/>
      <c r="EU8" s="24"/>
      <c r="EV8" s="141"/>
      <c r="EW8" s="93" t="s">
        <v>143</v>
      </c>
      <c r="EX8" s="19"/>
      <c r="EY8" s="7"/>
      <c r="EZ8" s="7"/>
      <c r="FA8" s="7"/>
      <c r="FB8" s="7"/>
      <c r="FC8" s="26"/>
      <c r="FD8" s="24"/>
      <c r="FE8" s="24"/>
      <c r="FF8" s="141"/>
      <c r="FG8" s="93" t="s">
        <v>143</v>
      </c>
      <c r="FH8" s="19"/>
      <c r="FI8" s="7"/>
      <c r="FJ8" s="7"/>
      <c r="FK8" s="7"/>
      <c r="FL8" s="7"/>
      <c r="FM8" s="26"/>
      <c r="FN8" s="24"/>
      <c r="FO8" s="24"/>
      <c r="FP8" s="141"/>
      <c r="FQ8" s="93" t="s">
        <v>143</v>
      </c>
      <c r="FR8" s="19"/>
      <c r="FS8" s="7"/>
      <c r="FT8" s="7"/>
      <c r="FU8" s="7"/>
      <c r="FV8" s="7"/>
      <c r="FW8" s="26"/>
      <c r="FX8" s="24"/>
      <c r="FY8" s="24"/>
      <c r="FZ8" s="141"/>
      <c r="GA8" s="93" t="s">
        <v>143</v>
      </c>
      <c r="GB8" s="19"/>
      <c r="GC8" s="7"/>
      <c r="GD8" s="7"/>
      <c r="GE8" s="7"/>
      <c r="GF8" s="7"/>
      <c r="GG8" s="26"/>
      <c r="GH8" s="24"/>
      <c r="GI8" s="24"/>
      <c r="GJ8" s="141"/>
      <c r="GK8" s="93" t="s">
        <v>143</v>
      </c>
      <c r="GL8" s="19"/>
      <c r="GM8" s="7"/>
      <c r="GN8" s="7"/>
      <c r="GO8" s="7"/>
      <c r="GP8" s="7"/>
      <c r="GQ8" s="26"/>
      <c r="GR8" s="24"/>
      <c r="GS8" s="24"/>
      <c r="GT8" s="141"/>
      <c r="GU8" s="93" t="s">
        <v>143</v>
      </c>
      <c r="GV8" s="19"/>
      <c r="GW8" s="7"/>
      <c r="GX8" s="7"/>
      <c r="GY8" s="7"/>
      <c r="GZ8" s="7"/>
      <c r="HA8" s="26"/>
      <c r="HB8" s="24"/>
      <c r="HC8" s="24"/>
      <c r="HD8" s="141"/>
      <c r="HE8" s="93" t="s">
        <v>143</v>
      </c>
      <c r="HF8" s="19"/>
      <c r="HG8" s="7"/>
      <c r="HH8" s="7"/>
      <c r="HI8" s="7"/>
      <c r="HJ8" s="7"/>
      <c r="HK8" s="26"/>
      <c r="HL8" s="24"/>
      <c r="HM8" s="24"/>
      <c r="HN8" s="141"/>
      <c r="HO8" s="93" t="s">
        <v>143</v>
      </c>
      <c r="HP8" s="19"/>
      <c r="HQ8" s="7"/>
      <c r="HR8" s="7"/>
      <c r="HS8" s="7"/>
      <c r="HT8" s="7"/>
      <c r="HU8" s="26"/>
      <c r="HV8" s="24"/>
      <c r="HW8" s="24"/>
      <c r="HX8" s="141"/>
      <c r="HY8" s="93" t="s">
        <v>143</v>
      </c>
      <c r="HZ8" s="19"/>
      <c r="IA8" s="7"/>
      <c r="IB8" s="7"/>
      <c r="IC8" s="7"/>
      <c r="ID8" s="7"/>
      <c r="IE8" s="26"/>
      <c r="IF8" s="24"/>
      <c r="IG8" s="24"/>
      <c r="IH8" s="141"/>
      <c r="II8" s="93" t="s">
        <v>284</v>
      </c>
      <c r="IJ8" s="208"/>
      <c r="IK8" s="207"/>
      <c r="IL8" s="207">
        <v>5.0847499999999997</v>
      </c>
      <c r="IM8" s="207"/>
      <c r="IN8" s="207"/>
      <c r="IO8" s="26"/>
      <c r="IP8" s="24"/>
      <c r="IQ8" s="24"/>
      <c r="IR8" s="141"/>
      <c r="IS8" s="93" t="s">
        <v>143</v>
      </c>
      <c r="IT8" s="19"/>
      <c r="IU8" s="7"/>
      <c r="IV8" s="7"/>
      <c r="IW8" s="7"/>
      <c r="IX8" s="7"/>
      <c r="IY8" s="26"/>
      <c r="IZ8" s="24"/>
      <c r="JA8" s="24"/>
      <c r="JB8" s="141"/>
      <c r="JC8" s="93" t="s">
        <v>143</v>
      </c>
      <c r="JD8" s="19"/>
      <c r="JE8" s="7"/>
      <c r="JF8" s="7"/>
      <c r="JG8" s="7"/>
      <c r="JH8" s="7"/>
      <c r="JI8" s="26"/>
      <c r="JJ8" s="24"/>
      <c r="JK8" s="24"/>
      <c r="JL8" s="141"/>
      <c r="JM8" s="93" t="s">
        <v>143</v>
      </c>
      <c r="JN8" s="19"/>
      <c r="JO8" s="7"/>
      <c r="JP8" s="7"/>
      <c r="JQ8" s="7"/>
      <c r="JR8" s="7"/>
      <c r="JS8" s="26"/>
      <c r="JT8" s="24"/>
      <c r="JU8" s="24"/>
      <c r="JV8" s="141"/>
      <c r="JW8" s="93" t="s">
        <v>284</v>
      </c>
      <c r="JX8" s="413"/>
      <c r="JY8" s="413"/>
      <c r="JZ8" s="413"/>
      <c r="KA8" s="413"/>
      <c r="KB8" s="413"/>
      <c r="KC8" s="26"/>
      <c r="KD8" s="24"/>
      <c r="KE8" s="24"/>
      <c r="KF8" s="141"/>
      <c r="KG8" s="93" t="s">
        <v>143</v>
      </c>
      <c r="KH8" s="19"/>
      <c r="KI8" s="7"/>
      <c r="KJ8" s="7"/>
      <c r="KK8" s="7"/>
      <c r="KL8" s="7"/>
      <c r="KM8" s="26"/>
      <c r="KN8" s="24"/>
      <c r="KO8" s="24"/>
      <c r="KP8" s="141"/>
      <c r="KQ8" s="93" t="s">
        <v>284</v>
      </c>
      <c r="KR8" s="413"/>
      <c r="KS8" s="413"/>
      <c r="KT8" s="413"/>
      <c r="KU8" s="413"/>
      <c r="KV8" s="413"/>
      <c r="KW8" s="26"/>
      <c r="KX8" s="24"/>
      <c r="KY8" s="24"/>
      <c r="KZ8" s="129"/>
      <c r="LA8" s="93" t="s">
        <v>284</v>
      </c>
      <c r="LB8" s="19"/>
      <c r="LC8" s="7"/>
      <c r="LD8" s="7"/>
      <c r="LE8" s="7"/>
      <c r="LF8" s="7"/>
      <c r="LG8" s="26"/>
      <c r="LH8" s="24"/>
      <c r="LI8" s="24"/>
      <c r="LJ8" s="129"/>
      <c r="LK8" s="93" t="s">
        <v>284</v>
      </c>
      <c r="LL8" s="19"/>
      <c r="LM8" s="7"/>
      <c r="LN8" s="7"/>
      <c r="LO8" s="7"/>
      <c r="LP8" s="7"/>
      <c r="LQ8" s="26"/>
      <c r="LR8" s="24"/>
      <c r="LS8" s="24"/>
      <c r="LT8" s="129"/>
      <c r="LU8" s="93" t="s">
        <v>284</v>
      </c>
      <c r="LV8" s="19"/>
      <c r="LW8" s="7"/>
      <c r="LX8" s="7"/>
      <c r="LY8" s="7"/>
      <c r="LZ8" s="7"/>
      <c r="MA8" s="26"/>
      <c r="MB8" s="24"/>
      <c r="MC8" s="24"/>
      <c r="MD8" s="129"/>
      <c r="ME8" s="93" t="s">
        <v>284</v>
      </c>
      <c r="MF8" s="19"/>
      <c r="MG8" s="7"/>
      <c r="MH8" s="7"/>
      <c r="MI8" s="7"/>
      <c r="MJ8" s="7"/>
      <c r="MK8" s="26"/>
      <c r="ML8" s="24"/>
      <c r="MM8" s="24"/>
    </row>
    <row xmlns:x14ac="http://schemas.microsoft.com/office/spreadsheetml/2009/9/ac" r="9" s="4" customFormat="true" x14ac:dyDescent="0.25">
      <c r="A9" s="424" t="str">
        <f ca="true">IF(ISBLANK('Data Summary'!A11),"",'Data Summary'!A11)</f>
        <v>NER_2008_EMIS</v>
      </c>
      <c r="B9" s="129"/>
      <c r="C9" s="93" t="s">
        <v>185</v>
      </c>
      <c r="D9" s="19"/>
      <c r="E9" s="7"/>
      <c r="F9" s="7"/>
      <c r="G9" s="7"/>
      <c r="H9" s="7"/>
      <c r="I9" s="26"/>
      <c r="J9" s="24"/>
      <c r="K9" s="24"/>
      <c r="L9" s="129"/>
      <c r="M9" s="93" t="s">
        <v>185</v>
      </c>
      <c r="N9" s="19"/>
      <c r="O9" s="7"/>
      <c r="P9" s="7"/>
      <c r="Q9" s="7"/>
      <c r="R9" s="7"/>
      <c r="S9" s="26"/>
      <c r="T9" s="24"/>
      <c r="U9" s="24"/>
      <c r="V9" s="129"/>
      <c r="W9" s="93" t="s">
        <v>185</v>
      </c>
      <c r="X9" s="19"/>
      <c r="Y9" s="7"/>
      <c r="Z9" s="7"/>
      <c r="AA9" s="7"/>
      <c r="AB9" s="7"/>
      <c r="AC9" s="26"/>
      <c r="AD9" s="24"/>
      <c r="AE9" s="24"/>
      <c r="AF9" s="129"/>
      <c r="AG9" s="93" t="s">
        <v>185</v>
      </c>
      <c r="AH9" s="19"/>
      <c r="AI9" s="7"/>
      <c r="AJ9" s="7"/>
      <c r="AK9" s="7"/>
      <c r="AL9" s="7"/>
      <c r="AM9" s="26"/>
      <c r="AN9" s="24"/>
      <c r="AO9" s="24"/>
      <c r="AP9" s="129"/>
      <c r="AQ9" s="93" t="s">
        <v>185</v>
      </c>
      <c r="AR9" s="19"/>
      <c r="AS9" s="7"/>
      <c r="AT9" s="7"/>
      <c r="AU9" s="7"/>
      <c r="AV9" s="7"/>
      <c r="AW9" s="26"/>
      <c r="AX9" s="24"/>
      <c r="AY9" s="24"/>
      <c r="AZ9" s="141"/>
      <c r="BA9" s="93" t="s">
        <v>185</v>
      </c>
      <c r="BB9" s="19"/>
      <c r="BC9" s="7"/>
      <c r="BD9" s="7"/>
      <c r="BE9" s="7"/>
      <c r="BF9" s="7"/>
      <c r="BG9" s="26"/>
      <c r="BH9" s="24"/>
      <c r="BI9" s="24"/>
      <c r="BJ9" s="141"/>
      <c r="BK9" s="93" t="s">
        <v>185</v>
      </c>
      <c r="BL9" s="19"/>
      <c r="BM9" s="7"/>
      <c r="BN9" s="7"/>
      <c r="BO9" s="7"/>
      <c r="BP9" s="7"/>
      <c r="BQ9" s="26"/>
      <c r="BR9" s="24"/>
      <c r="BS9" s="24"/>
      <c r="BT9" s="141"/>
      <c r="BU9" s="93" t="s">
        <v>185</v>
      </c>
      <c r="BV9" s="19"/>
      <c r="BW9" s="7"/>
      <c r="BX9" s="7"/>
      <c r="BY9" s="7"/>
      <c r="BZ9" s="7"/>
      <c r="CA9" s="26"/>
      <c r="CB9" s="24"/>
      <c r="CC9" s="24"/>
      <c r="CD9" s="141"/>
      <c r="CE9" s="113" t="s">
        <v>185</v>
      </c>
      <c r="CF9" s="114"/>
      <c r="CG9" s="67"/>
      <c r="CH9" s="67"/>
      <c r="CI9" s="67"/>
      <c r="CJ9" s="67"/>
      <c r="CK9" s="68"/>
      <c r="CL9" s="24"/>
      <c r="CM9" s="24"/>
      <c r="CN9" s="141"/>
      <c r="CO9" s="113" t="s">
        <v>185</v>
      </c>
      <c r="CP9" s="114"/>
      <c r="CQ9" s="67"/>
      <c r="CR9" s="67"/>
      <c r="CS9" s="67"/>
      <c r="CT9" s="67"/>
      <c r="CU9" s="68"/>
      <c r="CV9" s="24"/>
      <c r="CW9" s="24"/>
      <c r="CX9" s="129"/>
      <c r="CY9" s="93" t="s">
        <v>185</v>
      </c>
      <c r="CZ9" s="19"/>
      <c r="DA9" s="7"/>
      <c r="DB9" s="7"/>
      <c r="DC9" s="7"/>
      <c r="DD9" s="7"/>
      <c r="DE9" s="26"/>
      <c r="DF9" s="24"/>
      <c r="DG9" s="24"/>
      <c r="DH9" s="141"/>
      <c r="DI9" s="93" t="s">
        <v>185</v>
      </c>
      <c r="DJ9" s="19"/>
      <c r="DK9" s="7"/>
      <c r="DL9" s="7"/>
      <c r="DM9" s="7"/>
      <c r="DN9" s="7"/>
      <c r="DO9" s="26"/>
      <c r="DP9" s="24"/>
      <c r="DQ9" s="24"/>
      <c r="DR9" s="141"/>
      <c r="DS9" s="93" t="s">
        <v>185</v>
      </c>
      <c r="DT9" s="19"/>
      <c r="DU9" s="7"/>
      <c r="DV9" s="7"/>
      <c r="DW9" s="7"/>
      <c r="DX9" s="7"/>
      <c r="DY9" s="26"/>
      <c r="DZ9" s="24"/>
      <c r="EA9" s="24"/>
      <c r="EB9" s="141"/>
      <c r="EC9" s="93" t="s">
        <v>185</v>
      </c>
      <c r="ED9" s="19"/>
      <c r="EE9" s="7"/>
      <c r="EF9" s="7"/>
      <c r="EG9" s="7"/>
      <c r="EH9" s="7"/>
      <c r="EI9" s="26"/>
      <c r="EJ9" s="24"/>
      <c r="EK9" s="24"/>
      <c r="EL9" s="141"/>
      <c r="EM9" s="113" t="s">
        <v>185</v>
      </c>
      <c r="EN9" s="114"/>
      <c r="EO9" s="67"/>
      <c r="EP9" s="67"/>
      <c r="EQ9" s="67"/>
      <c r="ER9" s="67"/>
      <c r="ES9" s="68"/>
      <c r="ET9" s="24"/>
      <c r="EU9" s="24"/>
      <c r="EV9" s="141"/>
      <c r="EW9" s="93" t="s">
        <v>185</v>
      </c>
      <c r="EX9" s="19"/>
      <c r="EY9" s="7"/>
      <c r="EZ9" s="7"/>
      <c r="FA9" s="7"/>
      <c r="FB9" s="7"/>
      <c r="FC9" s="26"/>
      <c r="FD9" s="24"/>
      <c r="FE9" s="24"/>
      <c r="FF9" s="141"/>
      <c r="FG9" s="113" t="s">
        <v>185</v>
      </c>
      <c r="FH9" s="114"/>
      <c r="FI9" s="67"/>
      <c r="FJ9" s="67"/>
      <c r="FK9" s="67"/>
      <c r="FL9" s="67"/>
      <c r="FM9" s="68"/>
      <c r="FN9" s="24"/>
      <c r="FO9" s="24"/>
      <c r="FP9" s="141"/>
      <c r="FQ9" s="113" t="s">
        <v>185</v>
      </c>
      <c r="FR9" s="114"/>
      <c r="FS9" s="67"/>
      <c r="FT9" s="67"/>
      <c r="FU9" s="67"/>
      <c r="FV9" s="67"/>
      <c r="FW9" s="68"/>
      <c r="FX9" s="24"/>
      <c r="FY9" s="24"/>
      <c r="FZ9" s="129"/>
      <c r="GA9" s="93" t="s">
        <v>185</v>
      </c>
      <c r="GB9" s="19"/>
      <c r="GC9" s="7"/>
      <c r="GD9" s="7"/>
      <c r="GE9" s="7"/>
      <c r="GF9" s="7"/>
      <c r="GG9" s="26"/>
      <c r="GH9" s="24"/>
      <c r="GI9" s="24"/>
      <c r="GJ9" s="129"/>
      <c r="GK9" s="93" t="s">
        <v>185</v>
      </c>
      <c r="GL9" s="19"/>
      <c r="GM9" s="7"/>
      <c r="GN9" s="7"/>
      <c r="GO9" s="7"/>
      <c r="GP9" s="7"/>
      <c r="GQ9" s="26"/>
      <c r="GR9" s="24"/>
      <c r="GS9" s="24"/>
      <c r="GT9" s="129" t="s">
        <v>194</v>
      </c>
      <c r="GU9" s="93" t="s">
        <v>185</v>
      </c>
      <c r="GV9" s="19">
        <v>14.45</v>
      </c>
      <c r="GW9" s="7"/>
      <c r="GX9" s="7"/>
      <c r="GY9" s="7"/>
      <c r="GZ9" s="7">
        <v>14.45</v>
      </c>
      <c r="HA9" s="26"/>
      <c r="HB9" s="24"/>
      <c r="HC9" s="24"/>
      <c r="HD9" s="129"/>
      <c r="HE9" s="93" t="s">
        <v>185</v>
      </c>
      <c r="HF9" s="19"/>
      <c r="HG9" s="7"/>
      <c r="HH9" s="7"/>
      <c r="HI9" s="7"/>
      <c r="HJ9" s="7"/>
      <c r="HK9" s="26"/>
      <c r="HL9" s="24"/>
      <c r="HM9" s="24"/>
      <c r="HN9" s="129" t="s">
        <v>194</v>
      </c>
      <c r="HO9" s="93" t="s">
        <v>185</v>
      </c>
      <c r="HP9" s="19"/>
      <c r="HQ9" s="7"/>
      <c r="HR9" s="7"/>
      <c r="HS9" s="7"/>
      <c r="HT9" s="7"/>
      <c r="HU9" s="26"/>
      <c r="HV9" s="24"/>
      <c r="HW9" s="24"/>
      <c r="HX9" s="129" t="s">
        <v>194</v>
      </c>
      <c r="HY9" s="93" t="s">
        <v>185</v>
      </c>
      <c r="HZ9" s="19">
        <f>ID9</f>
        <v>19.509720000000002</v>
      </c>
      <c r="IA9" s="7"/>
      <c r="IB9" s="7"/>
      <c r="IC9" s="7"/>
      <c r="ID9" s="7">
        <v>19.509720000000002</v>
      </c>
      <c r="IE9" s="26"/>
      <c r="IF9" s="24"/>
      <c r="IG9" s="24"/>
      <c r="IH9" s="129" t="s">
        <v>194</v>
      </c>
      <c r="II9" s="93" t="s">
        <v>185</v>
      </c>
      <c r="IJ9" s="208"/>
      <c r="IK9" s="207"/>
      <c r="IL9" s="207">
        <v>4.2372899999999998</v>
      </c>
      <c r="IM9" s="207"/>
      <c r="IN9" s="207"/>
      <c r="IO9" s="26"/>
      <c r="IP9" s="24"/>
      <c r="IQ9" s="24"/>
      <c r="IR9" s="129" t="s">
        <v>194</v>
      </c>
      <c r="IS9" s="93" t="s">
        <v>185</v>
      </c>
      <c r="IT9" s="19">
        <f>IX9</f>
        <v>9.6554800000000007</v>
      </c>
      <c r="IU9" s="7"/>
      <c r="IV9" s="7"/>
      <c r="IW9" s="7"/>
      <c r="IX9" s="7">
        <v>9.6554800000000007</v>
      </c>
      <c r="IY9" s="26"/>
      <c r="IZ9" s="24"/>
      <c r="JA9" s="24"/>
      <c r="JB9" s="129" t="s">
        <v>194</v>
      </c>
      <c r="JC9" s="93" t="s">
        <v>185</v>
      </c>
      <c r="JD9" s="19"/>
      <c r="JE9" s="7"/>
      <c r="JF9" s="7"/>
      <c r="JG9" s="7"/>
      <c r="JH9" s="7"/>
      <c r="JI9" s="26"/>
      <c r="JJ9" s="24"/>
      <c r="JK9" s="24"/>
      <c r="JL9" s="129" t="s">
        <v>194</v>
      </c>
      <c r="JM9" s="93" t="s">
        <v>185</v>
      </c>
      <c r="JN9" s="19"/>
      <c r="JO9" s="7"/>
      <c r="JP9" s="7"/>
      <c r="JQ9" s="7"/>
      <c r="JR9" s="7"/>
      <c r="JS9" s="26"/>
      <c r="JT9" s="24"/>
      <c r="JU9" s="24"/>
      <c r="JV9" s="129" t="s">
        <v>194</v>
      </c>
      <c r="JW9" s="93" t="s">
        <v>185</v>
      </c>
      <c r="JX9" s="413">
        <v>17.007868233382069</v>
      </c>
      <c r="JY9" s="413"/>
      <c r="JZ9" s="413"/>
      <c r="KA9" s="413"/>
      <c r="KB9" s="413">
        <v>17.48582</v>
      </c>
      <c r="KC9" s="26">
        <v>16.465927830030886</v>
      </c>
      <c r="KD9" s="24"/>
      <c r="KE9" s="24"/>
      <c r="KF9" s="129" t="s">
        <v>194</v>
      </c>
      <c r="KG9" s="93" t="s">
        <v>185</v>
      </c>
      <c r="KH9" s="19"/>
      <c r="KI9" s="7"/>
      <c r="KJ9" s="7"/>
      <c r="KK9" s="7"/>
      <c r="KL9" s="7"/>
      <c r="KM9" s="26"/>
      <c r="KN9" s="24"/>
      <c r="KO9" s="24"/>
      <c r="KP9" s="129" t="s">
        <v>194</v>
      </c>
      <c r="KQ9" s="93" t="s">
        <v>185</v>
      </c>
      <c r="KR9" s="413">
        <v>64.018351474567808</v>
      </c>
      <c r="KS9" s="413"/>
      <c r="KT9" s="413"/>
      <c r="KU9" s="413"/>
      <c r="KV9" s="413">
        <v>60.89</v>
      </c>
      <c r="KW9" s="26">
        <v>67.526336208905533</v>
      </c>
      <c r="KX9" s="24"/>
      <c r="KY9" s="24"/>
      <c r="KZ9" s="129" t="s">
        <v>385</v>
      </c>
      <c r="LA9" s="93" t="s">
        <v>185</v>
      </c>
      <c r="LB9" s="19"/>
      <c r="LC9" s="7">
        <v>35.299999999999997</v>
      </c>
      <c r="LD9" s="7">
        <v>11.3</v>
      </c>
      <c r="LE9" s="7"/>
      <c r="LF9" s="7">
        <v>25.9</v>
      </c>
      <c r="LG9" s="26"/>
      <c r="LH9" s="24"/>
      <c r="LI9" s="24"/>
      <c r="LJ9" s="129" t="s">
        <v>390</v>
      </c>
      <c r="LK9" s="93" t="s">
        <v>185</v>
      </c>
      <c r="LL9" s="19"/>
      <c r="LM9" s="7"/>
      <c r="LN9" s="7"/>
      <c r="LO9" s="7"/>
      <c r="LP9" s="7"/>
      <c r="LQ9" s="26"/>
      <c r="LR9" s="24"/>
      <c r="LS9" s="24"/>
      <c r="LT9" s="129" t="s">
        <v>390</v>
      </c>
      <c r="LU9" s="93" t="s">
        <v>185</v>
      </c>
      <c r="LV9" s="19"/>
      <c r="LW9" s="7"/>
      <c r="LX9" s="7"/>
      <c r="LY9" s="7"/>
      <c r="LZ9" s="7"/>
      <c r="MA9" s="26"/>
      <c r="MB9" s="24"/>
      <c r="MC9" s="24"/>
      <c r="MD9" s="129" t="s">
        <v>390</v>
      </c>
      <c r="ME9" s="93" t="s">
        <v>185</v>
      </c>
      <c r="MF9" s="19"/>
      <c r="MG9" s="7"/>
      <c r="MH9" s="7"/>
      <c r="MI9" s="7"/>
      <c r="MJ9" s="7"/>
      <c r="MK9" s="26"/>
      <c r="ML9" s="24"/>
      <c r="MM9" s="24"/>
    </row>
    <row xmlns:x14ac="http://schemas.microsoft.com/office/spreadsheetml/2009/9/ac" r="10" s="2" customFormat="true" ht="86.45" customHeight="true" x14ac:dyDescent="0.25">
      <c r="A10" s="424" t="str">
        <f ca="true">IF(ISBLANK('Data Summary'!A12),"",'Data Summary'!A12)</f>
        <v>NER_2009_EMIS</v>
      </c>
      <c r="B10" s="132" t="s">
        <v>13</v>
      </c>
      <c r="C10" s="610" t="s">
        <v>165</v>
      </c>
      <c r="D10" s="610"/>
      <c r="E10" s="610"/>
      <c r="F10" s="610"/>
      <c r="G10" s="610"/>
      <c r="H10" s="610"/>
      <c r="I10" s="611"/>
      <c r="J10" s="11"/>
      <c r="K10" s="11"/>
      <c r="L10" s="132" t="s">
        <v>13</v>
      </c>
      <c r="M10" s="610" t="s">
        <v>165</v>
      </c>
      <c r="N10" s="610"/>
      <c r="O10" s="610"/>
      <c r="P10" s="610"/>
      <c r="Q10" s="610"/>
      <c r="R10" s="610"/>
      <c r="S10" s="611"/>
      <c r="T10" s="11"/>
      <c r="U10" s="11"/>
      <c r="V10" s="132" t="s">
        <v>13</v>
      </c>
      <c r="W10" s="610" t="s">
        <v>165</v>
      </c>
      <c r="X10" s="610"/>
      <c r="Y10" s="610"/>
      <c r="Z10" s="610"/>
      <c r="AA10" s="610"/>
      <c r="AB10" s="610"/>
      <c r="AC10" s="611"/>
      <c r="AD10" s="11"/>
      <c r="AE10" s="11"/>
      <c r="AF10" s="132" t="s">
        <v>13</v>
      </c>
      <c r="AG10" s="610" t="s">
        <v>165</v>
      </c>
      <c r="AH10" s="610"/>
      <c r="AI10" s="610"/>
      <c r="AJ10" s="610"/>
      <c r="AK10" s="610"/>
      <c r="AL10" s="610"/>
      <c r="AM10" s="611"/>
      <c r="AN10" s="11"/>
      <c r="AO10" s="11"/>
      <c r="AP10" s="132" t="s">
        <v>13</v>
      </c>
      <c r="AQ10" s="610" t="s">
        <v>165</v>
      </c>
      <c r="AR10" s="610"/>
      <c r="AS10" s="610"/>
      <c r="AT10" s="610"/>
      <c r="AU10" s="610"/>
      <c r="AV10" s="610"/>
      <c r="AW10" s="611"/>
      <c r="AX10" s="11"/>
      <c r="AY10" s="11"/>
      <c r="AZ10" s="132" t="s">
        <v>13</v>
      </c>
      <c r="BA10" s="610" t="s">
        <v>165</v>
      </c>
      <c r="BB10" s="610"/>
      <c r="BC10" s="610"/>
      <c r="BD10" s="610"/>
      <c r="BE10" s="610"/>
      <c r="BF10" s="610"/>
      <c r="BG10" s="611"/>
      <c r="BH10" s="11"/>
      <c r="BI10" s="11"/>
      <c r="BJ10" s="132" t="s">
        <v>13</v>
      </c>
      <c r="BK10" s="610" t="s">
        <v>165</v>
      </c>
      <c r="BL10" s="610"/>
      <c r="BM10" s="610"/>
      <c r="BN10" s="610"/>
      <c r="BO10" s="610"/>
      <c r="BP10" s="610"/>
      <c r="BQ10" s="611"/>
      <c r="BR10" s="11"/>
      <c r="BS10" s="11"/>
      <c r="BT10" s="132" t="s">
        <v>13</v>
      </c>
      <c r="BU10" s="610" t="s">
        <v>165</v>
      </c>
      <c r="BV10" s="610"/>
      <c r="BW10" s="610"/>
      <c r="BX10" s="610"/>
      <c r="BY10" s="610"/>
      <c r="BZ10" s="610"/>
      <c r="CA10" s="611"/>
      <c r="CB10" s="11"/>
      <c r="CC10" s="11"/>
      <c r="CD10" s="132" t="s">
        <v>13</v>
      </c>
      <c r="CE10" s="610" t="s">
        <v>166</v>
      </c>
      <c r="CF10" s="610"/>
      <c r="CG10" s="610"/>
      <c r="CH10" s="610"/>
      <c r="CI10" s="610"/>
      <c r="CJ10" s="610"/>
      <c r="CK10" s="611"/>
      <c r="CL10" s="11"/>
      <c r="CM10" s="11"/>
      <c r="CN10" s="132" t="s">
        <v>13</v>
      </c>
      <c r="CO10" s="609" t="s">
        <v>166</v>
      </c>
      <c r="CP10" s="610"/>
      <c r="CQ10" s="610"/>
      <c r="CR10" s="610"/>
      <c r="CS10" s="610"/>
      <c r="CT10" s="610"/>
      <c r="CU10" s="611"/>
      <c r="CV10" s="11"/>
      <c r="CW10" s="11"/>
      <c r="CX10" s="132" t="s">
        <v>13</v>
      </c>
      <c r="CY10" s="610" t="s">
        <v>165</v>
      </c>
      <c r="CZ10" s="610"/>
      <c r="DA10" s="610"/>
      <c r="DB10" s="610"/>
      <c r="DC10" s="610"/>
      <c r="DD10" s="610"/>
      <c r="DE10" s="611"/>
      <c r="DF10" s="11"/>
      <c r="DG10" s="11"/>
      <c r="DH10" s="132" t="s">
        <v>13</v>
      </c>
      <c r="DI10" s="610" t="s">
        <v>165</v>
      </c>
      <c r="DJ10" s="610"/>
      <c r="DK10" s="610"/>
      <c r="DL10" s="610"/>
      <c r="DM10" s="610"/>
      <c r="DN10" s="610"/>
      <c r="DO10" s="611"/>
      <c r="DP10" s="11"/>
      <c r="DQ10" s="11"/>
      <c r="DR10" s="132" t="s">
        <v>13</v>
      </c>
      <c r="DS10" s="610" t="s">
        <v>165</v>
      </c>
      <c r="DT10" s="610"/>
      <c r="DU10" s="610"/>
      <c r="DV10" s="610"/>
      <c r="DW10" s="610"/>
      <c r="DX10" s="610"/>
      <c r="DY10" s="611"/>
      <c r="DZ10" s="11"/>
      <c r="EA10" s="11"/>
      <c r="EB10" s="132" t="s">
        <v>13</v>
      </c>
      <c r="EC10" s="610" t="s">
        <v>165</v>
      </c>
      <c r="ED10" s="610"/>
      <c r="EE10" s="610"/>
      <c r="EF10" s="610"/>
      <c r="EG10" s="610"/>
      <c r="EH10" s="610"/>
      <c r="EI10" s="611"/>
      <c r="EJ10" s="11"/>
      <c r="EK10" s="11"/>
      <c r="EL10" s="132" t="s">
        <v>13</v>
      </c>
      <c r="EM10" s="610" t="s">
        <v>166</v>
      </c>
      <c r="EN10" s="610"/>
      <c r="EO10" s="610"/>
      <c r="EP10" s="610"/>
      <c r="EQ10" s="610"/>
      <c r="ER10" s="610"/>
      <c r="ES10" s="611"/>
      <c r="ET10" s="11"/>
      <c r="EU10" s="11"/>
      <c r="EV10" s="132" t="s">
        <v>13</v>
      </c>
      <c r="EW10" s="610" t="s">
        <v>165</v>
      </c>
      <c r="EX10" s="610"/>
      <c r="EY10" s="610"/>
      <c r="EZ10" s="610"/>
      <c r="FA10" s="610"/>
      <c r="FB10" s="610"/>
      <c r="FC10" s="611"/>
      <c r="FD10" s="11"/>
      <c r="FE10" s="11"/>
      <c r="FF10" s="132" t="s">
        <v>13</v>
      </c>
      <c r="FG10" s="610" t="s">
        <v>166</v>
      </c>
      <c r="FH10" s="610"/>
      <c r="FI10" s="610"/>
      <c r="FJ10" s="610"/>
      <c r="FK10" s="610"/>
      <c r="FL10" s="610"/>
      <c r="FM10" s="611"/>
      <c r="FN10" s="11"/>
      <c r="FO10" s="11"/>
      <c r="FP10" s="132" t="s">
        <v>13</v>
      </c>
      <c r="FQ10" s="610" t="s">
        <v>166</v>
      </c>
      <c r="FR10" s="610"/>
      <c r="FS10" s="610"/>
      <c r="FT10" s="610"/>
      <c r="FU10" s="610"/>
      <c r="FV10" s="610"/>
      <c r="FW10" s="611"/>
      <c r="FX10" s="11"/>
      <c r="FY10" s="11"/>
      <c r="FZ10" s="132" t="s">
        <v>13</v>
      </c>
      <c r="GA10" s="609" t="s">
        <v>206</v>
      </c>
      <c r="GB10" s="610"/>
      <c r="GC10" s="610"/>
      <c r="GD10" s="610"/>
      <c r="GE10" s="610"/>
      <c r="GF10" s="610"/>
      <c r="GG10" s="611"/>
      <c r="GH10" s="11"/>
      <c r="GI10" s="11"/>
      <c r="GJ10" s="132" t="s">
        <v>13</v>
      </c>
      <c r="GK10" s="609" t="s">
        <v>166</v>
      </c>
      <c r="GL10" s="610"/>
      <c r="GM10" s="610"/>
      <c r="GN10" s="610"/>
      <c r="GO10" s="610"/>
      <c r="GP10" s="610"/>
      <c r="GQ10" s="611"/>
      <c r="GR10" s="11"/>
      <c r="GS10" s="11"/>
      <c r="GT10" s="132" t="s">
        <v>13</v>
      </c>
      <c r="GU10" s="609" t="s">
        <v>195</v>
      </c>
      <c r="GV10" s="610"/>
      <c r="GW10" s="610"/>
      <c r="GX10" s="610"/>
      <c r="GY10" s="610"/>
      <c r="GZ10" s="610"/>
      <c r="HA10" s="611"/>
      <c r="HB10" s="11"/>
      <c r="HC10" s="11"/>
      <c r="HD10" s="132" t="s">
        <v>13</v>
      </c>
      <c r="HE10" s="609" t="s">
        <v>206</v>
      </c>
      <c r="HF10" s="610"/>
      <c r="HG10" s="610"/>
      <c r="HH10" s="610"/>
      <c r="HI10" s="610"/>
      <c r="HJ10" s="610"/>
      <c r="HK10" s="611"/>
      <c r="HL10" s="11"/>
      <c r="HM10" s="11"/>
      <c r="HN10" s="132" t="s">
        <v>13</v>
      </c>
      <c r="HO10" s="609" t="s">
        <v>351</v>
      </c>
      <c r="HP10" s="610"/>
      <c r="HQ10" s="610"/>
      <c r="HR10" s="610"/>
      <c r="HS10" s="610"/>
      <c r="HT10" s="610"/>
      <c r="HU10" s="611"/>
      <c r="HV10" s="11"/>
      <c r="HW10" s="11"/>
      <c r="HX10" s="132" t="s">
        <v>13</v>
      </c>
      <c r="HY10" s="609" t="s">
        <v>260</v>
      </c>
      <c r="HZ10" s="610"/>
      <c r="IA10" s="610"/>
      <c r="IB10" s="610"/>
      <c r="IC10" s="610"/>
      <c r="ID10" s="610"/>
      <c r="IE10" s="611"/>
      <c r="IF10" s="11"/>
      <c r="IG10" s="11"/>
      <c r="IH10" s="132" t="s">
        <v>13</v>
      </c>
      <c r="II10" s="609" t="s">
        <v>285</v>
      </c>
      <c r="IJ10" s="610"/>
      <c r="IK10" s="610"/>
      <c r="IL10" s="610"/>
      <c r="IM10" s="610"/>
      <c r="IN10" s="610"/>
      <c r="IO10" s="611"/>
      <c r="IP10" s="11"/>
      <c r="IQ10" s="11"/>
      <c r="IR10" s="132" t="s">
        <v>13</v>
      </c>
      <c r="IS10" s="609" t="s">
        <v>260</v>
      </c>
      <c r="IT10" s="610"/>
      <c r="IU10" s="610"/>
      <c r="IV10" s="610"/>
      <c r="IW10" s="610"/>
      <c r="IX10" s="610"/>
      <c r="IY10" s="611"/>
      <c r="IZ10" s="11"/>
      <c r="JA10" s="11"/>
      <c r="JB10" s="132" t="s">
        <v>13</v>
      </c>
      <c r="JC10" s="609" t="s">
        <v>351</v>
      </c>
      <c r="JD10" s="610"/>
      <c r="JE10" s="610"/>
      <c r="JF10" s="610"/>
      <c r="JG10" s="610"/>
      <c r="JH10" s="610"/>
      <c r="JI10" s="611"/>
      <c r="JJ10" s="11"/>
      <c r="JK10" s="11"/>
      <c r="JL10" s="132" t="s">
        <v>13</v>
      </c>
      <c r="JM10" s="609" t="s">
        <v>351</v>
      </c>
      <c r="JN10" s="610"/>
      <c r="JO10" s="610"/>
      <c r="JP10" s="610"/>
      <c r="JQ10" s="610"/>
      <c r="JR10" s="610"/>
      <c r="JS10" s="611"/>
      <c r="JT10" s="11"/>
      <c r="JU10" s="11"/>
      <c r="JV10" s="132" t="s">
        <v>13</v>
      </c>
      <c r="JW10" s="609" t="s">
        <v>368</v>
      </c>
      <c r="JX10" s="610"/>
      <c r="JY10" s="610"/>
      <c r="JZ10" s="610"/>
      <c r="KA10" s="610"/>
      <c r="KB10" s="610"/>
      <c r="KC10" s="611"/>
      <c r="KD10" s="11"/>
      <c r="KE10" s="11"/>
      <c r="KF10" s="132" t="s">
        <v>13</v>
      </c>
      <c r="KG10" s="609" t="s">
        <v>351</v>
      </c>
      <c r="KH10" s="610"/>
      <c r="KI10" s="610"/>
      <c r="KJ10" s="610"/>
      <c r="KK10" s="610"/>
      <c r="KL10" s="610"/>
      <c r="KM10" s="611"/>
      <c r="KN10" s="11"/>
      <c r="KO10" s="11"/>
      <c r="KP10" s="132" t="s">
        <v>13</v>
      </c>
      <c r="KQ10" s="609" t="s">
        <v>368</v>
      </c>
      <c r="KR10" s="610"/>
      <c r="KS10" s="610"/>
      <c r="KT10" s="610"/>
      <c r="KU10" s="610"/>
      <c r="KV10" s="610"/>
      <c r="KW10" s="611"/>
      <c r="KX10" s="11"/>
      <c r="KY10" s="11"/>
      <c r="KZ10" s="132" t="s">
        <v>13</v>
      </c>
      <c r="LA10" s="609"/>
      <c r="LB10" s="610"/>
      <c r="LC10" s="610"/>
      <c r="LD10" s="610"/>
      <c r="LE10" s="610"/>
      <c r="LF10" s="610"/>
      <c r="LG10" s="611"/>
      <c r="LH10" s="11"/>
      <c r="LI10" s="11"/>
      <c r="LJ10" s="132" t="s">
        <v>13</v>
      </c>
      <c r="LK10" s="609"/>
      <c r="LL10" s="610"/>
      <c r="LM10" s="610"/>
      <c r="LN10" s="610"/>
      <c r="LO10" s="610"/>
      <c r="LP10" s="610"/>
      <c r="LQ10" s="611"/>
      <c r="LR10" s="11"/>
      <c r="LS10" s="11"/>
      <c r="LT10" s="132" t="s">
        <v>13</v>
      </c>
      <c r="LU10" s="609"/>
      <c r="LV10" s="610"/>
      <c r="LW10" s="610"/>
      <c r="LX10" s="610"/>
      <c r="LY10" s="610"/>
      <c r="LZ10" s="610"/>
      <c r="MA10" s="611"/>
      <c r="MB10" s="11"/>
      <c r="MC10" s="11"/>
      <c r="MD10" s="132" t="s">
        <v>13</v>
      </c>
      <c r="ME10" s="609"/>
      <c r="MF10" s="610"/>
      <c r="MG10" s="610"/>
      <c r="MH10" s="610"/>
      <c r="MI10" s="610"/>
      <c r="MJ10" s="610"/>
      <c r="MK10" s="611"/>
      <c r="ML10" s="11"/>
      <c r="MM10" s="11"/>
    </row>
    <row xmlns:x14ac="http://schemas.microsoft.com/office/spreadsheetml/2009/9/ac" r="11" s="2" customFormat="true" ht="15.6" customHeight="true" x14ac:dyDescent="0.25">
      <c r="A11" s="424" t="str">
        <f ca="true">IF(ISBLANK('Data Summary'!A13),"",'Data Summary'!A13)</f>
        <v>NER_2010_EMIS</v>
      </c>
      <c r="B11" s="132"/>
      <c r="C11" s="103" t="s">
        <v>121</v>
      </c>
      <c r="D11" s="53"/>
      <c r="E11" s="53"/>
      <c r="F11" s="53"/>
      <c r="G11" s="53"/>
      <c r="H11" s="53"/>
      <c r="I11" s="102"/>
      <c r="J11" s="11"/>
      <c r="K11" s="11"/>
      <c r="L11" s="132"/>
      <c r="M11" s="103" t="s">
        <v>121</v>
      </c>
      <c r="N11" s="53"/>
      <c r="O11" s="53"/>
      <c r="P11" s="53"/>
      <c r="Q11" s="53"/>
      <c r="R11" s="53"/>
      <c r="S11" s="158"/>
      <c r="T11" s="11"/>
      <c r="U11" s="11"/>
      <c r="V11" s="132"/>
      <c r="W11" s="103" t="s">
        <v>121</v>
      </c>
      <c r="X11" s="53"/>
      <c r="Y11" s="53"/>
      <c r="Z11" s="53"/>
      <c r="AA11" s="53"/>
      <c r="AB11" s="53"/>
      <c r="AC11" s="158"/>
      <c r="AD11" s="11"/>
      <c r="AE11" s="11"/>
      <c r="AF11" s="132"/>
      <c r="AG11" s="103" t="s">
        <v>121</v>
      </c>
      <c r="AH11" s="53"/>
      <c r="AI11" s="53"/>
      <c r="AJ11" s="53"/>
      <c r="AK11" s="53"/>
      <c r="AL11" s="53"/>
      <c r="AM11" s="158"/>
      <c r="AN11" s="11"/>
      <c r="AO11" s="11"/>
      <c r="AP11" s="132"/>
      <c r="AQ11" s="103" t="s">
        <v>121</v>
      </c>
      <c r="AR11" s="53"/>
      <c r="AS11" s="53"/>
      <c r="AT11" s="53"/>
      <c r="AU11" s="53"/>
      <c r="AV11" s="53"/>
      <c r="AW11" s="158"/>
      <c r="AX11" s="11"/>
      <c r="AY11" s="11"/>
      <c r="AZ11" s="132"/>
      <c r="BA11" s="103" t="s">
        <v>121</v>
      </c>
      <c r="BB11" s="101"/>
      <c r="BC11" s="101"/>
      <c r="BD11" s="101"/>
      <c r="BE11" s="101"/>
      <c r="BF11" s="101"/>
      <c r="BG11" s="102"/>
      <c r="BH11" s="11"/>
      <c r="BI11" s="11"/>
      <c r="BJ11" s="132"/>
      <c r="BK11" s="103" t="s">
        <v>121</v>
      </c>
      <c r="BL11" s="101"/>
      <c r="BM11" s="101"/>
      <c r="BN11" s="101"/>
      <c r="BO11" s="101"/>
      <c r="BP11" s="101"/>
      <c r="BQ11" s="102"/>
      <c r="BR11" s="11"/>
      <c r="BS11" s="11"/>
      <c r="BT11" s="132"/>
      <c r="BU11" s="103" t="s">
        <v>121</v>
      </c>
      <c r="BV11" s="101"/>
      <c r="BW11" s="101"/>
      <c r="BX11" s="101"/>
      <c r="BY11" s="101"/>
      <c r="BZ11" s="101"/>
      <c r="CA11" s="102"/>
      <c r="CB11" s="11"/>
      <c r="CC11" s="11"/>
      <c r="CD11" s="132"/>
      <c r="CE11" s="103" t="s">
        <v>121</v>
      </c>
      <c r="CF11" s="115"/>
      <c r="CG11" s="115"/>
      <c r="CH11" s="115"/>
      <c r="CI11" s="115"/>
      <c r="CJ11" s="115"/>
      <c r="CK11" s="116"/>
      <c r="CL11" s="11"/>
      <c r="CM11" s="11"/>
      <c r="CN11" s="132"/>
      <c r="CO11" s="103" t="s">
        <v>121</v>
      </c>
      <c r="CP11" s="52"/>
      <c r="CQ11" s="52"/>
      <c r="CR11" s="52"/>
      <c r="CS11" s="52"/>
      <c r="CT11" s="52"/>
      <c r="CU11" s="154"/>
      <c r="CV11" s="11"/>
      <c r="CW11" s="11"/>
      <c r="CX11" s="132"/>
      <c r="CY11" s="103" t="s">
        <v>121</v>
      </c>
      <c r="CZ11" s="53"/>
      <c r="DA11" s="53"/>
      <c r="DB11" s="53"/>
      <c r="DC11" s="53"/>
      <c r="DD11" s="53"/>
      <c r="DE11" s="127"/>
      <c r="DF11" s="11"/>
      <c r="DG11" s="11"/>
      <c r="DH11" s="132"/>
      <c r="DI11" s="103" t="s">
        <v>121</v>
      </c>
      <c r="DJ11" s="126"/>
      <c r="DK11" s="126"/>
      <c r="DL11" s="126"/>
      <c r="DM11" s="126"/>
      <c r="DN11" s="126"/>
      <c r="DO11" s="127"/>
      <c r="DP11" s="11"/>
      <c r="DQ11" s="11"/>
      <c r="DR11" s="132"/>
      <c r="DS11" s="103" t="s">
        <v>121</v>
      </c>
      <c r="DT11" s="126"/>
      <c r="DU11" s="126"/>
      <c r="DV11" s="126"/>
      <c r="DW11" s="126"/>
      <c r="DX11" s="126"/>
      <c r="DY11" s="127"/>
      <c r="DZ11" s="11"/>
      <c r="EA11" s="11"/>
      <c r="EB11" s="132"/>
      <c r="EC11" s="103" t="s">
        <v>121</v>
      </c>
      <c r="ED11" s="126"/>
      <c r="EE11" s="126"/>
      <c r="EF11" s="126"/>
      <c r="EG11" s="126"/>
      <c r="EH11" s="126"/>
      <c r="EI11" s="127"/>
      <c r="EJ11" s="11"/>
      <c r="EK11" s="11"/>
      <c r="EL11" s="132"/>
      <c r="EM11" s="103" t="s">
        <v>121</v>
      </c>
      <c r="EN11" s="115"/>
      <c r="EO11" s="115"/>
      <c r="EP11" s="115"/>
      <c r="EQ11" s="115"/>
      <c r="ER11" s="115"/>
      <c r="ES11" s="116"/>
      <c r="ET11" s="11"/>
      <c r="EU11" s="11"/>
      <c r="EV11" s="132"/>
      <c r="EW11" s="103" t="s">
        <v>121</v>
      </c>
      <c r="EX11" s="157"/>
      <c r="EY11" s="157"/>
      <c r="EZ11" s="157"/>
      <c r="FA11" s="157"/>
      <c r="FB11" s="157"/>
      <c r="FC11" s="158"/>
      <c r="FD11" s="11"/>
      <c r="FE11" s="11"/>
      <c r="FF11" s="132"/>
      <c r="FG11" s="103" t="s">
        <v>121</v>
      </c>
      <c r="FH11" s="115"/>
      <c r="FI11" s="115"/>
      <c r="FJ11" s="115"/>
      <c r="FK11" s="115"/>
      <c r="FL11" s="115"/>
      <c r="FM11" s="116"/>
      <c r="FN11" s="11"/>
      <c r="FO11" s="11"/>
      <c r="FP11" s="132"/>
      <c r="FQ11" s="103" t="s">
        <v>121</v>
      </c>
      <c r="FR11" s="115"/>
      <c r="FS11" s="115"/>
      <c r="FT11" s="115"/>
      <c r="FU11" s="115"/>
      <c r="FV11" s="115"/>
      <c r="FW11" s="116"/>
      <c r="FX11" s="11"/>
      <c r="FY11" s="11"/>
      <c r="FZ11" s="132"/>
      <c r="GA11" s="103" t="s">
        <v>121</v>
      </c>
      <c r="GB11" s="155"/>
      <c r="GC11" s="155"/>
      <c r="GD11" s="155"/>
      <c r="GE11" s="155"/>
      <c r="GF11" s="155"/>
      <c r="GG11" s="156"/>
      <c r="GH11" s="11"/>
      <c r="GI11" s="11"/>
      <c r="GJ11" s="132"/>
      <c r="GK11" s="103" t="s">
        <v>121</v>
      </c>
      <c r="GL11" s="155"/>
      <c r="GM11" s="155"/>
      <c r="GN11" s="155"/>
      <c r="GO11" s="155"/>
      <c r="GP11" s="155"/>
      <c r="GQ11" s="156"/>
      <c r="GR11" s="11"/>
      <c r="GS11" s="11"/>
      <c r="GT11" s="132"/>
      <c r="GU11" s="103" t="s">
        <v>121</v>
      </c>
      <c r="GV11" s="155"/>
      <c r="GW11" s="155"/>
      <c r="GX11" s="155"/>
      <c r="GY11" s="155"/>
      <c r="GZ11" s="155"/>
      <c r="HA11" s="156"/>
      <c r="HB11" s="11"/>
      <c r="HC11" s="11"/>
      <c r="HD11" s="132"/>
      <c r="HE11" s="103" t="s">
        <v>121</v>
      </c>
      <c r="HF11" s="155"/>
      <c r="HG11" s="155"/>
      <c r="HH11" s="155"/>
      <c r="HI11" s="155"/>
      <c r="HJ11" s="155"/>
      <c r="HK11" s="156"/>
      <c r="HL11" s="11"/>
      <c r="HM11" s="11"/>
      <c r="HN11" s="132"/>
      <c r="HO11" s="103" t="s">
        <v>121</v>
      </c>
      <c r="HP11" s="411"/>
      <c r="HQ11" s="411"/>
      <c r="HR11" s="411"/>
      <c r="HS11" s="411"/>
      <c r="HT11" s="411"/>
      <c r="HU11" s="412"/>
      <c r="HV11" s="11"/>
      <c r="HW11" s="11"/>
      <c r="HX11" s="132"/>
      <c r="HY11" s="103" t="s">
        <v>121</v>
      </c>
      <c r="HZ11" s="200"/>
      <c r="IA11" s="200"/>
      <c r="IB11" s="200"/>
      <c r="IC11" s="200"/>
      <c r="ID11" s="200"/>
      <c r="IE11" s="201"/>
      <c r="IF11" s="11"/>
      <c r="IG11" s="11"/>
      <c r="IH11" s="132"/>
      <c r="II11" s="103" t="s">
        <v>121</v>
      </c>
      <c r="IJ11" s="211"/>
      <c r="IK11" s="211"/>
      <c r="IL11" s="211" t="s">
        <v>163</v>
      </c>
      <c r="IM11" s="211"/>
      <c r="IN11" s="211"/>
      <c r="IO11" s="100"/>
      <c r="IP11" s="11"/>
      <c r="IQ11" s="11"/>
      <c r="IR11" s="132"/>
      <c r="IS11" s="103" t="s">
        <v>121</v>
      </c>
      <c r="IT11" s="202"/>
      <c r="IU11" s="202"/>
      <c r="IV11" s="202"/>
      <c r="IW11" s="202"/>
      <c r="IX11" s="202"/>
      <c r="IY11" s="203"/>
      <c r="IZ11" s="11"/>
      <c r="JA11" s="11"/>
      <c r="JB11" s="132"/>
      <c r="JC11" s="103" t="s">
        <v>121</v>
      </c>
      <c r="JD11" s="411"/>
      <c r="JE11" s="411"/>
      <c r="JF11" s="411"/>
      <c r="JG11" s="411"/>
      <c r="JH11" s="411"/>
      <c r="JI11" s="412"/>
      <c r="JJ11" s="11"/>
      <c r="JK11" s="11"/>
      <c r="JL11" s="132"/>
      <c r="JM11" s="103" t="s">
        <v>121</v>
      </c>
      <c r="JN11" s="411"/>
      <c r="JO11" s="411"/>
      <c r="JP11" s="411"/>
      <c r="JQ11" s="411"/>
      <c r="JR11" s="411"/>
      <c r="JS11" s="412"/>
      <c r="JT11" s="11"/>
      <c r="JU11" s="11"/>
      <c r="JV11" s="132"/>
      <c r="JW11" s="103" t="s">
        <v>121</v>
      </c>
      <c r="JX11" s="53"/>
      <c r="JY11" s="411"/>
      <c r="JZ11" s="411"/>
      <c r="KA11" s="411"/>
      <c r="KB11" s="53"/>
      <c r="KC11" s="412"/>
      <c r="KD11" s="11"/>
      <c r="KE11" s="11"/>
      <c r="KF11" s="132"/>
      <c r="KG11" s="103" t="s">
        <v>121</v>
      </c>
      <c r="KH11" s="411"/>
      <c r="KI11" s="411"/>
      <c r="KJ11" s="411"/>
      <c r="KK11" s="411"/>
      <c r="KL11" s="411"/>
      <c r="KM11" s="412"/>
      <c r="KN11" s="11"/>
      <c r="KO11" s="11"/>
      <c r="KP11" s="132"/>
      <c r="KQ11" s="103" t="s">
        <v>121</v>
      </c>
      <c r="KR11" s="53"/>
      <c r="KS11" s="448"/>
      <c r="KT11" s="448"/>
      <c r="KU11" s="448"/>
      <c r="KV11" s="53"/>
      <c r="KW11" s="449"/>
      <c r="KX11" s="11"/>
      <c r="KY11" s="11"/>
      <c r="KZ11" s="132"/>
      <c r="LA11" s="103" t="s">
        <v>121</v>
      </c>
      <c r="LB11" s="417"/>
      <c r="LC11" s="53" t="s">
        <v>163</v>
      </c>
      <c r="LD11" s="53" t="s">
        <v>163</v>
      </c>
      <c r="LE11" s="53"/>
      <c r="LF11" s="53" t="s">
        <v>163</v>
      </c>
      <c r="LG11" s="418"/>
      <c r="LH11" s="11"/>
      <c r="LI11" s="11"/>
      <c r="LJ11" s="132"/>
      <c r="LK11" s="103" t="s">
        <v>121</v>
      </c>
      <c r="LL11" s="53" t="s">
        <v>163</v>
      </c>
      <c r="LM11" s="53"/>
      <c r="LN11" s="53" t="s">
        <v>163</v>
      </c>
      <c r="LO11" s="53"/>
      <c r="LP11" s="53" t="s">
        <v>163</v>
      </c>
      <c r="LQ11" s="100" t="s">
        <v>163</v>
      </c>
      <c r="LR11" s="11"/>
      <c r="LS11" s="11"/>
      <c r="LT11" s="132"/>
      <c r="LU11" s="103" t="s">
        <v>121</v>
      </c>
      <c r="LV11" s="53" t="s">
        <v>163</v>
      </c>
      <c r="LW11" s="53"/>
      <c r="LX11" s="53" t="s">
        <v>163</v>
      </c>
      <c r="LY11" s="53"/>
      <c r="LZ11" s="53" t="s">
        <v>163</v>
      </c>
      <c r="MA11" s="418"/>
      <c r="MB11" s="11"/>
      <c r="MC11" s="11"/>
      <c r="MD11" s="132"/>
      <c r="ME11" s="103" t="s">
        <v>121</v>
      </c>
      <c r="MF11" s="53" t="s">
        <v>163</v>
      </c>
      <c r="MG11" s="53" t="s">
        <v>163</v>
      </c>
      <c r="MH11" s="53" t="s">
        <v>163</v>
      </c>
      <c r="MI11" s="53"/>
      <c r="MJ11" s="53" t="s">
        <v>163</v>
      </c>
      <c r="MK11" s="595" t="s">
        <v>163</v>
      </c>
      <c r="ML11" s="11"/>
      <c r="MM11" s="11"/>
    </row>
    <row xmlns:x14ac="http://schemas.microsoft.com/office/spreadsheetml/2009/9/ac" r="12" s="2" customFormat="true" ht="15" customHeight="true" x14ac:dyDescent="0.25">
      <c r="A12" s="424" t="str">
        <f ca="true">IF(ISBLANK('Data Summary'!A14),"",'Data Summary'!A14)</f>
        <v>NER_2010_UIS</v>
      </c>
      <c r="B12" s="132"/>
      <c r="C12" s="103" t="s">
        <v>127</v>
      </c>
      <c r="D12" s="53"/>
      <c r="E12" s="53"/>
      <c r="F12" s="53"/>
      <c r="G12" s="53"/>
      <c r="H12" s="53"/>
      <c r="I12" s="100"/>
      <c r="J12" s="11"/>
      <c r="K12" s="11"/>
      <c r="L12" s="132"/>
      <c r="M12" s="103" t="s">
        <v>127</v>
      </c>
      <c r="N12" s="53"/>
      <c r="O12" s="53"/>
      <c r="P12" s="53"/>
      <c r="Q12" s="53"/>
      <c r="R12" s="53"/>
      <c r="S12" s="100"/>
      <c r="T12" s="11"/>
      <c r="U12" s="11"/>
      <c r="V12" s="132"/>
      <c r="W12" s="103" t="s">
        <v>127</v>
      </c>
      <c r="X12" s="53"/>
      <c r="Y12" s="53"/>
      <c r="Z12" s="53"/>
      <c r="AA12" s="53"/>
      <c r="AB12" s="53"/>
      <c r="AC12" s="100"/>
      <c r="AD12" s="11"/>
      <c r="AE12" s="11"/>
      <c r="AF12" s="132"/>
      <c r="AG12" s="103" t="s">
        <v>127</v>
      </c>
      <c r="AH12" s="53"/>
      <c r="AI12" s="53"/>
      <c r="AJ12" s="53"/>
      <c r="AK12" s="53"/>
      <c r="AL12" s="53"/>
      <c r="AM12" s="100"/>
      <c r="AN12" s="11"/>
      <c r="AO12" s="11"/>
      <c r="AP12" s="132"/>
      <c r="AQ12" s="103" t="s">
        <v>127</v>
      </c>
      <c r="AR12" s="53"/>
      <c r="AS12" s="53"/>
      <c r="AT12" s="53"/>
      <c r="AU12" s="53"/>
      <c r="AV12" s="53"/>
      <c r="AW12" s="100"/>
      <c r="AX12" s="11"/>
      <c r="AY12" s="11"/>
      <c r="AZ12" s="132"/>
      <c r="BA12" s="103" t="s">
        <v>127</v>
      </c>
      <c r="BB12" s="53"/>
      <c r="BC12" s="53"/>
      <c r="BD12" s="53"/>
      <c r="BE12" s="53"/>
      <c r="BF12" s="53"/>
      <c r="BG12" s="100"/>
      <c r="BH12" s="11"/>
      <c r="BI12" s="11"/>
      <c r="BJ12" s="132"/>
      <c r="BK12" s="103" t="s">
        <v>127</v>
      </c>
      <c r="BL12" s="53"/>
      <c r="BM12" s="53"/>
      <c r="BN12" s="53"/>
      <c r="BO12" s="53"/>
      <c r="BP12" s="53"/>
      <c r="BQ12" s="100"/>
      <c r="BR12" s="11"/>
      <c r="BS12" s="11"/>
      <c r="BT12" s="132"/>
      <c r="BU12" s="103" t="s">
        <v>127</v>
      </c>
      <c r="BV12" s="53"/>
      <c r="BW12" s="53"/>
      <c r="BX12" s="53"/>
      <c r="BY12" s="53"/>
      <c r="BZ12" s="53"/>
      <c r="CA12" s="100"/>
      <c r="CB12" s="11"/>
      <c r="CC12" s="11"/>
      <c r="CD12" s="132"/>
      <c r="CE12" s="103" t="s">
        <v>127</v>
      </c>
      <c r="CF12" s="53"/>
      <c r="CG12" s="53"/>
      <c r="CH12" s="53"/>
      <c r="CI12" s="53"/>
      <c r="CJ12" s="53"/>
      <c r="CK12" s="100"/>
      <c r="CL12" s="11"/>
      <c r="CM12" s="11"/>
      <c r="CN12" s="132"/>
      <c r="CO12" s="103" t="s">
        <v>127</v>
      </c>
      <c r="CP12" s="53"/>
      <c r="CQ12" s="53"/>
      <c r="CR12" s="53"/>
      <c r="CS12" s="53"/>
      <c r="CT12" s="53"/>
      <c r="CU12" s="100"/>
      <c r="CV12" s="11"/>
      <c r="CW12" s="11"/>
      <c r="CX12" s="132"/>
      <c r="CY12" s="103" t="s">
        <v>127</v>
      </c>
      <c r="CZ12" s="53"/>
      <c r="DA12" s="53"/>
      <c r="DB12" s="53"/>
      <c r="DC12" s="53"/>
      <c r="DD12" s="53"/>
      <c r="DE12" s="100"/>
      <c r="DF12" s="11"/>
      <c r="DG12" s="11"/>
      <c r="DH12" s="132"/>
      <c r="DI12" s="103" t="s">
        <v>127</v>
      </c>
      <c r="DJ12" s="53"/>
      <c r="DK12" s="53"/>
      <c r="DL12" s="53"/>
      <c r="DM12" s="53"/>
      <c r="DN12" s="53"/>
      <c r="DO12" s="100"/>
      <c r="DP12" s="11"/>
      <c r="DQ12" s="11"/>
      <c r="DR12" s="132"/>
      <c r="DS12" s="103" t="s">
        <v>127</v>
      </c>
      <c r="DT12" s="53"/>
      <c r="DU12" s="53"/>
      <c r="DV12" s="53"/>
      <c r="DW12" s="53"/>
      <c r="DX12" s="53"/>
      <c r="DY12" s="100"/>
      <c r="DZ12" s="11"/>
      <c r="EA12" s="11"/>
      <c r="EB12" s="132"/>
      <c r="EC12" s="103" t="s">
        <v>127</v>
      </c>
      <c r="ED12" s="53"/>
      <c r="EE12" s="53"/>
      <c r="EF12" s="53"/>
      <c r="EG12" s="53"/>
      <c r="EH12" s="53"/>
      <c r="EI12" s="100"/>
      <c r="EJ12" s="11"/>
      <c r="EK12" s="11"/>
      <c r="EL12" s="132"/>
      <c r="EM12" s="103" t="s">
        <v>127</v>
      </c>
      <c r="EN12" s="53"/>
      <c r="EO12" s="53"/>
      <c r="EP12" s="53"/>
      <c r="EQ12" s="53"/>
      <c r="ER12" s="53"/>
      <c r="ES12" s="100"/>
      <c r="ET12" s="11"/>
      <c r="EU12" s="11"/>
      <c r="EV12" s="132"/>
      <c r="EW12" s="103" t="s">
        <v>127</v>
      </c>
      <c r="EX12" s="53"/>
      <c r="EY12" s="53"/>
      <c r="EZ12" s="53"/>
      <c r="FA12" s="53"/>
      <c r="FB12" s="53"/>
      <c r="FC12" s="100"/>
      <c r="FD12" s="11"/>
      <c r="FE12" s="11"/>
      <c r="FF12" s="132"/>
      <c r="FG12" s="103" t="s">
        <v>127</v>
      </c>
      <c r="FH12" s="53"/>
      <c r="FI12" s="53"/>
      <c r="FJ12" s="53"/>
      <c r="FK12" s="53"/>
      <c r="FL12" s="53"/>
      <c r="FM12" s="100"/>
      <c r="FN12" s="11"/>
      <c r="FO12" s="11"/>
      <c r="FP12" s="132"/>
      <c r="FQ12" s="103" t="s">
        <v>127</v>
      </c>
      <c r="FR12" s="53"/>
      <c r="FS12" s="53"/>
      <c r="FT12" s="53"/>
      <c r="FU12" s="53"/>
      <c r="FV12" s="53"/>
      <c r="FW12" s="100"/>
      <c r="FX12" s="11"/>
      <c r="FY12" s="11"/>
      <c r="FZ12" s="132"/>
      <c r="GA12" s="103" t="s">
        <v>127</v>
      </c>
      <c r="GB12" s="53"/>
      <c r="GC12" s="53"/>
      <c r="GD12" s="53"/>
      <c r="GE12" s="53"/>
      <c r="GF12" s="53"/>
      <c r="GG12" s="100"/>
      <c r="GH12" s="11"/>
      <c r="GI12" s="11"/>
      <c r="GJ12" s="132"/>
      <c r="GK12" s="103" t="s">
        <v>127</v>
      </c>
      <c r="GL12" s="53"/>
      <c r="GM12" s="53"/>
      <c r="GN12" s="53"/>
      <c r="GO12" s="53"/>
      <c r="GP12" s="53"/>
      <c r="GQ12" s="100"/>
      <c r="GR12" s="11"/>
      <c r="GS12" s="11"/>
      <c r="GT12" s="132"/>
      <c r="GU12" s="103" t="s">
        <v>127</v>
      </c>
      <c r="GV12" s="53"/>
      <c r="GW12" s="53"/>
      <c r="GX12" s="53"/>
      <c r="GY12" s="53"/>
      <c r="GZ12" s="53"/>
      <c r="HA12" s="100"/>
      <c r="HB12" s="11"/>
      <c r="HC12" s="11"/>
      <c r="HD12" s="132"/>
      <c r="HE12" s="103" t="s">
        <v>127</v>
      </c>
      <c r="HF12" s="53"/>
      <c r="HG12" s="53"/>
      <c r="HH12" s="53"/>
      <c r="HI12" s="53"/>
      <c r="HJ12" s="53"/>
      <c r="HK12" s="100"/>
      <c r="HL12" s="11"/>
      <c r="HM12" s="11"/>
      <c r="HN12" s="132"/>
      <c r="HO12" s="103" t="s">
        <v>127</v>
      </c>
      <c r="HP12" s="53"/>
      <c r="HQ12" s="53"/>
      <c r="HR12" s="53"/>
      <c r="HS12" s="53"/>
      <c r="HT12" s="53"/>
      <c r="HU12" s="100"/>
      <c r="HV12" s="11"/>
      <c r="HW12" s="11"/>
      <c r="HX12" s="132"/>
      <c r="HY12" s="103" t="s">
        <v>127</v>
      </c>
      <c r="HZ12" s="53"/>
      <c r="IA12" s="53"/>
      <c r="IB12" s="53"/>
      <c r="IC12" s="53"/>
      <c r="ID12" s="53"/>
      <c r="IE12" s="100"/>
      <c r="IF12" s="11"/>
      <c r="IG12" s="11"/>
      <c r="IH12" s="132"/>
      <c r="II12" s="103" t="s">
        <v>127</v>
      </c>
      <c r="IJ12" s="211"/>
      <c r="IK12" s="211"/>
      <c r="IL12" s="211" t="s">
        <v>163</v>
      </c>
      <c r="IM12" s="211"/>
      <c r="IN12" s="211"/>
      <c r="IO12" s="100"/>
      <c r="IP12" s="11"/>
      <c r="IQ12" s="11"/>
      <c r="IR12" s="132"/>
      <c r="IS12" s="103" t="s">
        <v>127</v>
      </c>
      <c r="IT12" s="53"/>
      <c r="IU12" s="53"/>
      <c r="IV12" s="53"/>
      <c r="IW12" s="53"/>
      <c r="IX12" s="53"/>
      <c r="IY12" s="100"/>
      <c r="IZ12" s="11"/>
      <c r="JA12" s="11"/>
      <c r="JB12" s="132"/>
      <c r="JC12" s="103" t="s">
        <v>127</v>
      </c>
      <c r="JD12" s="53"/>
      <c r="JE12" s="53"/>
      <c r="JF12" s="53"/>
      <c r="JG12" s="53"/>
      <c r="JH12" s="53"/>
      <c r="JI12" s="100"/>
      <c r="JJ12" s="11"/>
      <c r="JK12" s="11"/>
      <c r="JL12" s="132"/>
      <c r="JM12" s="103" t="s">
        <v>127</v>
      </c>
      <c r="JN12" s="53"/>
      <c r="JO12" s="53"/>
      <c r="JP12" s="53"/>
      <c r="JQ12" s="53"/>
      <c r="JR12" s="53"/>
      <c r="JS12" s="100"/>
      <c r="JT12" s="11"/>
      <c r="JU12" s="11"/>
      <c r="JV12" s="132"/>
      <c r="JW12" s="103" t="s">
        <v>127</v>
      </c>
      <c r="JX12" s="53"/>
      <c r="JY12" s="53"/>
      <c r="JZ12" s="53"/>
      <c r="KA12" s="53"/>
      <c r="KB12" s="53"/>
      <c r="KC12" s="100"/>
      <c r="KD12" s="11"/>
      <c r="KE12" s="11"/>
      <c r="KF12" s="132"/>
      <c r="KG12" s="103" t="s">
        <v>127</v>
      </c>
      <c r="KH12" s="53"/>
      <c r="KI12" s="53"/>
      <c r="KJ12" s="53"/>
      <c r="KK12" s="53"/>
      <c r="KL12" s="53"/>
      <c r="KM12" s="100"/>
      <c r="KN12" s="11"/>
      <c r="KO12" s="11"/>
      <c r="KP12" s="132"/>
      <c r="KQ12" s="103" t="s">
        <v>127</v>
      </c>
      <c r="KR12" s="53"/>
      <c r="KS12" s="53"/>
      <c r="KT12" s="53"/>
      <c r="KU12" s="53"/>
      <c r="KV12" s="53"/>
      <c r="KW12" s="100"/>
      <c r="KX12" s="11"/>
      <c r="KY12" s="11"/>
      <c r="KZ12" s="132"/>
      <c r="LA12" s="103" t="s">
        <v>127</v>
      </c>
      <c r="LB12" s="53"/>
      <c r="LC12" s="53"/>
      <c r="LD12" s="53"/>
      <c r="LE12" s="53"/>
      <c r="LF12" s="53"/>
      <c r="LG12" s="100"/>
      <c r="LH12" s="11"/>
      <c r="LI12" s="11"/>
      <c r="LJ12" s="132"/>
      <c r="LK12" s="103" t="s">
        <v>127</v>
      </c>
      <c r="LL12" s="53" t="s">
        <v>163</v>
      </c>
      <c r="LM12" s="53"/>
      <c r="LN12" s="53" t="s">
        <v>163</v>
      </c>
      <c r="LO12" s="53"/>
      <c r="LP12" s="53" t="s">
        <v>163</v>
      </c>
      <c r="LQ12" s="100"/>
      <c r="LR12" s="11"/>
      <c r="LS12" s="11"/>
      <c r="LT12" s="132"/>
      <c r="LU12" s="103" t="s">
        <v>127</v>
      </c>
      <c r="LV12" s="53" t="s">
        <v>163</v>
      </c>
      <c r="LW12" s="53"/>
      <c r="LX12" s="53" t="s">
        <v>163</v>
      </c>
      <c r="LY12" s="53"/>
      <c r="LZ12" s="53" t="s">
        <v>163</v>
      </c>
      <c r="MA12" s="418"/>
      <c r="MB12" s="11"/>
      <c r="MC12" s="11"/>
      <c r="MD12" s="132"/>
      <c r="ME12" s="103" t="s">
        <v>127</v>
      </c>
      <c r="MF12" s="53" t="s">
        <v>163</v>
      </c>
      <c r="MG12" s="53" t="s">
        <v>163</v>
      </c>
      <c r="MH12" s="53" t="s">
        <v>163</v>
      </c>
      <c r="MI12" s="53"/>
      <c r="MJ12" s="53" t="s">
        <v>163</v>
      </c>
      <c r="MK12" s="595"/>
      <c r="ML12" s="11"/>
      <c r="MM12" s="11"/>
    </row>
    <row xmlns:x14ac="http://schemas.microsoft.com/office/spreadsheetml/2009/9/ac" r="13" s="2" customFormat="true" ht="15" customHeight="true" x14ac:dyDescent="0.25">
      <c r="A13" s="424" t="str">
        <f ca="true">IF(ISBLANK('Data Summary'!A15),"",'Data Summary'!A15)</f>
        <v>NER_2011_EMIS</v>
      </c>
      <c r="B13" s="132"/>
      <c r="C13" s="103" t="s">
        <v>104</v>
      </c>
      <c r="D13" s="53"/>
      <c r="E13" s="53"/>
      <c r="F13" s="53"/>
      <c r="G13" s="53"/>
      <c r="H13" s="53"/>
      <c r="I13" s="100"/>
      <c r="J13" s="11"/>
      <c r="K13" s="11"/>
      <c r="L13" s="132"/>
      <c r="M13" s="103" t="s">
        <v>104</v>
      </c>
      <c r="N13" s="53"/>
      <c r="O13" s="53"/>
      <c r="P13" s="53"/>
      <c r="Q13" s="53"/>
      <c r="R13" s="53"/>
      <c r="S13" s="100"/>
      <c r="T13" s="11"/>
      <c r="U13" s="11"/>
      <c r="V13" s="132"/>
      <c r="W13" s="103" t="s">
        <v>104</v>
      </c>
      <c r="X13" s="53"/>
      <c r="Y13" s="53"/>
      <c r="Z13" s="53"/>
      <c r="AA13" s="53"/>
      <c r="AB13" s="53"/>
      <c r="AC13" s="100"/>
      <c r="AD13" s="11"/>
      <c r="AE13" s="11"/>
      <c r="AF13" s="132"/>
      <c r="AG13" s="103" t="s">
        <v>104</v>
      </c>
      <c r="AH13" s="53"/>
      <c r="AI13" s="53"/>
      <c r="AJ13" s="53"/>
      <c r="AK13" s="53"/>
      <c r="AL13" s="53"/>
      <c r="AM13" s="100"/>
      <c r="AN13" s="11"/>
      <c r="AO13" s="11"/>
      <c r="AP13" s="132"/>
      <c r="AQ13" s="103" t="s">
        <v>104</v>
      </c>
      <c r="AR13" s="53"/>
      <c r="AS13" s="53"/>
      <c r="AT13" s="53"/>
      <c r="AU13" s="53"/>
      <c r="AV13" s="53"/>
      <c r="AW13" s="100"/>
      <c r="AX13" s="11"/>
      <c r="AY13" s="11"/>
      <c r="AZ13" s="132"/>
      <c r="BA13" s="103" t="s">
        <v>104</v>
      </c>
      <c r="BB13" s="53"/>
      <c r="BC13" s="53"/>
      <c r="BD13" s="53"/>
      <c r="BE13" s="53"/>
      <c r="BF13" s="53"/>
      <c r="BG13" s="100"/>
      <c r="BH13" s="11"/>
      <c r="BI13" s="11"/>
      <c r="BJ13" s="132"/>
      <c r="BK13" s="103" t="s">
        <v>104</v>
      </c>
      <c r="BL13" s="53"/>
      <c r="BM13" s="53"/>
      <c r="BN13" s="53"/>
      <c r="BO13" s="53"/>
      <c r="BP13" s="53"/>
      <c r="BQ13" s="100"/>
      <c r="BR13" s="11"/>
      <c r="BS13" s="11"/>
      <c r="BT13" s="132"/>
      <c r="BU13" s="103" t="s">
        <v>104</v>
      </c>
      <c r="BV13" s="53"/>
      <c r="BW13" s="53"/>
      <c r="BX13" s="53"/>
      <c r="BY13" s="53"/>
      <c r="BZ13" s="53"/>
      <c r="CA13" s="100"/>
      <c r="CB13" s="11"/>
      <c r="CC13" s="11"/>
      <c r="CD13" s="132"/>
      <c r="CE13" s="103" t="s">
        <v>104</v>
      </c>
      <c r="CF13" s="53"/>
      <c r="CG13" s="53"/>
      <c r="CH13" s="53"/>
      <c r="CI13" s="53"/>
      <c r="CJ13" s="53"/>
      <c r="CK13" s="100"/>
      <c r="CL13" s="11"/>
      <c r="CM13" s="11"/>
      <c r="CN13" s="132"/>
      <c r="CO13" s="103" t="s">
        <v>104</v>
      </c>
      <c r="CP13" s="53"/>
      <c r="CQ13" s="53"/>
      <c r="CR13" s="53"/>
      <c r="CS13" s="53"/>
      <c r="CT13" s="53"/>
      <c r="CU13" s="100"/>
      <c r="CV13" s="11"/>
      <c r="CW13" s="11"/>
      <c r="CX13" s="132"/>
      <c r="CY13" s="103" t="s">
        <v>104</v>
      </c>
      <c r="CZ13" s="53"/>
      <c r="DA13" s="53"/>
      <c r="DB13" s="53"/>
      <c r="DC13" s="53"/>
      <c r="DD13" s="53"/>
      <c r="DE13" s="100"/>
      <c r="DF13" s="11"/>
      <c r="DG13" s="11"/>
      <c r="DH13" s="132"/>
      <c r="DI13" s="103" t="s">
        <v>104</v>
      </c>
      <c r="DJ13" s="53"/>
      <c r="DK13" s="53"/>
      <c r="DL13" s="53"/>
      <c r="DM13" s="53"/>
      <c r="DN13" s="53"/>
      <c r="DO13" s="100"/>
      <c r="DP13" s="11"/>
      <c r="DQ13" s="11"/>
      <c r="DR13" s="132"/>
      <c r="DS13" s="103" t="s">
        <v>104</v>
      </c>
      <c r="DT13" s="53"/>
      <c r="DU13" s="53"/>
      <c r="DV13" s="53"/>
      <c r="DW13" s="53"/>
      <c r="DX13" s="53"/>
      <c r="DY13" s="100"/>
      <c r="DZ13" s="11"/>
      <c r="EA13" s="11"/>
      <c r="EB13" s="132"/>
      <c r="EC13" s="103" t="s">
        <v>104</v>
      </c>
      <c r="ED13" s="53"/>
      <c r="EE13" s="53"/>
      <c r="EF13" s="53"/>
      <c r="EG13" s="53"/>
      <c r="EH13" s="53"/>
      <c r="EI13" s="100"/>
      <c r="EJ13" s="11"/>
      <c r="EK13" s="11"/>
      <c r="EL13" s="132"/>
      <c r="EM13" s="103" t="s">
        <v>104</v>
      </c>
      <c r="EN13" s="53"/>
      <c r="EO13" s="53"/>
      <c r="EP13" s="53"/>
      <c r="EQ13" s="53"/>
      <c r="ER13" s="53"/>
      <c r="ES13" s="100"/>
      <c r="ET13" s="11"/>
      <c r="EU13" s="11"/>
      <c r="EV13" s="132"/>
      <c r="EW13" s="103" t="s">
        <v>104</v>
      </c>
      <c r="EX13" s="53"/>
      <c r="EY13" s="53"/>
      <c r="EZ13" s="53"/>
      <c r="FA13" s="53"/>
      <c r="FB13" s="53"/>
      <c r="FC13" s="100"/>
      <c r="FD13" s="11"/>
      <c r="FE13" s="11"/>
      <c r="FF13" s="132"/>
      <c r="FG13" s="103" t="s">
        <v>104</v>
      </c>
      <c r="FH13" s="53"/>
      <c r="FI13" s="53"/>
      <c r="FJ13" s="53"/>
      <c r="FK13" s="53"/>
      <c r="FL13" s="53"/>
      <c r="FM13" s="100"/>
      <c r="FN13" s="11"/>
      <c r="FO13" s="11"/>
      <c r="FP13" s="132"/>
      <c r="FQ13" s="103" t="s">
        <v>104</v>
      </c>
      <c r="FR13" s="53"/>
      <c r="FS13" s="53"/>
      <c r="FT13" s="53"/>
      <c r="FU13" s="53"/>
      <c r="FV13" s="53"/>
      <c r="FW13" s="100"/>
      <c r="FX13" s="11"/>
      <c r="FY13" s="11"/>
      <c r="FZ13" s="132"/>
      <c r="GA13" s="103" t="s">
        <v>104</v>
      </c>
      <c r="GB13" s="53"/>
      <c r="GC13" s="53"/>
      <c r="GD13" s="53"/>
      <c r="GE13" s="53"/>
      <c r="GF13" s="53"/>
      <c r="GG13" s="100"/>
      <c r="GH13" s="11"/>
      <c r="GI13" s="11"/>
      <c r="GJ13" s="132"/>
      <c r="GK13" s="103" t="s">
        <v>104</v>
      </c>
      <c r="GL13" s="53"/>
      <c r="GM13" s="53"/>
      <c r="GN13" s="53"/>
      <c r="GO13" s="53"/>
      <c r="GP13" s="53"/>
      <c r="GQ13" s="100"/>
      <c r="GR13" s="11"/>
      <c r="GS13" s="11"/>
      <c r="GT13" s="132"/>
      <c r="GU13" s="103" t="s">
        <v>104</v>
      </c>
      <c r="GV13" s="53" t="s">
        <v>163</v>
      </c>
      <c r="GW13" s="53"/>
      <c r="GX13" s="53"/>
      <c r="GY13" s="53"/>
      <c r="GZ13" s="53" t="s">
        <v>163</v>
      </c>
      <c r="HA13" s="100"/>
      <c r="HB13" s="11"/>
      <c r="HC13" s="11"/>
      <c r="HD13" s="132"/>
      <c r="HE13" s="103" t="s">
        <v>104</v>
      </c>
      <c r="HF13" s="53"/>
      <c r="HG13" s="53"/>
      <c r="HH13" s="53"/>
      <c r="HI13" s="53"/>
      <c r="HJ13" s="53"/>
      <c r="HK13" s="100"/>
      <c r="HL13" s="11"/>
      <c r="HM13" s="11"/>
      <c r="HN13" s="132"/>
      <c r="HO13" s="103" t="s">
        <v>104</v>
      </c>
      <c r="HP13" s="53"/>
      <c r="HQ13" s="53"/>
      <c r="HR13" s="53"/>
      <c r="HS13" s="53"/>
      <c r="HT13" s="53"/>
      <c r="HU13" s="100"/>
      <c r="HV13" s="11"/>
      <c r="HW13" s="11"/>
      <c r="HX13" s="132"/>
      <c r="HY13" s="103" t="s">
        <v>104</v>
      </c>
      <c r="HZ13" s="53" t="s">
        <v>163</v>
      </c>
      <c r="IA13" s="53"/>
      <c r="IB13" s="53"/>
      <c r="IC13" s="53"/>
      <c r="ID13" s="53" t="s">
        <v>163</v>
      </c>
      <c r="IE13" s="100"/>
      <c r="IF13" s="11"/>
      <c r="IG13" s="11"/>
      <c r="IH13" s="132"/>
      <c r="II13" s="103" t="s">
        <v>104</v>
      </c>
      <c r="IJ13" s="211"/>
      <c r="IK13" s="211"/>
      <c r="IL13" s="211" t="s">
        <v>163</v>
      </c>
      <c r="IM13" s="211"/>
      <c r="IN13" s="211"/>
      <c r="IO13" s="100"/>
      <c r="IP13" s="11"/>
      <c r="IQ13" s="11"/>
      <c r="IR13" s="132"/>
      <c r="IS13" s="103" t="s">
        <v>104</v>
      </c>
      <c r="IT13" s="53" t="s">
        <v>163</v>
      </c>
      <c r="IU13" s="53"/>
      <c r="IV13" s="53"/>
      <c r="IW13" s="53"/>
      <c r="IX13" s="53" t="s">
        <v>163</v>
      </c>
      <c r="IY13" s="100"/>
      <c r="IZ13" s="11"/>
      <c r="JA13" s="11"/>
      <c r="JB13" s="132"/>
      <c r="JC13" s="103" t="s">
        <v>104</v>
      </c>
      <c r="JD13" s="53"/>
      <c r="JE13" s="53"/>
      <c r="JF13" s="53"/>
      <c r="JG13" s="53"/>
      <c r="JH13" s="53"/>
      <c r="JI13" s="100"/>
      <c r="JJ13" s="11"/>
      <c r="JK13" s="11"/>
      <c r="JL13" s="132"/>
      <c r="JM13" s="103" t="s">
        <v>104</v>
      </c>
      <c r="JN13" s="53"/>
      <c r="JO13" s="53"/>
      <c r="JP13" s="53"/>
      <c r="JQ13" s="53"/>
      <c r="JR13" s="53"/>
      <c r="JS13" s="100"/>
      <c r="JT13" s="11"/>
      <c r="JU13" s="11"/>
      <c r="JV13" s="132"/>
      <c r="JW13" s="103" t="s">
        <v>104</v>
      </c>
      <c r="JX13" s="53" t="s">
        <v>163</v>
      </c>
      <c r="JY13" s="53"/>
      <c r="JZ13" s="53"/>
      <c r="KA13" s="53"/>
      <c r="KB13" s="53" t="s">
        <v>163</v>
      </c>
      <c r="KC13" s="100" t="s">
        <v>163</v>
      </c>
      <c r="KD13" s="11"/>
      <c r="KE13" s="11"/>
      <c r="KF13" s="132"/>
      <c r="KG13" s="103" t="s">
        <v>104</v>
      </c>
      <c r="KH13" s="53"/>
      <c r="KI13" s="53"/>
      <c r="KJ13" s="53"/>
      <c r="KK13" s="53"/>
      <c r="KL13" s="53"/>
      <c r="KM13" s="100"/>
      <c r="KN13" s="11"/>
      <c r="KO13" s="11"/>
      <c r="KP13" s="132"/>
      <c r="KQ13" s="103" t="s">
        <v>104</v>
      </c>
      <c r="KR13" s="53" t="s">
        <v>163</v>
      </c>
      <c r="KS13" s="53"/>
      <c r="KT13" s="53"/>
      <c r="KU13" s="53"/>
      <c r="KV13" s="53" t="s">
        <v>163</v>
      </c>
      <c r="KW13" s="100" t="s">
        <v>163</v>
      </c>
      <c r="KX13" s="11"/>
      <c r="KY13" s="11"/>
      <c r="KZ13" s="132"/>
      <c r="LA13" s="103" t="s">
        <v>104</v>
      </c>
      <c r="LB13" s="53"/>
      <c r="LC13" s="53" t="s">
        <v>163</v>
      </c>
      <c r="LD13" s="53" t="s">
        <v>163</v>
      </c>
      <c r="LE13" s="53"/>
      <c r="LF13" s="53" t="s">
        <v>163</v>
      </c>
      <c r="LG13" s="100"/>
      <c r="LH13" s="11"/>
      <c r="LI13" s="11"/>
      <c r="LJ13" s="132"/>
      <c r="LK13" s="103" t="s">
        <v>104</v>
      </c>
      <c r="LL13" s="53"/>
      <c r="LM13" s="53"/>
      <c r="LN13" s="53"/>
      <c r="LO13" s="53"/>
      <c r="LP13" s="53"/>
      <c r="LQ13" s="100"/>
      <c r="LR13" s="11"/>
      <c r="LS13" s="11"/>
      <c r="LT13" s="132"/>
      <c r="LU13" s="103" t="s">
        <v>104</v>
      </c>
      <c r="LV13" s="53"/>
      <c r="LW13" s="53"/>
      <c r="LX13" s="53"/>
      <c r="LY13" s="53"/>
      <c r="LZ13" s="53"/>
      <c r="MA13" s="100"/>
      <c r="MB13" s="11"/>
      <c r="MC13" s="11"/>
      <c r="MD13" s="132"/>
      <c r="ME13" s="103" t="s">
        <v>104</v>
      </c>
      <c r="MF13" s="53"/>
      <c r="MG13" s="53"/>
      <c r="MH13" s="53"/>
      <c r="MI13" s="53"/>
      <c r="MJ13" s="53"/>
      <c r="MK13" s="100"/>
      <c r="ML13" s="11"/>
      <c r="MM13" s="11"/>
    </row>
    <row xmlns:x14ac="http://schemas.microsoft.com/office/spreadsheetml/2009/9/ac" r="14" ht="15.75" customHeight="true" x14ac:dyDescent="0.25">
      <c r="A14" s="424" t="str">
        <f ca="true">IF(ISBLANK('Data Summary'!A16),"",'Data Summary'!A16)</f>
        <v>NER_2011_UIS</v>
      </c>
      <c r="B14" s="133"/>
      <c r="C14" s="94" t="s">
        <v>24</v>
      </c>
      <c r="D14" s="10"/>
      <c r="E14" s="10"/>
      <c r="F14" s="10"/>
      <c r="G14" s="72"/>
      <c r="H14" s="73"/>
      <c r="I14" s="74"/>
      <c r="J14" s="11"/>
      <c r="K14" s="11"/>
      <c r="L14" s="133"/>
      <c r="M14" s="94" t="s">
        <v>24</v>
      </c>
      <c r="N14" s="10"/>
      <c r="O14" s="10"/>
      <c r="P14" s="10"/>
      <c r="Q14" s="72"/>
      <c r="R14" s="73"/>
      <c r="S14" s="74"/>
      <c r="T14" s="11"/>
      <c r="U14" s="11"/>
      <c r="V14" s="133"/>
      <c r="W14" s="94" t="s">
        <v>24</v>
      </c>
      <c r="X14" s="10"/>
      <c r="Y14" s="10"/>
      <c r="Z14" s="10"/>
      <c r="AA14" s="72"/>
      <c r="AB14" s="73"/>
      <c r="AC14" s="74"/>
      <c r="AD14" s="11"/>
      <c r="AE14" s="11"/>
      <c r="AF14" s="133"/>
      <c r="AG14" s="94" t="s">
        <v>24</v>
      </c>
      <c r="AH14" s="10"/>
      <c r="AI14" s="10"/>
      <c r="AJ14" s="10"/>
      <c r="AK14" s="72"/>
      <c r="AL14" s="73"/>
      <c r="AM14" s="74"/>
      <c r="AN14" s="11"/>
      <c r="AO14" s="11"/>
      <c r="AP14" s="133"/>
      <c r="AQ14" s="94" t="s">
        <v>24</v>
      </c>
      <c r="AR14" s="10"/>
      <c r="AS14" s="10"/>
      <c r="AT14" s="10"/>
      <c r="AU14" s="72"/>
      <c r="AV14" s="73"/>
      <c r="AW14" s="74"/>
      <c r="AX14" s="11"/>
      <c r="AY14" s="11"/>
      <c r="AZ14" s="133"/>
      <c r="BA14" s="94" t="s">
        <v>24</v>
      </c>
      <c r="BB14" s="10"/>
      <c r="BC14" s="10"/>
      <c r="BD14" s="10"/>
      <c r="BE14" s="72"/>
      <c r="BF14" s="73"/>
      <c r="BG14" s="74"/>
      <c r="BH14" s="11"/>
      <c r="BI14" s="11"/>
      <c r="BJ14" s="133"/>
      <c r="BK14" s="94" t="s">
        <v>24</v>
      </c>
      <c r="BL14" s="10"/>
      <c r="BM14" s="10"/>
      <c r="BN14" s="10"/>
      <c r="BO14" s="72"/>
      <c r="BP14" s="73"/>
      <c r="BQ14" s="74"/>
      <c r="BR14" s="11"/>
      <c r="BS14" s="11"/>
      <c r="BT14" s="133"/>
      <c r="BU14" s="94" t="s">
        <v>24</v>
      </c>
      <c r="BV14" s="10"/>
      <c r="BW14" s="10"/>
      <c r="BX14" s="10"/>
      <c r="BY14" s="72"/>
      <c r="BZ14" s="73"/>
      <c r="CA14" s="74"/>
      <c r="CB14" s="11"/>
      <c r="CC14" s="11"/>
      <c r="CD14" s="133"/>
      <c r="CE14" s="94" t="s">
        <v>24</v>
      </c>
      <c r="CF14" s="10"/>
      <c r="CG14" s="10"/>
      <c r="CH14" s="10"/>
      <c r="CI14" s="72"/>
      <c r="CJ14" s="73"/>
      <c r="CK14" s="74"/>
      <c r="CL14" s="11"/>
      <c r="CM14" s="11"/>
      <c r="CN14" s="133"/>
      <c r="CO14" s="94" t="s">
        <v>24</v>
      </c>
      <c r="CP14" s="10"/>
      <c r="CQ14" s="10"/>
      <c r="CR14" s="10"/>
      <c r="CS14" s="72"/>
      <c r="CT14" s="73"/>
      <c r="CU14" s="74"/>
      <c r="CV14" s="11"/>
      <c r="CW14" s="11"/>
      <c r="CX14" s="133"/>
      <c r="CY14" s="94" t="s">
        <v>24</v>
      </c>
      <c r="CZ14" s="10"/>
      <c r="DA14" s="10"/>
      <c r="DB14" s="10"/>
      <c r="DC14" s="72"/>
      <c r="DD14" s="73"/>
      <c r="DE14" s="74"/>
      <c r="DF14" s="11"/>
      <c r="DG14" s="11"/>
      <c r="DH14" s="133"/>
      <c r="DI14" s="94" t="s">
        <v>24</v>
      </c>
      <c r="DJ14" s="10"/>
      <c r="DK14" s="10"/>
      <c r="DL14" s="10"/>
      <c r="DM14" s="72"/>
      <c r="DN14" s="73"/>
      <c r="DO14" s="74"/>
      <c r="DP14" s="11"/>
      <c r="DQ14" s="11"/>
      <c r="DR14" s="133"/>
      <c r="DS14" s="94" t="s">
        <v>24</v>
      </c>
      <c r="DT14" s="10"/>
      <c r="DU14" s="10"/>
      <c r="DV14" s="10"/>
      <c r="DW14" s="72"/>
      <c r="DX14" s="73"/>
      <c r="DY14" s="74"/>
      <c r="DZ14" s="11"/>
      <c r="EA14" s="11"/>
      <c r="EB14" s="133"/>
      <c r="EC14" s="94" t="s">
        <v>24</v>
      </c>
      <c r="ED14" s="10"/>
      <c r="EE14" s="10"/>
      <c r="EF14" s="10"/>
      <c r="EG14" s="72"/>
      <c r="EH14" s="73"/>
      <c r="EI14" s="74"/>
      <c r="EJ14" s="11"/>
      <c r="EK14" s="11"/>
      <c r="EL14" s="133"/>
      <c r="EM14" s="94" t="s">
        <v>24</v>
      </c>
      <c r="EN14" s="10"/>
      <c r="EO14" s="10"/>
      <c r="EP14" s="10"/>
      <c r="EQ14" s="72"/>
      <c r="ER14" s="73"/>
      <c r="ES14" s="74"/>
      <c r="ET14" s="11"/>
      <c r="EU14" s="11"/>
      <c r="EV14" s="133"/>
      <c r="EW14" s="94" t="s">
        <v>24</v>
      </c>
      <c r="EX14" s="10"/>
      <c r="EY14" s="10"/>
      <c r="EZ14" s="10"/>
      <c r="FA14" s="72"/>
      <c r="FB14" s="73"/>
      <c r="FC14" s="74"/>
      <c r="FD14" s="11"/>
      <c r="FE14" s="11"/>
      <c r="FF14" s="133"/>
      <c r="FG14" s="94" t="s">
        <v>24</v>
      </c>
      <c r="FH14" s="10"/>
      <c r="FI14" s="10"/>
      <c r="FJ14" s="10"/>
      <c r="FK14" s="72"/>
      <c r="FL14" s="73"/>
      <c r="FM14" s="74"/>
      <c r="FN14" s="11"/>
      <c r="FO14" s="11"/>
      <c r="FP14" s="133"/>
      <c r="FQ14" s="94" t="s">
        <v>24</v>
      </c>
      <c r="FR14" s="10"/>
      <c r="FS14" s="10"/>
      <c r="FT14" s="10"/>
      <c r="FU14" s="72"/>
      <c r="FV14" s="73"/>
      <c r="FW14" s="74"/>
      <c r="FX14" s="11"/>
      <c r="FY14" s="11"/>
      <c r="FZ14" s="133"/>
      <c r="GA14" s="94" t="s">
        <v>24</v>
      </c>
      <c r="GB14" s="10"/>
      <c r="GC14" s="10"/>
      <c r="GD14" s="10"/>
      <c r="GE14" s="72"/>
      <c r="GF14" s="73"/>
      <c r="GG14" s="74"/>
      <c r="GH14" s="11"/>
      <c r="GI14" s="11"/>
      <c r="GJ14" s="133"/>
      <c r="GK14" s="94" t="s">
        <v>24</v>
      </c>
      <c r="GL14" s="10"/>
      <c r="GM14" s="10"/>
      <c r="GN14" s="10"/>
      <c r="GO14" s="72"/>
      <c r="GP14" s="73"/>
      <c r="GQ14" s="74"/>
      <c r="GR14" s="11"/>
      <c r="GS14" s="11"/>
      <c r="GT14" s="133"/>
      <c r="GU14" s="94" t="s">
        <v>24</v>
      </c>
      <c r="GV14" s="10"/>
      <c r="GW14" s="10"/>
      <c r="GX14" s="10"/>
      <c r="GY14" s="72"/>
      <c r="GZ14" s="73"/>
      <c r="HA14" s="74"/>
      <c r="HB14" s="11"/>
      <c r="HC14" s="11"/>
      <c r="HD14" s="133"/>
      <c r="HE14" s="94" t="s">
        <v>24</v>
      </c>
      <c r="HF14" s="10"/>
      <c r="HG14" s="10"/>
      <c r="HH14" s="10"/>
      <c r="HI14" s="72"/>
      <c r="HJ14" s="73"/>
      <c r="HK14" s="74"/>
      <c r="HL14" s="11"/>
      <c r="HM14" s="11"/>
      <c r="HN14" s="133"/>
      <c r="HO14" s="94" t="s">
        <v>24</v>
      </c>
      <c r="HP14" s="10"/>
      <c r="HQ14" s="10"/>
      <c r="HR14" s="10"/>
      <c r="HS14" s="72"/>
      <c r="HT14" s="73"/>
      <c r="HU14" s="74"/>
      <c r="HV14" s="11"/>
      <c r="HW14" s="11"/>
      <c r="HX14" s="133"/>
      <c r="HY14" s="94" t="s">
        <v>24</v>
      </c>
      <c r="HZ14" s="10"/>
      <c r="IA14" s="10"/>
      <c r="IB14" s="10"/>
      <c r="IC14" s="72"/>
      <c r="ID14" s="73"/>
      <c r="IE14" s="74"/>
      <c r="IF14" s="11"/>
      <c r="IG14" s="11"/>
      <c r="IH14" s="133"/>
      <c r="II14" s="94" t="s">
        <v>24</v>
      </c>
      <c r="IJ14" s="215"/>
      <c r="IK14" s="215"/>
      <c r="IL14" s="215"/>
      <c r="IM14" s="213"/>
      <c r="IN14" s="214"/>
      <c r="IO14" s="74"/>
      <c r="IP14" s="11"/>
      <c r="IQ14" s="11"/>
      <c r="IR14" s="133"/>
      <c r="IS14" s="94" t="s">
        <v>24</v>
      </c>
      <c r="IT14" s="10"/>
      <c r="IU14" s="10"/>
      <c r="IV14" s="10"/>
      <c r="IW14" s="72"/>
      <c r="IX14" s="73"/>
      <c r="IY14" s="74"/>
      <c r="IZ14" s="11"/>
      <c r="JA14" s="11"/>
      <c r="JB14" s="133"/>
      <c r="JC14" s="94" t="s">
        <v>24</v>
      </c>
      <c r="JD14" s="10" t="s">
        <v>349</v>
      </c>
      <c r="JE14" s="10" t="s">
        <v>349</v>
      </c>
      <c r="JF14" s="10" t="s">
        <v>349</v>
      </c>
      <c r="JG14" s="72" t="s">
        <v>349</v>
      </c>
      <c r="JH14" s="73" t="s">
        <v>349</v>
      </c>
      <c r="JI14" s="74" t="s">
        <v>349</v>
      </c>
      <c r="JJ14" s="11"/>
      <c r="JK14" s="11"/>
      <c r="JL14" s="133"/>
      <c r="JM14" s="94" t="s">
        <v>24</v>
      </c>
      <c r="JN14" s="10"/>
      <c r="JO14" s="10"/>
      <c r="JP14" s="10"/>
      <c r="JQ14" s="72"/>
      <c r="JR14" s="73"/>
      <c r="JS14" s="74"/>
      <c r="JT14" s="11"/>
      <c r="JU14" s="11"/>
      <c r="JV14" s="133"/>
      <c r="JW14" s="94" t="s">
        <v>24</v>
      </c>
      <c r="JX14" s="10"/>
      <c r="JY14" s="10"/>
      <c r="JZ14" s="10"/>
      <c r="KA14" s="72"/>
      <c r="KB14" s="73"/>
      <c r="KC14" s="74"/>
      <c r="KD14" s="11"/>
      <c r="KE14" s="11"/>
      <c r="KF14" s="133"/>
      <c r="KG14" s="94" t="s">
        <v>24</v>
      </c>
      <c r="KH14" s="10" t="s">
        <v>349</v>
      </c>
      <c r="KI14" s="10" t="s">
        <v>349</v>
      </c>
      <c r="KJ14" s="10" t="s">
        <v>349</v>
      </c>
      <c r="KK14" s="72" t="s">
        <v>349</v>
      </c>
      <c r="KL14" s="73" t="s">
        <v>349</v>
      </c>
      <c r="KM14" s="74" t="s">
        <v>349</v>
      </c>
      <c r="KN14" s="11"/>
      <c r="KO14" s="11"/>
      <c r="KP14" s="133"/>
      <c r="KQ14" s="94" t="s">
        <v>24</v>
      </c>
      <c r="KR14" s="10"/>
      <c r="KS14" s="10"/>
      <c r="KT14" s="10"/>
      <c r="KU14" s="72"/>
      <c r="KV14" s="73"/>
      <c r="KW14" s="74"/>
      <c r="KX14" s="11"/>
      <c r="KY14" s="11"/>
      <c r="KZ14" s="133"/>
      <c r="LA14" s="94" t="s">
        <v>24</v>
      </c>
      <c r="LB14" s="10" t="s">
        <v>349</v>
      </c>
      <c r="LC14" s="10" t="s">
        <v>349</v>
      </c>
      <c r="LD14" s="10" t="s">
        <v>349</v>
      </c>
      <c r="LE14" s="72" t="s">
        <v>349</v>
      </c>
      <c r="LF14" s="73" t="s">
        <v>349</v>
      </c>
      <c r="LG14" s="74" t="s">
        <v>349</v>
      </c>
      <c r="LH14" s="11"/>
      <c r="LI14" s="11"/>
      <c r="LJ14" s="133"/>
      <c r="LK14" s="94" t="s">
        <v>24</v>
      </c>
      <c r="LL14" s="10">
        <v>20183</v>
      </c>
      <c r="LM14" s="10" t="s">
        <v>349</v>
      </c>
      <c r="LN14" s="10">
        <v>15790</v>
      </c>
      <c r="LO14" s="72"/>
      <c r="LP14" s="73">
        <v>18246</v>
      </c>
      <c r="LQ14" s="74">
        <v>1937</v>
      </c>
      <c r="LR14" s="11"/>
      <c r="LS14" s="11"/>
      <c r="LT14" s="133"/>
      <c r="LU14" s="94" t="s">
        <v>24</v>
      </c>
      <c r="LV14" s="10">
        <v>22540</v>
      </c>
      <c r="LW14" s="10" t="s">
        <v>349</v>
      </c>
      <c r="LX14" s="10">
        <v>16551</v>
      </c>
      <c r="LY14" s="72">
        <v>2608</v>
      </c>
      <c r="LZ14" s="73">
        <v>17977</v>
      </c>
      <c r="MA14" s="74">
        <v>1955</v>
      </c>
      <c r="MB14" s="11"/>
      <c r="MC14" s="11"/>
      <c r="MD14" s="133"/>
      <c r="ME14" s="94" t="s">
        <v>24</v>
      </c>
      <c r="MF14" s="10">
        <v>22986</v>
      </c>
      <c r="MG14" s="10">
        <v>2345</v>
      </c>
      <c r="MH14" s="10">
        <v>15525</v>
      </c>
      <c r="MI14" s="72">
        <v>2910</v>
      </c>
      <c r="MJ14" s="73">
        <v>18082</v>
      </c>
      <c r="MK14" s="74">
        <v>1994</v>
      </c>
      <c r="ML14" s="11"/>
      <c r="MM14" s="11"/>
    </row>
    <row xmlns:x14ac="http://schemas.microsoft.com/office/spreadsheetml/2009/9/ac" r="15" ht="15.75" customHeight="true" thickBot="true" x14ac:dyDescent="0.3">
      <c r="A15" s="424" t="str">
        <f ca="true">IF(ISBLANK('Data Summary'!A17),"",'Data Summary'!A17)</f>
        <v>NER_2012_EMIS</v>
      </c>
      <c r="B15" s="134"/>
      <c r="C15" s="95" t="s">
        <v>21</v>
      </c>
      <c r="D15" s="76"/>
      <c r="E15" s="76"/>
      <c r="F15" s="76"/>
      <c r="G15" s="76"/>
      <c r="H15" s="76"/>
      <c r="I15" s="77"/>
      <c r="J15" s="25"/>
      <c r="K15" s="25"/>
      <c r="L15" s="134"/>
      <c r="M15" s="95" t="s">
        <v>21</v>
      </c>
      <c r="N15" s="76"/>
      <c r="O15" s="76"/>
      <c r="P15" s="76"/>
      <c r="Q15" s="76"/>
      <c r="R15" s="76"/>
      <c r="S15" s="77"/>
      <c r="T15" s="25"/>
      <c r="U15" s="25"/>
      <c r="V15" s="134"/>
      <c r="W15" s="95" t="s">
        <v>21</v>
      </c>
      <c r="X15" s="76"/>
      <c r="Y15" s="76"/>
      <c r="Z15" s="76"/>
      <c r="AA15" s="76"/>
      <c r="AB15" s="76"/>
      <c r="AC15" s="77"/>
      <c r="AD15" s="25"/>
      <c r="AE15" s="25"/>
      <c r="AF15" s="134"/>
      <c r="AG15" s="95" t="s">
        <v>21</v>
      </c>
      <c r="AH15" s="76"/>
      <c r="AI15" s="76"/>
      <c r="AJ15" s="76"/>
      <c r="AK15" s="76"/>
      <c r="AL15" s="76"/>
      <c r="AM15" s="77"/>
      <c r="AN15" s="25"/>
      <c r="AO15" s="25"/>
      <c r="AP15" s="134"/>
      <c r="AQ15" s="95" t="s">
        <v>21</v>
      </c>
      <c r="AR15" s="76"/>
      <c r="AS15" s="76"/>
      <c r="AT15" s="76"/>
      <c r="AU15" s="76"/>
      <c r="AV15" s="76"/>
      <c r="AW15" s="77"/>
      <c r="AX15" s="25"/>
      <c r="AY15" s="25"/>
      <c r="AZ15" s="134"/>
      <c r="BA15" s="95" t="s">
        <v>21</v>
      </c>
      <c r="BB15" s="76"/>
      <c r="BC15" s="81"/>
      <c r="BD15" s="81"/>
      <c r="BE15" s="82"/>
      <c r="BF15" s="81"/>
      <c r="BG15" s="83"/>
      <c r="BH15" s="25"/>
      <c r="BI15" s="25"/>
      <c r="BJ15" s="134"/>
      <c r="BK15" s="95" t="s">
        <v>21</v>
      </c>
      <c r="BL15" s="76"/>
      <c r="BM15" s="81"/>
      <c r="BN15" s="81"/>
      <c r="BO15" s="82"/>
      <c r="BP15" s="81"/>
      <c r="BQ15" s="83"/>
      <c r="BR15" s="25"/>
      <c r="BS15" s="25"/>
      <c r="BT15" s="134"/>
      <c r="BU15" s="95" t="s">
        <v>21</v>
      </c>
      <c r="BV15" s="76"/>
      <c r="BW15" s="81"/>
      <c r="BX15" s="81"/>
      <c r="BY15" s="82"/>
      <c r="BZ15" s="81"/>
      <c r="CA15" s="83"/>
      <c r="CB15" s="25"/>
      <c r="CC15" s="25"/>
      <c r="CD15" s="134"/>
      <c r="CE15" s="95" t="s">
        <v>21</v>
      </c>
      <c r="CF15" s="76"/>
      <c r="CG15" s="81"/>
      <c r="CH15" s="81"/>
      <c r="CI15" s="82"/>
      <c r="CJ15" s="81"/>
      <c r="CK15" s="83"/>
      <c r="CL15" s="25"/>
      <c r="CM15" s="25"/>
      <c r="CN15" s="134"/>
      <c r="CO15" s="95" t="s">
        <v>21</v>
      </c>
      <c r="CP15" s="76"/>
      <c r="CQ15" s="81"/>
      <c r="CR15" s="81"/>
      <c r="CS15" s="82"/>
      <c r="CT15" s="81"/>
      <c r="CU15" s="83"/>
      <c r="CV15" s="25"/>
      <c r="CW15" s="25"/>
      <c r="CX15" s="134"/>
      <c r="CY15" s="95" t="s">
        <v>21</v>
      </c>
      <c r="CZ15" s="76"/>
      <c r="DA15" s="76"/>
      <c r="DB15" s="76"/>
      <c r="DC15" s="76"/>
      <c r="DD15" s="76"/>
      <c r="DE15" s="77"/>
      <c r="DF15" s="25"/>
      <c r="DG15" s="25"/>
      <c r="DH15" s="134"/>
      <c r="DI15" s="95" t="s">
        <v>21</v>
      </c>
      <c r="DJ15" s="76"/>
      <c r="DK15" s="81"/>
      <c r="DL15" s="81"/>
      <c r="DM15" s="82"/>
      <c r="DN15" s="81"/>
      <c r="DO15" s="83"/>
      <c r="DP15" s="25"/>
      <c r="DQ15" s="25"/>
      <c r="DR15" s="134"/>
      <c r="DS15" s="95" t="s">
        <v>21</v>
      </c>
      <c r="DT15" s="76"/>
      <c r="DU15" s="81"/>
      <c r="DV15" s="81"/>
      <c r="DW15" s="82"/>
      <c r="DX15" s="81"/>
      <c r="DY15" s="83"/>
      <c r="DZ15" s="25"/>
      <c r="EA15" s="25"/>
      <c r="EB15" s="134"/>
      <c r="EC15" s="95" t="s">
        <v>21</v>
      </c>
      <c r="ED15" s="76"/>
      <c r="EE15" s="81"/>
      <c r="EF15" s="81"/>
      <c r="EG15" s="82"/>
      <c r="EH15" s="81"/>
      <c r="EI15" s="83"/>
      <c r="EJ15" s="25"/>
      <c r="EK15" s="25"/>
      <c r="EL15" s="134"/>
      <c r="EM15" s="95" t="s">
        <v>21</v>
      </c>
      <c r="EN15" s="76"/>
      <c r="EO15" s="81"/>
      <c r="EP15" s="81"/>
      <c r="EQ15" s="82"/>
      <c r="ER15" s="81"/>
      <c r="ES15" s="83"/>
      <c r="ET15" s="25"/>
      <c r="EU15" s="25"/>
      <c r="EV15" s="134"/>
      <c r="EW15" s="95" t="s">
        <v>21</v>
      </c>
      <c r="EX15" s="76"/>
      <c r="EY15" s="81"/>
      <c r="EZ15" s="81"/>
      <c r="FA15" s="82"/>
      <c r="FB15" s="81"/>
      <c r="FC15" s="83"/>
      <c r="FD15" s="25"/>
      <c r="FE15" s="25"/>
      <c r="FF15" s="134"/>
      <c r="FG15" s="95" t="s">
        <v>21</v>
      </c>
      <c r="FH15" s="76"/>
      <c r="FI15" s="81"/>
      <c r="FJ15" s="81"/>
      <c r="FK15" s="82"/>
      <c r="FL15" s="81"/>
      <c r="FM15" s="83"/>
      <c r="FN15" s="25"/>
      <c r="FO15" s="25"/>
      <c r="FP15" s="134"/>
      <c r="FQ15" s="95" t="s">
        <v>21</v>
      </c>
      <c r="FR15" s="76"/>
      <c r="FS15" s="81"/>
      <c r="FT15" s="81"/>
      <c r="FU15" s="82"/>
      <c r="FV15" s="81"/>
      <c r="FW15" s="83"/>
      <c r="FX15" s="25"/>
      <c r="FY15" s="25"/>
      <c r="FZ15" s="134"/>
      <c r="GA15" s="95" t="s">
        <v>21</v>
      </c>
      <c r="GB15" s="76"/>
      <c r="GC15" s="81"/>
      <c r="GD15" s="81"/>
      <c r="GE15" s="82"/>
      <c r="GF15" s="81"/>
      <c r="GG15" s="83"/>
      <c r="GH15" s="25"/>
      <c r="GI15" s="25"/>
      <c r="GJ15" s="134"/>
      <c r="GK15" s="95" t="s">
        <v>21</v>
      </c>
      <c r="GL15" s="76"/>
      <c r="GM15" s="81"/>
      <c r="GN15" s="81"/>
      <c r="GO15" s="82"/>
      <c r="GP15" s="81"/>
      <c r="GQ15" s="83"/>
      <c r="GR15" s="25"/>
      <c r="GS15" s="25"/>
      <c r="GT15" s="134"/>
      <c r="GU15" s="95" t="s">
        <v>21</v>
      </c>
      <c r="GV15" s="76"/>
      <c r="GW15" s="81"/>
      <c r="GX15" s="81"/>
      <c r="GY15" s="82"/>
      <c r="GZ15" s="81"/>
      <c r="HA15" s="83"/>
      <c r="HB15" s="25"/>
      <c r="HC15" s="25"/>
      <c r="HD15" s="134"/>
      <c r="HE15" s="95" t="s">
        <v>21</v>
      </c>
      <c r="HF15" s="76"/>
      <c r="HG15" s="81"/>
      <c r="HH15" s="81"/>
      <c r="HI15" s="82"/>
      <c r="HJ15" s="81"/>
      <c r="HK15" s="83"/>
      <c r="HL15" s="25"/>
      <c r="HM15" s="25"/>
      <c r="HN15" s="134"/>
      <c r="HO15" s="95" t="s">
        <v>21</v>
      </c>
      <c r="HP15" s="76">
        <v>20694</v>
      </c>
      <c r="HQ15" s="81">
        <v>2010</v>
      </c>
      <c r="HR15" s="81">
        <v>15743</v>
      </c>
      <c r="HS15" s="82">
        <v>2941</v>
      </c>
      <c r="HT15" s="81">
        <v>17753</v>
      </c>
      <c r="HU15" s="83"/>
      <c r="HV15" s="25"/>
      <c r="HW15" s="25"/>
      <c r="HX15" s="134"/>
      <c r="HY15" s="95" t="s">
        <v>21</v>
      </c>
      <c r="HZ15" s="76"/>
      <c r="IA15" s="81"/>
      <c r="IB15" s="81"/>
      <c r="IC15" s="82"/>
      <c r="ID15" s="81"/>
      <c r="IE15" s="83"/>
      <c r="IF15" s="25"/>
      <c r="IG15" s="25"/>
      <c r="IH15" s="134"/>
      <c r="II15" s="95" t="s">
        <v>21</v>
      </c>
      <c r="IJ15" s="76"/>
      <c r="IK15" s="81"/>
      <c r="IL15" s="81">
        <v>118</v>
      </c>
      <c r="IM15" s="82"/>
      <c r="IN15" s="81"/>
      <c r="IO15" s="83"/>
      <c r="IP15" s="25"/>
      <c r="IQ15" s="25"/>
      <c r="IR15" s="134"/>
      <c r="IS15" s="95" t="s">
        <v>21</v>
      </c>
      <c r="IT15" s="76"/>
      <c r="IU15" s="81"/>
      <c r="IV15" s="81"/>
      <c r="IW15" s="82"/>
      <c r="IX15" s="81"/>
      <c r="IY15" s="83"/>
      <c r="IZ15" s="25"/>
      <c r="JA15" s="25"/>
      <c r="JB15" s="134"/>
      <c r="JC15" s="95" t="s">
        <v>21</v>
      </c>
      <c r="JD15" s="76">
        <v>20758</v>
      </c>
      <c r="JE15" s="81">
        <v>2310</v>
      </c>
      <c r="JF15" s="81">
        <v>15483</v>
      </c>
      <c r="JG15" s="82">
        <v>2965</v>
      </c>
      <c r="JH15" s="81">
        <v>17793</v>
      </c>
      <c r="JI15" s="83" t="s">
        <v>349</v>
      </c>
      <c r="JJ15" s="25"/>
      <c r="JK15" s="25"/>
      <c r="JL15" s="134"/>
      <c r="JM15" s="95" t="s">
        <v>21</v>
      </c>
      <c r="JN15" s="76">
        <v>20564</v>
      </c>
      <c r="JO15" s="81">
        <v>2073</v>
      </c>
      <c r="JP15" s="81">
        <v>15730</v>
      </c>
      <c r="JQ15" s="82">
        <v>2761</v>
      </c>
      <c r="JR15" s="81">
        <v>17803</v>
      </c>
      <c r="JS15" s="83" t="s">
        <v>349</v>
      </c>
      <c r="JT15" s="25"/>
      <c r="JU15" s="25"/>
      <c r="JV15" s="134"/>
      <c r="JW15" s="95" t="s">
        <v>21</v>
      </c>
      <c r="JX15" s="76"/>
      <c r="JY15" s="81"/>
      <c r="JZ15" s="81"/>
      <c r="KA15" s="82"/>
      <c r="KB15" s="81"/>
      <c r="KC15" s="83"/>
      <c r="KD15" s="25"/>
      <c r="KE15" s="25"/>
      <c r="KF15" s="134"/>
      <c r="KG15" s="95" t="s">
        <v>21</v>
      </c>
      <c r="KH15" s="76">
        <v>21354</v>
      </c>
      <c r="KI15" s="81">
        <v>2631</v>
      </c>
      <c r="KJ15" s="81">
        <v>15645</v>
      </c>
      <c r="KK15" s="82">
        <v>3078</v>
      </c>
      <c r="KL15" s="81">
        <v>18276</v>
      </c>
      <c r="KM15" s="83" t="s">
        <v>349</v>
      </c>
      <c r="KN15" s="25"/>
      <c r="KO15" s="25"/>
      <c r="KP15" s="134"/>
      <c r="KQ15" s="95" t="s">
        <v>21</v>
      </c>
      <c r="KR15" s="76"/>
      <c r="KS15" s="81"/>
      <c r="KT15" s="81"/>
      <c r="KU15" s="82"/>
      <c r="KV15" s="81"/>
      <c r="KW15" s="83"/>
      <c r="KX15" s="25"/>
      <c r="KY15" s="25"/>
      <c r="KZ15" s="134"/>
      <c r="LA15" s="95" t="s">
        <v>21</v>
      </c>
      <c r="LB15" s="76" t="s">
        <v>349</v>
      </c>
      <c r="LC15" s="81">
        <v>326</v>
      </c>
      <c r="LD15" s="81">
        <v>357</v>
      </c>
      <c r="LE15" s="82" t="s">
        <v>349</v>
      </c>
      <c r="LF15" s="81">
        <v>683</v>
      </c>
      <c r="LG15" s="83" t="s">
        <v>349</v>
      </c>
      <c r="LH15" s="25"/>
      <c r="LI15" s="25"/>
      <c r="LJ15" s="134"/>
      <c r="LK15" s="95" t="s">
        <v>21</v>
      </c>
      <c r="LL15" s="76">
        <v>20183</v>
      </c>
      <c r="LM15" s="81" t="s">
        <v>349</v>
      </c>
      <c r="LN15" s="81">
        <v>15790</v>
      </c>
      <c r="LO15" s="82"/>
      <c r="LP15" s="81">
        <v>18246</v>
      </c>
      <c r="LQ15" s="83">
        <v>1937</v>
      </c>
      <c r="LR15" s="25"/>
      <c r="LS15" s="25"/>
      <c r="LT15" s="134"/>
      <c r="LU15" s="95" t="s">
        <v>21</v>
      </c>
      <c r="LV15" s="76">
        <v>22540</v>
      </c>
      <c r="LW15" s="81" t="s">
        <v>349</v>
      </c>
      <c r="LX15" s="81">
        <v>16551</v>
      </c>
      <c r="LY15" s="82">
        <v>2608</v>
      </c>
      <c r="LZ15" s="81">
        <v>17977</v>
      </c>
      <c r="MA15" s="83">
        <v>1955</v>
      </c>
      <c r="MB15" s="25"/>
      <c r="MC15" s="25"/>
      <c r="MD15" s="134"/>
      <c r="ME15" s="95" t="s">
        <v>21</v>
      </c>
      <c r="MF15" s="76">
        <v>26032</v>
      </c>
      <c r="MG15" s="81" t="s">
        <v>349</v>
      </c>
      <c r="MH15" s="81" t="s">
        <v>349</v>
      </c>
      <c r="MI15" s="82">
        <v>3910</v>
      </c>
      <c r="MJ15" s="81">
        <v>19990</v>
      </c>
      <c r="MK15" s="83">
        <v>2132</v>
      </c>
      <c r="ML15" s="25"/>
      <c r="MM15" s="25"/>
    </row>
    <row xmlns:x14ac="http://schemas.microsoft.com/office/spreadsheetml/2009/9/ac" r="16" s="3" customFormat="true" x14ac:dyDescent="0.25">
      <c r="A16" s="424" t="str">
        <f ca="true">IF(ISBLANK('Data Summary'!A18),"",'Data Summary'!A18)</f>
        <v>NER_2012_UIS</v>
      </c>
      <c r="B16" s="135"/>
      <c r="L16" s="135"/>
      <c r="V16" s="135"/>
      <c r="AF16" s="135"/>
      <c r="AP16" s="135"/>
      <c r="AZ16" s="135"/>
      <c r="BJ16" s="135"/>
      <c r="BT16" s="135"/>
      <c r="CD16" s="135"/>
      <c r="CN16" s="135"/>
      <c r="CO16" s="135"/>
      <c r="CP16" s="135"/>
      <c r="CQ16" s="135"/>
      <c r="CR16" s="135"/>
      <c r="CS16" s="135"/>
      <c r="CT16" s="135"/>
      <c r="CU16" s="135"/>
      <c r="CX16" s="135"/>
      <c r="DH16" s="135"/>
      <c r="DR16" s="135"/>
      <c r="EB16" s="135"/>
      <c r="EL16" s="135"/>
      <c r="EV16" s="135"/>
      <c r="FF16" s="135"/>
      <c r="FP16" s="135"/>
      <c r="FZ16" s="135"/>
      <c r="GJ16" s="135"/>
      <c r="GT16" s="135"/>
      <c r="HD16" s="135"/>
      <c r="HN16" s="135"/>
      <c r="HX16" s="135"/>
      <c r="IH16" s="135"/>
      <c r="IR16" s="135"/>
      <c r="JB16" s="135"/>
      <c r="JL16" s="135"/>
      <c r="JV16" s="135"/>
      <c r="KF16" s="135"/>
      <c r="KP16" s="135"/>
      <c r="KZ16" s="135"/>
      <c r="LJ16" s="135"/>
      <c r="LT16" s="135"/>
      <c r="MD16" s="135"/>
    </row>
    <row xmlns:x14ac="http://schemas.microsoft.com/office/spreadsheetml/2009/9/ac" r="17" s="3" customFormat="true" x14ac:dyDescent="0.25">
      <c r="A17" s="424" t="str">
        <f ca="true">IF(ISBLANK('Data Summary'!A19),"",'Data Summary'!A19)</f>
        <v>NER_2013_EMIS</v>
      </c>
      <c r="B17" s="135"/>
      <c r="L17" s="135"/>
      <c r="V17" s="135"/>
      <c r="AF17" s="135"/>
      <c r="AP17" s="135"/>
      <c r="AZ17" s="135"/>
      <c r="BJ17" s="135"/>
      <c r="BT17" s="135"/>
      <c r="CD17" s="135"/>
      <c r="CN17" s="135"/>
      <c r="CO17" s="135"/>
      <c r="CP17" s="135"/>
      <c r="CQ17" s="135"/>
      <c r="CR17" s="135"/>
      <c r="CS17" s="135"/>
      <c r="CT17" s="135"/>
      <c r="CU17" s="135"/>
      <c r="CX17" s="135"/>
      <c r="DH17" s="135"/>
      <c r="DR17" s="135"/>
      <c r="EB17" s="135"/>
      <c r="EL17" s="135"/>
      <c r="EV17" s="135"/>
      <c r="FF17" s="135"/>
      <c r="FP17" s="135"/>
      <c r="FZ17" s="135"/>
      <c r="GJ17" s="135"/>
      <c r="GT17" s="135"/>
      <c r="HD17" s="135"/>
      <c r="HN17" s="135"/>
      <c r="HX17" s="135"/>
      <c r="IH17" s="135"/>
      <c r="IR17" s="135"/>
      <c r="JB17" s="135"/>
      <c r="JL17" s="135"/>
      <c r="JV17" s="135"/>
      <c r="KF17" s="135"/>
      <c r="KP17" s="135"/>
      <c r="KZ17" s="135"/>
      <c r="LJ17" s="135"/>
      <c r="LT17" s="135"/>
      <c r="MD17" s="135"/>
    </row>
    <row xmlns:x14ac="http://schemas.microsoft.com/office/spreadsheetml/2009/9/ac" r="18" s="3" customFormat="true" x14ac:dyDescent="0.25">
      <c r="A18" s="424" t="str">
        <f ca="true">IF(ISBLANK('Data Summary'!A20),"",'Data Summary'!A20)</f>
        <v>NER_2013_UIS</v>
      </c>
      <c r="B18" s="135"/>
      <c r="L18" s="135"/>
      <c r="V18" s="135"/>
      <c r="AF18" s="135"/>
      <c r="AP18" s="135"/>
      <c r="AZ18" s="135"/>
      <c r="BJ18" s="135"/>
      <c r="BT18" s="135"/>
      <c r="CD18" s="135"/>
      <c r="CN18" s="135"/>
      <c r="CO18" s="135"/>
      <c r="CP18" s="135"/>
      <c r="CQ18" s="135"/>
      <c r="CR18" s="135"/>
      <c r="CS18" s="135"/>
      <c r="CT18" s="135"/>
      <c r="CU18" s="135"/>
      <c r="CX18" s="135"/>
      <c r="DH18" s="135"/>
      <c r="DR18" s="135"/>
      <c r="EB18" s="135"/>
      <c r="EL18" s="135"/>
      <c r="EV18" s="135"/>
      <c r="FF18" s="135"/>
      <c r="FP18" s="135"/>
      <c r="FZ18" s="135"/>
      <c r="GJ18" s="135"/>
      <c r="GT18" s="135"/>
      <c r="HD18" s="135"/>
      <c r="HN18" s="135"/>
      <c r="HX18" s="135"/>
      <c r="IH18" s="135"/>
      <c r="IR18" s="135"/>
      <c r="JB18" s="135"/>
      <c r="JL18" s="135"/>
      <c r="JV18" s="135"/>
      <c r="KF18" s="135"/>
      <c r="KP18" s="135"/>
      <c r="KZ18" s="135"/>
      <c r="LJ18" s="135"/>
      <c r="LT18" s="135"/>
      <c r="MD18" s="135"/>
    </row>
    <row xmlns:x14ac="http://schemas.microsoft.com/office/spreadsheetml/2009/9/ac" r="19" s="3" customFormat="true" x14ac:dyDescent="0.25">
      <c r="A19" s="424" t="str">
        <f ca="true">IF(ISBLANK('Data Summary'!A21),"",'Data Summary'!A21)</f>
        <v>NER_2014_EMIS</v>
      </c>
      <c r="B19" s="135"/>
      <c r="L19" s="135"/>
      <c r="V19" s="135"/>
      <c r="AF19" s="135"/>
      <c r="AP19" s="135"/>
      <c r="AZ19" s="135"/>
      <c r="BJ19" s="135"/>
      <c r="BT19" s="135"/>
      <c r="CD19" s="135"/>
      <c r="CN19" s="135"/>
      <c r="CO19" s="135"/>
      <c r="CP19" s="135"/>
      <c r="CQ19" s="135"/>
      <c r="CR19" s="135"/>
      <c r="CS19" s="135"/>
      <c r="CT19" s="135"/>
      <c r="CU19" s="135"/>
      <c r="CX19" s="135"/>
      <c r="DH19" s="135"/>
      <c r="DR19" s="135"/>
      <c r="EB19" s="135"/>
      <c r="EL19" s="135"/>
      <c r="EV19" s="135"/>
      <c r="FF19" s="135"/>
      <c r="FP19" s="135"/>
      <c r="FZ19" s="135"/>
      <c r="GJ19" s="135"/>
      <c r="GT19" s="135"/>
      <c r="HD19" s="135"/>
      <c r="HN19" s="135"/>
      <c r="HX19" s="135"/>
      <c r="IH19" s="135"/>
      <c r="IR19" s="135"/>
      <c r="JB19" s="135"/>
      <c r="JL19" s="135"/>
      <c r="JV19" s="135"/>
      <c r="KF19" s="135"/>
      <c r="KP19" s="135"/>
      <c r="KZ19" s="135"/>
      <c r="LJ19" s="135"/>
      <c r="LT19" s="135"/>
      <c r="MD19" s="135"/>
    </row>
    <row xmlns:x14ac="http://schemas.microsoft.com/office/spreadsheetml/2009/9/ac" r="20" s="3" customFormat="true" x14ac:dyDescent="0.25">
      <c r="A20" s="424" t="str">
        <f ca="true">IF(ISBLANK('Data Summary'!A22),"",'Data Summary'!A22)</f>
        <v>NER_2014_UIS</v>
      </c>
      <c r="B20" s="135"/>
      <c r="L20" s="135"/>
      <c r="V20" s="135"/>
      <c r="AF20" s="135"/>
      <c r="AP20" s="135"/>
      <c r="AZ20" s="135"/>
      <c r="BJ20" s="135"/>
      <c r="BT20" s="135"/>
      <c r="CD20" s="135"/>
      <c r="CN20" s="135"/>
      <c r="CO20" s="135"/>
      <c r="CP20" s="135"/>
      <c r="CQ20" s="135"/>
      <c r="CR20" s="135"/>
      <c r="CS20" s="135"/>
      <c r="CT20" s="135"/>
      <c r="CU20" s="135"/>
      <c r="CX20" s="135"/>
      <c r="DH20" s="135"/>
      <c r="DR20" s="135"/>
      <c r="EB20" s="135"/>
      <c r="EL20" s="135"/>
      <c r="EV20" s="135"/>
      <c r="FF20" s="135"/>
      <c r="FP20" s="135"/>
      <c r="FZ20" s="135"/>
      <c r="GJ20" s="135"/>
      <c r="GT20" s="135"/>
      <c r="HD20" s="135"/>
      <c r="HN20" s="135"/>
      <c r="HX20" s="135"/>
      <c r="IH20" s="135"/>
      <c r="IR20" s="135"/>
      <c r="JB20" s="135"/>
      <c r="JL20" s="135"/>
      <c r="JV20" s="135"/>
      <c r="KF20" s="135"/>
      <c r="KP20" s="135"/>
      <c r="KZ20" s="135"/>
      <c r="LJ20" s="135"/>
      <c r="LT20" s="135"/>
      <c r="MD20" s="135"/>
    </row>
    <row xmlns:x14ac="http://schemas.microsoft.com/office/spreadsheetml/2009/9/ac" r="21" s="3" customFormat="true" x14ac:dyDescent="0.25">
      <c r="A21" s="424" t="str">
        <f ca="true">IF(ISBLANK('Data Summary'!A23),"",'Data Summary'!A23)</f>
        <v>NER_2015_EMIS</v>
      </c>
      <c r="B21" s="135"/>
      <c r="L21" s="135"/>
      <c r="V21" s="135"/>
      <c r="AF21" s="135"/>
      <c r="AP21" s="135"/>
      <c r="AZ21" s="135"/>
      <c r="BJ21" s="135"/>
      <c r="BT21" s="135"/>
      <c r="CD21" s="135"/>
      <c r="CN21" s="135"/>
      <c r="CO21" s="135"/>
      <c r="CP21" s="135"/>
      <c r="CQ21" s="135"/>
      <c r="CR21" s="135"/>
      <c r="CS21" s="135"/>
      <c r="CT21" s="135"/>
      <c r="CU21" s="135"/>
      <c r="CX21" s="135"/>
      <c r="DH21" s="135"/>
      <c r="DR21" s="135"/>
      <c r="EB21" s="135"/>
      <c r="EL21" s="135"/>
      <c r="EV21" s="135"/>
      <c r="FF21" s="135"/>
      <c r="FP21" s="135"/>
      <c r="FZ21" s="135"/>
      <c r="GJ21" s="135"/>
      <c r="GT21" s="135"/>
      <c r="HD21" s="135"/>
      <c r="HN21" s="135"/>
      <c r="HX21" s="135"/>
      <c r="IH21" s="135"/>
      <c r="IR21" s="135"/>
      <c r="JB21" s="135"/>
      <c r="JL21" s="135"/>
      <c r="JV21" s="135"/>
      <c r="KF21" s="135"/>
      <c r="KP21" s="135"/>
      <c r="KZ21" s="135"/>
      <c r="LJ21" s="135"/>
      <c r="LT21" s="135"/>
      <c r="MD21" s="135"/>
    </row>
    <row xmlns:x14ac="http://schemas.microsoft.com/office/spreadsheetml/2009/9/ac" r="22" s="3" customFormat="true" x14ac:dyDescent="0.25">
      <c r="A22" s="424" t="str">
        <f ca="true">IF(ISBLANK('Data Summary'!A24),"",'Data Summary'!A24)</f>
        <v>NER_2015_UIS</v>
      </c>
      <c r="B22" s="135"/>
      <c r="L22" s="135"/>
      <c r="V22" s="135"/>
      <c r="AF22" s="135"/>
      <c r="AP22" s="135"/>
      <c r="AZ22" s="135"/>
      <c r="BJ22" s="135"/>
      <c r="BT22" s="135"/>
      <c r="CD22" s="135"/>
      <c r="CN22" s="135"/>
      <c r="CO22" s="135"/>
      <c r="CP22" s="135"/>
      <c r="CQ22" s="135"/>
      <c r="CR22" s="135"/>
      <c r="CS22" s="135"/>
      <c r="CT22" s="135"/>
      <c r="CU22" s="135"/>
      <c r="CX22" s="135"/>
      <c r="DH22" s="135"/>
      <c r="DR22" s="135"/>
      <c r="EB22" s="135"/>
      <c r="EL22" s="135"/>
      <c r="EV22" s="135"/>
      <c r="FF22" s="135"/>
      <c r="FP22" s="135"/>
      <c r="FZ22" s="135"/>
      <c r="GJ22" s="135"/>
      <c r="GT22" s="135"/>
      <c r="HD22" s="135"/>
      <c r="HN22" s="135"/>
      <c r="HX22" s="135"/>
      <c r="IH22" s="135"/>
      <c r="IR22" s="135"/>
      <c r="JB22" s="135"/>
      <c r="JL22" s="135"/>
      <c r="JV22" s="135"/>
      <c r="KF22" s="135"/>
      <c r="KP22" s="135"/>
      <c r="KZ22" s="135"/>
      <c r="LJ22" s="135"/>
      <c r="LT22" s="135"/>
      <c r="MD22" s="135"/>
    </row>
    <row xmlns:x14ac="http://schemas.microsoft.com/office/spreadsheetml/2009/9/ac" r="23" s="3" customFormat="true" x14ac:dyDescent="0.25">
      <c r="A23" s="424" t="str">
        <f ca="true">IF(ISBLANK('Data Summary'!A25),"",'Data Summary'!A25)</f>
        <v>NER_2016_EMIS</v>
      </c>
      <c r="B23" s="135"/>
      <c r="L23" s="135"/>
      <c r="V23" s="135"/>
      <c r="AF23" s="135"/>
      <c r="AP23" s="135"/>
      <c r="AZ23" s="135"/>
      <c r="BJ23" s="135"/>
      <c r="BT23" s="135"/>
      <c r="CD23" s="135"/>
      <c r="CN23" s="135"/>
      <c r="CO23" s="135"/>
      <c r="CP23" s="135"/>
      <c r="CQ23" s="135"/>
      <c r="CR23" s="135"/>
      <c r="CS23" s="135"/>
      <c r="CT23" s="135"/>
      <c r="CU23" s="135"/>
      <c r="CX23" s="135"/>
      <c r="DH23" s="135"/>
      <c r="DR23" s="135"/>
      <c r="EB23" s="135"/>
      <c r="EL23" s="135"/>
      <c r="EV23" s="135"/>
      <c r="FF23" s="135"/>
      <c r="FP23" s="135"/>
      <c r="FZ23" s="135"/>
      <c r="GJ23" s="135"/>
      <c r="GT23" s="135"/>
      <c r="HD23" s="135"/>
      <c r="HN23" s="135"/>
      <c r="HX23" s="135"/>
      <c r="IH23" s="135"/>
      <c r="IR23" s="135"/>
      <c r="JB23" s="135"/>
      <c r="JL23" s="135"/>
      <c r="JV23" s="135"/>
      <c r="KF23" s="135"/>
      <c r="KP23" s="135"/>
      <c r="KZ23" s="135"/>
      <c r="LJ23" s="135"/>
      <c r="LT23" s="135"/>
      <c r="MD23" s="135"/>
    </row>
    <row xmlns:x14ac="http://schemas.microsoft.com/office/spreadsheetml/2009/9/ac" r="24" s="3" customFormat="true" x14ac:dyDescent="0.25">
      <c r="A24" s="424" t="str">
        <f ca="true">IF(ISBLANK('Data Summary'!A26),"",'Data Summary'!A26)</f>
        <v>NER_2016_UIS</v>
      </c>
      <c r="B24" s="135"/>
      <c r="L24" s="135"/>
      <c r="V24" s="135"/>
      <c r="AF24" s="135"/>
      <c r="AP24" s="135"/>
      <c r="AZ24" s="135"/>
      <c r="BJ24" s="135"/>
      <c r="BT24" s="135"/>
      <c r="CD24" s="135"/>
      <c r="CN24" s="135"/>
      <c r="CO24" s="135"/>
      <c r="CP24" s="135"/>
      <c r="CQ24" s="135"/>
      <c r="CR24" s="135"/>
      <c r="CS24" s="135"/>
      <c r="CT24" s="135"/>
      <c r="CU24" s="135"/>
      <c r="CX24" s="135"/>
      <c r="DH24" s="135"/>
      <c r="DR24" s="135"/>
      <c r="EB24" s="135"/>
      <c r="EL24" s="135"/>
      <c r="EV24" s="135"/>
      <c r="FF24" s="135"/>
      <c r="FP24" s="135"/>
      <c r="FZ24" s="135"/>
      <c r="GJ24" s="135"/>
      <c r="GT24" s="135"/>
      <c r="HD24" s="135"/>
      <c r="HN24" s="135"/>
      <c r="HX24" s="135"/>
      <c r="IH24" s="135"/>
      <c r="IR24" s="135"/>
      <c r="JB24" s="135"/>
      <c r="JL24" s="135"/>
      <c r="JV24" s="135"/>
      <c r="KF24" s="135"/>
      <c r="KP24" s="135"/>
      <c r="KZ24" s="135"/>
      <c r="LJ24" s="135"/>
      <c r="LT24" s="135"/>
      <c r="MD24" s="135"/>
    </row>
    <row xmlns:x14ac="http://schemas.microsoft.com/office/spreadsheetml/2009/9/ac" r="25" s="3" customFormat="true" x14ac:dyDescent="0.25">
      <c r="A25" s="424" t="str">
        <f ca="true">IF(ISBLANK('Data Summary'!A27),"",'Data Summary'!A27)</f>
        <v>NER_2017_SDI</v>
      </c>
      <c r="B25" s="135"/>
      <c r="L25" s="135"/>
      <c r="V25" s="135"/>
      <c r="AF25" s="135"/>
      <c r="AP25" s="135"/>
      <c r="AZ25" s="135"/>
      <c r="BJ25" s="135"/>
      <c r="BT25" s="135"/>
      <c r="CD25" s="135"/>
      <c r="CN25" s="135"/>
      <c r="CO25" s="135"/>
      <c r="CP25" s="135"/>
      <c r="CQ25" s="135"/>
      <c r="CR25" s="135"/>
      <c r="CS25" s="135"/>
      <c r="CT25" s="135"/>
      <c r="CU25" s="135"/>
      <c r="CX25" s="135"/>
      <c r="DH25" s="135"/>
      <c r="DR25" s="135"/>
      <c r="EB25" s="135"/>
      <c r="EL25" s="135"/>
      <c r="EV25" s="135"/>
      <c r="FF25" s="135"/>
      <c r="FP25" s="135"/>
      <c r="FZ25" s="135"/>
      <c r="GJ25" s="135"/>
      <c r="GT25" s="135"/>
      <c r="HD25" s="135"/>
      <c r="HN25" s="135"/>
      <c r="HX25" s="135"/>
      <c r="IH25" s="135"/>
      <c r="IR25" s="135"/>
      <c r="JB25" s="135"/>
      <c r="JL25" s="135"/>
      <c r="JV25" s="135"/>
      <c r="KF25" s="135"/>
      <c r="KP25" s="135"/>
      <c r="KZ25" s="135"/>
      <c r="LJ25" s="135"/>
      <c r="LT25" s="135"/>
      <c r="MD25" s="135"/>
    </row>
    <row xmlns:x14ac="http://schemas.microsoft.com/office/spreadsheetml/2009/9/ac" r="26" s="3" customFormat="true" x14ac:dyDescent="0.25">
      <c r="A26" s="424" t="str">
        <f ca="true">IF(ISBLANK('Data Summary'!A28),"",'Data Summary'!A28)</f>
        <v>NER_2017_EMIS</v>
      </c>
      <c r="B26" s="135"/>
      <c r="L26" s="135"/>
      <c r="V26" s="135"/>
      <c r="AF26" s="135"/>
      <c r="AP26" s="135"/>
      <c r="AZ26" s="135"/>
      <c r="BJ26" s="135"/>
      <c r="BT26" s="135"/>
      <c r="CD26" s="135"/>
      <c r="CN26" s="135"/>
      <c r="CO26" s="135"/>
      <c r="CP26" s="135"/>
      <c r="CQ26" s="135"/>
      <c r="CR26" s="135"/>
      <c r="CS26" s="135"/>
      <c r="CT26" s="135"/>
      <c r="CU26" s="135"/>
      <c r="CX26" s="135"/>
      <c r="DH26" s="135"/>
      <c r="DR26" s="135"/>
      <c r="EB26" s="135"/>
      <c r="EL26" s="135"/>
      <c r="EV26" s="135"/>
      <c r="FF26" s="135"/>
      <c r="FP26" s="135"/>
      <c r="FZ26" s="135"/>
      <c r="GJ26" s="135"/>
      <c r="GT26" s="135"/>
      <c r="HD26" s="135"/>
      <c r="HN26" s="135"/>
      <c r="HX26" s="135"/>
      <c r="IH26" s="135"/>
      <c r="IR26" s="135"/>
      <c r="JB26" s="135"/>
      <c r="JL26" s="135"/>
      <c r="JV26" s="135"/>
      <c r="KF26" s="135"/>
      <c r="KP26" s="135"/>
      <c r="KZ26" s="135"/>
      <c r="LJ26" s="135"/>
      <c r="LT26" s="135"/>
      <c r="MD26" s="135"/>
    </row>
    <row xmlns:x14ac="http://schemas.microsoft.com/office/spreadsheetml/2009/9/ac" r="27" s="3" customFormat="true" x14ac:dyDescent="0.25">
      <c r="A27" s="424" t="str">
        <f ca="true">IF(ISBLANK('Data Summary'!A29),"",'Data Summary'!A29)</f>
        <v>NER_2017_UIS</v>
      </c>
      <c r="B27" s="135"/>
      <c r="L27" s="135"/>
      <c r="V27" s="135"/>
      <c r="AF27" s="135"/>
      <c r="AP27" s="135"/>
      <c r="AZ27" s="135"/>
      <c r="BJ27" s="135"/>
      <c r="BT27" s="135"/>
      <c r="CD27" s="135"/>
      <c r="CN27" s="135"/>
      <c r="CO27" s="135"/>
      <c r="CP27" s="135"/>
      <c r="CQ27" s="135"/>
      <c r="CR27" s="135"/>
      <c r="CS27" s="135"/>
      <c r="CT27" s="135"/>
      <c r="CU27" s="135"/>
      <c r="CX27" s="135"/>
      <c r="DH27" s="135"/>
      <c r="DR27" s="135"/>
      <c r="EB27" s="135"/>
      <c r="EL27" s="135"/>
      <c r="EV27" s="135"/>
      <c r="FF27" s="135"/>
      <c r="FP27" s="135"/>
      <c r="FZ27" s="135"/>
      <c r="GJ27" s="135"/>
      <c r="GT27" s="135"/>
      <c r="HD27" s="135"/>
      <c r="HN27" s="135"/>
      <c r="HX27" s="135"/>
      <c r="IH27" s="135"/>
      <c r="IR27" s="135"/>
      <c r="JB27" s="135"/>
      <c r="JL27" s="135"/>
      <c r="JV27" s="135"/>
      <c r="KF27" s="135"/>
      <c r="KP27" s="135"/>
      <c r="KZ27" s="135"/>
      <c r="LJ27" s="135"/>
      <c r="LT27" s="135"/>
      <c r="MD27" s="135"/>
    </row>
    <row xmlns:x14ac="http://schemas.microsoft.com/office/spreadsheetml/2009/9/ac" r="28" s="3" customFormat="true" x14ac:dyDescent="0.25">
      <c r="A28" s="424" t="str">
        <f ca="true">IF(ISBLANK('Data Summary'!A30),"",'Data Summary'!A30)</f>
        <v>NER_2017_WV</v>
      </c>
      <c r="B28" s="135"/>
      <c r="L28" s="135"/>
      <c r="V28" s="135"/>
      <c r="AF28" s="135"/>
      <c r="AP28" s="135"/>
      <c r="AZ28" s="135"/>
      <c r="BJ28" s="135"/>
      <c r="BT28" s="135"/>
      <c r="CD28" s="135"/>
      <c r="CN28" s="135"/>
      <c r="CO28" s="135"/>
      <c r="CP28" s="135"/>
      <c r="CQ28" s="135"/>
      <c r="CR28" s="135"/>
      <c r="CS28" s="135"/>
      <c r="CT28" s="135"/>
      <c r="CU28" s="135"/>
      <c r="CX28" s="135"/>
      <c r="DH28" s="135"/>
      <c r="DR28" s="135"/>
      <c r="EB28" s="135"/>
      <c r="EL28" s="135"/>
      <c r="EV28" s="135"/>
      <c r="FF28" s="135"/>
      <c r="FP28" s="135"/>
      <c r="FZ28" s="135"/>
      <c r="GJ28" s="135"/>
      <c r="GT28" s="135"/>
      <c r="HD28" s="135"/>
      <c r="HN28" s="135"/>
      <c r="HX28" s="135"/>
      <c r="IH28" s="135"/>
      <c r="IR28" s="135"/>
      <c r="JB28" s="135"/>
      <c r="JL28" s="135"/>
      <c r="JV28" s="135"/>
      <c r="KF28" s="135"/>
      <c r="KP28" s="135"/>
      <c r="KZ28" s="135"/>
      <c r="LJ28" s="135"/>
      <c r="LT28" s="135"/>
      <c r="MD28" s="135"/>
    </row>
    <row xmlns:x14ac="http://schemas.microsoft.com/office/spreadsheetml/2009/9/ac" r="29" s="3" customFormat="true" x14ac:dyDescent="0.25">
      <c r="A29" s="424" t="str">
        <f ca="true">IF(ISBLANK('Data Summary'!A31),"",'Data Summary'!A31)</f>
        <v>NER_2018_UIS</v>
      </c>
      <c r="B29" s="135"/>
      <c r="L29" s="135"/>
      <c r="V29" s="135"/>
      <c r="AF29" s="135"/>
      <c r="AP29" s="135"/>
      <c r="AZ29" s="135"/>
      <c r="BJ29" s="135"/>
      <c r="BT29" s="135"/>
      <c r="CD29" s="135"/>
      <c r="CN29" s="135"/>
      <c r="CO29" s="135"/>
      <c r="CP29" s="135"/>
      <c r="CQ29" s="135"/>
      <c r="CR29" s="135"/>
      <c r="CS29" s="135"/>
      <c r="CT29" s="135"/>
      <c r="CU29" s="135"/>
      <c r="CX29" s="135"/>
      <c r="DH29" s="135"/>
      <c r="DR29" s="135"/>
      <c r="EB29" s="135"/>
      <c r="EL29" s="135"/>
      <c r="EV29" s="135"/>
      <c r="FF29" s="135"/>
      <c r="FP29" s="135"/>
      <c r="FZ29" s="135"/>
      <c r="GJ29" s="135"/>
      <c r="GT29" s="135"/>
      <c r="HD29" s="135"/>
      <c r="HN29" s="135"/>
      <c r="HX29" s="135"/>
      <c r="IH29" s="135"/>
      <c r="IR29" s="135"/>
      <c r="JB29" s="135"/>
      <c r="JL29" s="135"/>
      <c r="JV29" s="135"/>
      <c r="KF29" s="135"/>
      <c r="KP29" s="135"/>
      <c r="KZ29" s="135"/>
      <c r="LJ29" s="135"/>
      <c r="LT29" s="135"/>
      <c r="MD29" s="135"/>
    </row>
    <row xmlns:x14ac="http://schemas.microsoft.com/office/spreadsheetml/2009/9/ac" r="30" s="3" customFormat="true" x14ac:dyDescent="0.25">
      <c r="A30" s="424" t="str">
        <f ca="true">IF(ISBLANK('Data Summary'!A32),"",'Data Summary'!A32)</f>
        <v>NER_2018_EMIS</v>
      </c>
      <c r="B30" s="135"/>
      <c r="L30" s="135"/>
      <c r="V30" s="135"/>
      <c r="AF30" s="135"/>
      <c r="AP30" s="135"/>
      <c r="AZ30" s="135"/>
      <c r="BJ30" s="135"/>
      <c r="BT30" s="135"/>
      <c r="CD30" s="135"/>
      <c r="CN30" s="135"/>
      <c r="CO30" s="135"/>
      <c r="CP30" s="135"/>
      <c r="CQ30" s="135"/>
      <c r="CR30" s="135"/>
      <c r="CS30" s="135"/>
      <c r="CT30" s="135"/>
      <c r="CU30" s="135"/>
      <c r="CX30" s="135"/>
      <c r="DH30" s="135"/>
      <c r="DR30" s="135"/>
      <c r="EB30" s="135"/>
      <c r="EL30" s="135"/>
      <c r="EV30" s="135"/>
      <c r="FF30" s="135"/>
      <c r="FP30" s="135"/>
      <c r="FZ30" s="135"/>
      <c r="GJ30" s="135"/>
      <c r="GT30" s="135"/>
      <c r="HD30" s="135"/>
      <c r="HN30" s="135"/>
      <c r="HX30" s="135"/>
      <c r="IH30" s="135"/>
      <c r="IR30" s="135"/>
      <c r="JB30" s="135"/>
      <c r="JL30" s="135"/>
      <c r="JV30" s="135"/>
      <c r="KF30" s="135"/>
      <c r="KP30" s="135"/>
      <c r="KZ30" s="135"/>
      <c r="LJ30" s="135"/>
      <c r="LT30" s="135"/>
      <c r="MD30" s="135"/>
    </row>
    <row xmlns:x14ac="http://schemas.microsoft.com/office/spreadsheetml/2009/9/ac" r="31" s="3" customFormat="true" x14ac:dyDescent="0.25">
      <c r="A31" s="424" t="str">
        <f ca="true">IF(ISBLANK('Data Summary'!A33),"",'Data Summary'!A33)</f>
        <v>NER_2019_EMIS</v>
      </c>
      <c r="B31" s="135"/>
      <c r="L31" s="135"/>
      <c r="V31" s="135"/>
      <c r="AF31" s="135"/>
      <c r="AP31" s="135"/>
      <c r="AZ31" s="135"/>
      <c r="BJ31" s="135"/>
      <c r="BT31" s="135"/>
      <c r="CD31" s="135"/>
      <c r="CN31" s="135"/>
      <c r="CO31" s="135"/>
      <c r="CP31" s="135"/>
      <c r="CQ31" s="135"/>
      <c r="CR31" s="135"/>
      <c r="CS31" s="135"/>
      <c r="CT31" s="135"/>
      <c r="CU31" s="135"/>
      <c r="CX31" s="135"/>
      <c r="DH31" s="135"/>
      <c r="DR31" s="135"/>
      <c r="EB31" s="135"/>
      <c r="EL31" s="135"/>
      <c r="EV31" s="135"/>
      <c r="FF31" s="135"/>
      <c r="FP31" s="135"/>
      <c r="FZ31" s="135"/>
      <c r="GJ31" s="135"/>
      <c r="GT31" s="135"/>
      <c r="HD31" s="135"/>
      <c r="HN31" s="135"/>
      <c r="HX31" s="135"/>
      <c r="IH31" s="135"/>
      <c r="IR31" s="135"/>
      <c r="JB31" s="135"/>
      <c r="JL31" s="135"/>
      <c r="JV31" s="135"/>
      <c r="KF31" s="135"/>
      <c r="KP31" s="135"/>
      <c r="KZ31" s="135"/>
      <c r="LJ31" s="135"/>
      <c r="LT31" s="135"/>
      <c r="MD31" s="135"/>
    </row>
    <row xmlns:x14ac="http://schemas.microsoft.com/office/spreadsheetml/2009/9/ac" r="32" s="3" customFormat="true" x14ac:dyDescent="0.25">
      <c r="A32" s="424" t="str">
        <f ca="true">IF(ISBLANK('Data Summary'!A34),"",'Data Summary'!A34)</f>
        <v>NER_2019_UIS</v>
      </c>
      <c r="B32" s="135"/>
      <c r="L32" s="135"/>
      <c r="V32" s="135"/>
      <c r="AF32" s="135"/>
      <c r="AP32" s="135"/>
      <c r="AZ32" s="135"/>
      <c r="BJ32" s="135"/>
      <c r="BT32" s="135"/>
      <c r="CD32" s="135"/>
      <c r="CN32" s="135"/>
      <c r="CO32" s="135"/>
      <c r="CP32" s="135"/>
      <c r="CQ32" s="135"/>
      <c r="CR32" s="135"/>
      <c r="CS32" s="135"/>
      <c r="CT32" s="135"/>
      <c r="CU32" s="135"/>
      <c r="CX32" s="135"/>
      <c r="DH32" s="135"/>
      <c r="DR32" s="135"/>
      <c r="EB32" s="135"/>
      <c r="EL32" s="135"/>
      <c r="EV32" s="135"/>
      <c r="FF32" s="135"/>
      <c r="FP32" s="135"/>
      <c r="FZ32" s="135"/>
      <c r="GJ32" s="135"/>
      <c r="GT32" s="135"/>
      <c r="HD32" s="135"/>
      <c r="HN32" s="135"/>
      <c r="HX32" s="135"/>
      <c r="IH32" s="135"/>
      <c r="IR32" s="135"/>
      <c r="JB32" s="135"/>
      <c r="JL32" s="135"/>
      <c r="JV32" s="135"/>
      <c r="KF32" s="135"/>
      <c r="KP32" s="135"/>
      <c r="KZ32" s="135"/>
      <c r="LJ32" s="135"/>
      <c r="LT32" s="135"/>
      <c r="MD32" s="135"/>
    </row>
    <row xmlns:x14ac="http://schemas.microsoft.com/office/spreadsheetml/2009/9/ac" r="33" s="3" customFormat="true" x14ac:dyDescent="0.25">
      <c r="A33" s="424" t="str">
        <f ca="true">IF(ISBLANK('Data Summary'!A35),"",'Data Summary'!A35)</f>
        <v>NER_2020_EMIS</v>
      </c>
      <c r="B33" s="135"/>
      <c r="L33" s="135"/>
      <c r="V33" s="135"/>
      <c r="AF33" s="135"/>
      <c r="AP33" s="135"/>
      <c r="AZ33" s="135"/>
      <c r="BJ33" s="135"/>
      <c r="BT33" s="135"/>
      <c r="CD33" s="135"/>
      <c r="CN33" s="135"/>
      <c r="CO33" s="135"/>
      <c r="CP33" s="135"/>
      <c r="CQ33" s="135"/>
      <c r="CR33" s="135"/>
      <c r="CS33" s="135"/>
      <c r="CT33" s="135"/>
      <c r="CU33" s="135"/>
      <c r="CX33" s="135"/>
      <c r="DH33" s="135"/>
      <c r="DR33" s="135"/>
      <c r="EB33" s="135"/>
      <c r="EL33" s="135"/>
      <c r="EV33" s="135"/>
      <c r="FF33" s="135"/>
      <c r="FP33" s="135"/>
      <c r="FZ33" s="135"/>
      <c r="GJ33" s="135"/>
      <c r="GT33" s="135"/>
      <c r="HD33" s="135"/>
      <c r="HN33" s="135"/>
      <c r="HX33" s="135"/>
      <c r="IH33" s="135"/>
      <c r="IR33" s="135"/>
      <c r="JB33" s="135"/>
      <c r="JL33" s="135"/>
      <c r="JV33" s="135"/>
      <c r="KF33" s="135"/>
      <c r="KP33" s="135"/>
      <c r="KZ33" s="135"/>
      <c r="LJ33" s="135"/>
      <c r="LT33" s="135"/>
      <c r="MD33" s="135"/>
    </row>
    <row xmlns:x14ac="http://schemas.microsoft.com/office/spreadsheetml/2009/9/ac" r="34" s="3" customFormat="true" x14ac:dyDescent="0.25">
      <c r="A34" s="424" t="str">
        <f ca="true">IF(ISBLANK('Data Summary'!A36),"",'Data Summary'!A36)</f>
        <v>NER_2021_UIS</v>
      </c>
      <c r="B34" s="135"/>
      <c r="L34" s="135"/>
      <c r="V34" s="135"/>
      <c r="AF34" s="135"/>
      <c r="AP34" s="135"/>
      <c r="AZ34" s="135"/>
      <c r="BJ34" s="135"/>
      <c r="BT34" s="135"/>
      <c r="CD34" s="135"/>
      <c r="CN34" s="135"/>
      <c r="CO34" s="135"/>
      <c r="CP34" s="135"/>
      <c r="CQ34" s="135"/>
      <c r="CR34" s="135"/>
      <c r="CS34" s="135"/>
      <c r="CT34" s="135"/>
      <c r="CU34" s="135"/>
      <c r="CX34" s="135"/>
      <c r="DH34" s="135"/>
      <c r="DR34" s="135"/>
      <c r="EB34" s="135"/>
      <c r="EL34" s="135"/>
      <c r="EV34" s="135"/>
      <c r="FF34" s="135"/>
      <c r="FP34" s="135"/>
      <c r="FZ34" s="135"/>
      <c r="GJ34" s="135"/>
      <c r="GT34" s="135"/>
      <c r="HD34" s="135"/>
      <c r="HN34" s="135"/>
      <c r="HX34" s="135"/>
      <c r="IH34" s="135"/>
      <c r="IR34" s="135"/>
      <c r="JB34" s="135"/>
      <c r="JL34" s="135"/>
      <c r="JV34" s="135"/>
      <c r="KF34" s="135"/>
      <c r="KP34" s="135"/>
      <c r="KZ34" s="135"/>
      <c r="LJ34" s="135"/>
      <c r="LT34" s="135"/>
      <c r="MD34" s="135"/>
    </row>
    <row xmlns:x14ac="http://schemas.microsoft.com/office/spreadsheetml/2009/9/ac" r="35" s="3" customFormat="true" x14ac:dyDescent="0.25">
      <c r="A35" s="424" t="str">
        <f ca="true">IF(ISBLANK('Data Summary'!A37),"",'Data Summary'!A37)</f>
        <v>NER_2021_PROSEHA</v>
      </c>
      <c r="B35" s="135"/>
      <c r="L35" s="135"/>
      <c r="V35" s="135"/>
      <c r="AF35" s="135"/>
      <c r="AP35" s="135"/>
      <c r="AZ35" s="135"/>
      <c r="BJ35" s="135"/>
      <c r="BT35" s="135"/>
      <c r="CD35" s="135"/>
      <c r="CN35" s="135"/>
      <c r="CO35" s="135"/>
      <c r="CP35" s="135"/>
      <c r="CQ35" s="135"/>
      <c r="CR35" s="135"/>
      <c r="CS35" s="135"/>
      <c r="CT35" s="135"/>
      <c r="CU35" s="135"/>
      <c r="CX35" s="135"/>
      <c r="DH35" s="135"/>
      <c r="DR35" s="135"/>
      <c r="EB35" s="135"/>
      <c r="EL35" s="135"/>
      <c r="EV35" s="135"/>
      <c r="FF35" s="135"/>
      <c r="FP35" s="135"/>
      <c r="FZ35" s="135"/>
      <c r="GJ35" s="135"/>
      <c r="GT35" s="135"/>
      <c r="HD35" s="135"/>
      <c r="HN35" s="135"/>
      <c r="HX35" s="135"/>
      <c r="IH35" s="135"/>
      <c r="IR35" s="135"/>
      <c r="JB35" s="135"/>
      <c r="JL35" s="135"/>
      <c r="JV35" s="135"/>
      <c r="KF35" s="135"/>
      <c r="KP35" s="135"/>
      <c r="KZ35" s="135"/>
      <c r="LJ35" s="135"/>
      <c r="LT35" s="135"/>
      <c r="MD35" s="135"/>
    </row>
    <row xmlns:x14ac="http://schemas.microsoft.com/office/spreadsheetml/2009/9/ac" r="36" s="3" customFormat="true" x14ac:dyDescent="0.25">
      <c r="A36" s="424" t="str">
        <f ca="true">IF(ISBLANK('Data Summary'!A38),"",'Data Summary'!A38)</f>
        <v>NER_2021_EMIS</v>
      </c>
      <c r="B36" s="135"/>
      <c r="L36" s="135"/>
      <c r="V36" s="135"/>
      <c r="AF36" s="135"/>
      <c r="AP36" s="135"/>
      <c r="AZ36" s="135"/>
      <c r="BJ36" s="135"/>
      <c r="BT36" s="135"/>
      <c r="CD36" s="135"/>
      <c r="CN36" s="135"/>
      <c r="CO36" s="135"/>
      <c r="CP36" s="135"/>
      <c r="CQ36" s="135"/>
      <c r="CR36" s="135"/>
      <c r="CS36" s="135"/>
      <c r="CT36" s="135"/>
      <c r="CU36" s="135"/>
      <c r="CX36" s="135"/>
      <c r="DH36" s="135"/>
      <c r="DR36" s="135"/>
      <c r="EB36" s="135"/>
      <c r="EL36" s="135"/>
      <c r="EV36" s="135"/>
      <c r="FF36" s="135"/>
      <c r="FP36" s="135"/>
      <c r="FZ36" s="135"/>
      <c r="GJ36" s="135"/>
      <c r="GT36" s="135"/>
      <c r="HD36" s="135"/>
      <c r="HN36" s="135"/>
      <c r="HX36" s="135"/>
      <c r="IH36" s="135"/>
      <c r="IR36" s="135"/>
      <c r="JB36" s="135"/>
      <c r="JL36" s="135"/>
      <c r="JV36" s="135"/>
      <c r="KF36" s="135"/>
      <c r="KP36" s="135"/>
      <c r="KZ36" s="135"/>
      <c r="LJ36" s="135"/>
      <c r="LT36" s="135"/>
      <c r="MD36" s="135"/>
    </row>
    <row xmlns:x14ac="http://schemas.microsoft.com/office/spreadsheetml/2009/9/ac" r="37" s="3" customFormat="true" x14ac:dyDescent="0.25">
      <c r="A37" s="424" t="str">
        <f ca="true">IF(ISBLANK('Data Summary'!A39),"",'Data Summary'!A39)</f>
        <v>NER_2022_EMIS</v>
      </c>
      <c r="B37" s="135"/>
      <c r="L37" s="135"/>
      <c r="V37" s="135"/>
      <c r="AF37" s="135"/>
      <c r="AP37" s="135"/>
      <c r="AZ37" s="135"/>
      <c r="BJ37" s="135"/>
      <c r="BT37" s="135"/>
      <c r="CD37" s="135"/>
      <c r="CN37" s="135"/>
      <c r="CO37" s="135"/>
      <c r="CP37" s="135"/>
      <c r="CQ37" s="135"/>
      <c r="CR37" s="135"/>
      <c r="CS37" s="135"/>
      <c r="CT37" s="135"/>
      <c r="CU37" s="135"/>
      <c r="CX37" s="135"/>
      <c r="DH37" s="135"/>
      <c r="DR37" s="135"/>
      <c r="EB37" s="135"/>
      <c r="EL37" s="135"/>
      <c r="EV37" s="135"/>
      <c r="FF37" s="135"/>
      <c r="FP37" s="135"/>
      <c r="FZ37" s="135"/>
      <c r="GJ37" s="135"/>
      <c r="GT37" s="135"/>
      <c r="HD37" s="135"/>
      <c r="HN37" s="135"/>
      <c r="HX37" s="135"/>
      <c r="IH37" s="135"/>
      <c r="IR37" s="135"/>
      <c r="JB37" s="135"/>
      <c r="JL37" s="135"/>
      <c r="JV37" s="135"/>
      <c r="KF37" s="135"/>
      <c r="KP37" s="135"/>
      <c r="KZ37" s="135"/>
      <c r="LJ37" s="135"/>
      <c r="LT37" s="135"/>
      <c r="MD37" s="135"/>
    </row>
    <row xmlns:x14ac="http://schemas.microsoft.com/office/spreadsheetml/2009/9/ac" r="38" s="3" customFormat="true" x14ac:dyDescent="0.25">
      <c r="A38" s="424" t="str">
        <f ca="true">IF(ISBLANK('Data Summary'!A40),"",'Data Summary'!A40)</f>
        <v>NER_2023_EMIS</v>
      </c>
      <c r="B38" s="135"/>
      <c r="L38" s="135"/>
      <c r="V38" s="135"/>
      <c r="AF38" s="135"/>
      <c r="AP38" s="135"/>
      <c r="AZ38" s="135"/>
      <c r="BJ38" s="135"/>
      <c r="BT38" s="135"/>
      <c r="CD38" s="135"/>
      <c r="CN38" s="135"/>
      <c r="CO38" s="135"/>
      <c r="CP38" s="135"/>
      <c r="CQ38" s="135"/>
      <c r="CR38" s="135"/>
      <c r="CS38" s="135"/>
      <c r="CT38" s="135"/>
      <c r="CU38" s="135"/>
      <c r="CX38" s="135"/>
      <c r="DH38" s="135"/>
      <c r="DR38" s="135"/>
      <c r="EB38" s="135"/>
      <c r="EL38" s="135"/>
      <c r="EV38" s="135"/>
      <c r="FF38" s="135"/>
      <c r="FP38" s="135"/>
      <c r="FZ38" s="135"/>
      <c r="GJ38" s="135"/>
      <c r="GT38" s="135"/>
      <c r="HD38" s="135"/>
      <c r="HN38" s="135"/>
      <c r="HX38" s="135"/>
      <c r="IH38" s="135"/>
      <c r="IR38" s="135"/>
      <c r="JB38" s="135"/>
      <c r="JL38" s="135"/>
      <c r="JV38" s="135"/>
      <c r="KF38" s="135"/>
      <c r="KP38" s="135"/>
      <c r="KZ38" s="135"/>
      <c r="LJ38" s="135"/>
      <c r="LT38" s="135"/>
      <c r="MD38" s="135"/>
    </row>
    <row xmlns:x14ac="http://schemas.microsoft.com/office/spreadsheetml/2009/9/ac" r="39" s="3" customFormat="true" x14ac:dyDescent="0.25">
      <c r="A39" s="425" t="str">
        <f ca="true">IF(ISBLANK('Data Summary'!A41),"",'Data Summary'!A41)</f>
        <v/>
      </c>
      <c r="B39" s="135"/>
      <c r="L39" s="135"/>
      <c r="V39" s="135"/>
      <c r="AF39" s="135"/>
      <c r="AP39" s="135"/>
      <c r="AZ39" s="135"/>
      <c r="BJ39" s="135"/>
      <c r="BT39" s="135"/>
      <c r="CD39" s="135"/>
      <c r="CN39" s="135"/>
      <c r="CO39" s="135"/>
      <c r="CP39" s="135"/>
      <c r="CQ39" s="135"/>
      <c r="CR39" s="135"/>
      <c r="CS39" s="135"/>
      <c r="CT39" s="135"/>
      <c r="CU39" s="135"/>
      <c r="CX39" s="135"/>
      <c r="DH39" s="135"/>
      <c r="DR39" s="135"/>
      <c r="EB39" s="135"/>
      <c r="EL39" s="135"/>
      <c r="EV39" s="135"/>
      <c r="FF39" s="135"/>
      <c r="FP39" s="135"/>
      <c r="FZ39" s="135"/>
      <c r="GJ39" s="135"/>
      <c r="GT39" s="135"/>
      <c r="HD39" s="135"/>
      <c r="HN39" s="135"/>
      <c r="HX39" s="135"/>
      <c r="IH39" s="135"/>
      <c r="IR39" s="135"/>
      <c r="JB39" s="135"/>
      <c r="JL39" s="135"/>
      <c r="JV39" s="135"/>
      <c r="KF39" s="135"/>
      <c r="KP39" s="135"/>
      <c r="KZ39" s="135"/>
      <c r="LJ39" s="135"/>
      <c r="LT39" s="135"/>
      <c r="MD39" s="135"/>
    </row>
    <row xmlns:x14ac="http://schemas.microsoft.com/office/spreadsheetml/2009/9/ac" r="40" s="3" customFormat="true" x14ac:dyDescent="0.25">
      <c r="A40" s="425" t="str">
        <f ca="true">IF(ISBLANK('Data Summary'!A42),"",'Data Summary'!A42)</f>
        <v/>
      </c>
      <c r="B40" s="135"/>
      <c r="L40" s="135"/>
      <c r="V40" s="135"/>
      <c r="AF40" s="135"/>
      <c r="AP40" s="135"/>
      <c r="AZ40" s="135"/>
      <c r="BJ40" s="135"/>
      <c r="BT40" s="135"/>
      <c r="CD40" s="135"/>
      <c r="CN40" s="135"/>
      <c r="CO40" s="135"/>
      <c r="CP40" s="135"/>
      <c r="CQ40" s="135"/>
      <c r="CR40" s="135"/>
      <c r="CS40" s="135"/>
      <c r="CT40" s="135"/>
      <c r="CU40" s="135"/>
      <c r="CX40" s="135"/>
      <c r="DH40" s="135"/>
      <c r="DR40" s="135"/>
      <c r="EB40" s="135"/>
      <c r="EL40" s="135"/>
      <c r="EV40" s="135"/>
      <c r="FF40" s="135"/>
      <c r="FP40" s="135"/>
      <c r="FZ40" s="135"/>
      <c r="GJ40" s="135"/>
      <c r="GT40" s="135"/>
      <c r="HD40" s="135"/>
      <c r="HN40" s="135"/>
      <c r="HX40" s="135"/>
      <c r="IH40" s="135"/>
      <c r="IR40" s="135"/>
      <c r="JB40" s="135"/>
      <c r="JL40" s="135"/>
      <c r="JV40" s="135"/>
      <c r="KF40" s="135"/>
      <c r="KP40" s="135"/>
      <c r="KZ40" s="135"/>
      <c r="LJ40" s="135"/>
      <c r="LT40" s="135"/>
      <c r="MD40" s="135"/>
    </row>
    <row xmlns:x14ac="http://schemas.microsoft.com/office/spreadsheetml/2009/9/ac" r="41" s="3" customFormat="true" x14ac:dyDescent="0.25">
      <c r="A41" s="425" t="str">
        <f ca="true">IF(ISBLANK('Data Summary'!A43),"",'Data Summary'!A43)</f>
        <v/>
      </c>
      <c r="B41" s="135"/>
      <c r="L41" s="135"/>
      <c r="V41" s="135"/>
      <c r="AF41" s="135"/>
      <c r="AP41" s="135"/>
      <c r="AZ41" s="135"/>
      <c r="BJ41" s="135"/>
      <c r="BT41" s="135"/>
      <c r="CD41" s="135"/>
      <c r="CN41" s="135"/>
      <c r="CO41" s="135"/>
      <c r="CP41" s="135"/>
      <c r="CQ41" s="135"/>
      <c r="CR41" s="135"/>
      <c r="CS41" s="135"/>
      <c r="CT41" s="135"/>
      <c r="CU41" s="135"/>
      <c r="CX41" s="135"/>
      <c r="DH41" s="135"/>
      <c r="DR41" s="135"/>
      <c r="EB41" s="135"/>
      <c r="EL41" s="135"/>
      <c r="EV41" s="135"/>
      <c r="FF41" s="135"/>
      <c r="FP41" s="135"/>
      <c r="FZ41" s="135"/>
      <c r="GJ41" s="135"/>
      <c r="GT41" s="135"/>
      <c r="HD41" s="135"/>
      <c r="HN41" s="135"/>
      <c r="HX41" s="135"/>
      <c r="IH41" s="135"/>
      <c r="IR41" s="135"/>
      <c r="JB41" s="135"/>
      <c r="JL41" s="135"/>
      <c r="JV41" s="135"/>
      <c r="KF41" s="135"/>
      <c r="KP41" s="135"/>
      <c r="KZ41" s="135"/>
      <c r="LJ41" s="135"/>
      <c r="LT41" s="135"/>
      <c r="MD41" s="135"/>
    </row>
    <row xmlns:x14ac="http://schemas.microsoft.com/office/spreadsheetml/2009/9/ac" r="42" s="3" customFormat="true" x14ac:dyDescent="0.25">
      <c r="A42" s="425" t="str">
        <f ca="true">IF(ISBLANK('Data Summary'!A44),"",'Data Summary'!A44)</f>
        <v/>
      </c>
      <c r="B42" s="135"/>
      <c r="L42" s="135"/>
      <c r="V42" s="135"/>
      <c r="AF42" s="135"/>
      <c r="AP42" s="135"/>
      <c r="AZ42" s="135"/>
      <c r="BJ42" s="135"/>
      <c r="BT42" s="135"/>
      <c r="CD42" s="135"/>
      <c r="CN42" s="135"/>
      <c r="CO42" s="135"/>
      <c r="CP42" s="135"/>
      <c r="CQ42" s="135"/>
      <c r="CR42" s="135"/>
      <c r="CS42" s="135"/>
      <c r="CT42" s="135"/>
      <c r="CU42" s="135"/>
      <c r="CX42" s="135"/>
      <c r="DH42" s="135"/>
      <c r="DR42" s="135"/>
      <c r="EB42" s="135"/>
      <c r="EL42" s="135"/>
      <c r="EV42" s="135"/>
      <c r="FF42" s="135"/>
      <c r="FP42" s="135"/>
      <c r="FZ42" s="135"/>
      <c r="GJ42" s="135"/>
      <c r="GT42" s="135"/>
      <c r="HD42" s="135"/>
      <c r="HN42" s="135"/>
      <c r="HX42" s="135"/>
      <c r="IH42" s="135"/>
      <c r="IR42" s="135"/>
      <c r="JB42" s="135"/>
      <c r="JL42" s="135"/>
      <c r="JV42" s="135"/>
      <c r="KF42" s="135"/>
      <c r="KP42" s="135"/>
      <c r="KZ42" s="135"/>
      <c r="LJ42" s="135"/>
      <c r="LT42" s="135"/>
      <c r="MD42" s="135"/>
    </row>
    <row xmlns:x14ac="http://schemas.microsoft.com/office/spreadsheetml/2009/9/ac" r="43" s="3" customFormat="true" x14ac:dyDescent="0.25">
      <c r="A43" s="425" t="str">
        <f ca="true">IF(ISBLANK('Data Summary'!A45),"",'Data Summary'!A45)</f>
        <v/>
      </c>
      <c r="B43" s="135"/>
      <c r="L43" s="135"/>
      <c r="V43" s="135"/>
      <c r="AF43" s="135"/>
      <c r="AP43" s="135"/>
      <c r="AZ43" s="135"/>
      <c r="BJ43" s="135"/>
      <c r="BT43" s="135"/>
      <c r="CD43" s="135"/>
      <c r="CN43" s="135"/>
      <c r="CO43" s="135"/>
      <c r="CP43" s="135"/>
      <c r="CQ43" s="135"/>
      <c r="CR43" s="135"/>
      <c r="CS43" s="135"/>
      <c r="CT43" s="135"/>
      <c r="CU43" s="135"/>
      <c r="CX43" s="135"/>
      <c r="DH43" s="135"/>
      <c r="DR43" s="135"/>
      <c r="EB43" s="135"/>
      <c r="EL43" s="135"/>
      <c r="EV43" s="135"/>
      <c r="FF43" s="135"/>
      <c r="FP43" s="135"/>
      <c r="FZ43" s="135"/>
      <c r="GJ43" s="135"/>
      <c r="GT43" s="135"/>
      <c r="HD43" s="135"/>
      <c r="HN43" s="135"/>
      <c r="HX43" s="135"/>
      <c r="IH43" s="135"/>
      <c r="IR43" s="135"/>
      <c r="JB43" s="135"/>
      <c r="JL43" s="135"/>
      <c r="JV43" s="135"/>
      <c r="KF43" s="135"/>
      <c r="KP43" s="135"/>
      <c r="KZ43" s="135"/>
      <c r="LJ43" s="135"/>
      <c r="LT43" s="135"/>
      <c r="MD43" s="135"/>
    </row>
    <row xmlns:x14ac="http://schemas.microsoft.com/office/spreadsheetml/2009/9/ac" r="44" s="3" customFormat="true" x14ac:dyDescent="0.25">
      <c r="A44" s="425" t="str">
        <f ca="true">IF(ISBLANK('Data Summary'!A46),"",'Data Summary'!A46)</f>
        <v/>
      </c>
      <c r="B44" s="135"/>
      <c r="L44" s="135"/>
      <c r="V44" s="135"/>
      <c r="AF44" s="135"/>
      <c r="AP44" s="135"/>
      <c r="AZ44" s="135"/>
      <c r="BJ44" s="135"/>
      <c r="BT44" s="135"/>
      <c r="CD44" s="135"/>
      <c r="CN44" s="135"/>
      <c r="CO44" s="135"/>
      <c r="CP44" s="135"/>
      <c r="CQ44" s="135"/>
      <c r="CR44" s="135"/>
      <c r="CS44" s="135"/>
      <c r="CT44" s="135"/>
      <c r="CU44" s="135"/>
      <c r="CX44" s="135"/>
      <c r="DH44" s="135"/>
      <c r="DR44" s="135"/>
      <c r="EB44" s="135"/>
      <c r="EL44" s="135"/>
      <c r="EV44" s="135"/>
      <c r="FF44" s="135"/>
      <c r="FP44" s="135"/>
      <c r="FZ44" s="135"/>
      <c r="GJ44" s="135"/>
      <c r="GT44" s="135"/>
      <c r="HD44" s="135"/>
      <c r="HN44" s="135"/>
      <c r="HX44" s="135"/>
      <c r="IH44" s="135"/>
      <c r="IR44" s="135"/>
      <c r="JB44" s="135"/>
      <c r="JL44" s="135"/>
      <c r="JV44" s="135"/>
      <c r="KF44" s="135"/>
      <c r="KP44" s="135"/>
      <c r="KZ44" s="135"/>
      <c r="LJ44" s="135"/>
      <c r="LT44" s="135"/>
      <c r="MD44" s="135"/>
    </row>
    <row xmlns:x14ac="http://schemas.microsoft.com/office/spreadsheetml/2009/9/ac" r="45" s="3" customFormat="true" x14ac:dyDescent="0.25">
      <c r="A45" s="425" t="str">
        <f ca="true">IF(ISBLANK('Data Summary'!A47),"",'Data Summary'!A47)</f>
        <v/>
      </c>
      <c r="B45" s="135"/>
      <c r="L45" s="135"/>
      <c r="V45" s="135"/>
      <c r="AF45" s="135"/>
      <c r="AP45" s="135"/>
      <c r="AZ45" s="135"/>
      <c r="BJ45" s="135"/>
      <c r="BT45" s="135"/>
      <c r="CD45" s="135"/>
      <c r="CN45" s="135"/>
      <c r="CO45" s="135"/>
      <c r="CP45" s="135"/>
      <c r="CQ45" s="135"/>
      <c r="CR45" s="135"/>
      <c r="CS45" s="135"/>
      <c r="CT45" s="135"/>
      <c r="CU45" s="135"/>
      <c r="CX45" s="135"/>
      <c r="DH45" s="135"/>
      <c r="DR45" s="135"/>
      <c r="EB45" s="135"/>
      <c r="EL45" s="135"/>
      <c r="EV45" s="135"/>
      <c r="FF45" s="135"/>
      <c r="FP45" s="135"/>
      <c r="FZ45" s="135"/>
      <c r="GJ45" s="135"/>
      <c r="GT45" s="135"/>
      <c r="HD45" s="135"/>
      <c r="HN45" s="135"/>
      <c r="HX45" s="135"/>
      <c r="IH45" s="135"/>
      <c r="IR45" s="135"/>
      <c r="JB45" s="135"/>
      <c r="JL45" s="135"/>
      <c r="JV45" s="135"/>
      <c r="KF45" s="135"/>
      <c r="KP45" s="135"/>
      <c r="KZ45" s="135"/>
      <c r="LJ45" s="135"/>
      <c r="LT45" s="135"/>
      <c r="MD45" s="135"/>
    </row>
    <row xmlns:x14ac="http://schemas.microsoft.com/office/spreadsheetml/2009/9/ac" r="46" s="3" customFormat="true" x14ac:dyDescent="0.25">
      <c r="A46" s="425" t="str">
        <f ca="true">IF(ISBLANK('Data Summary'!A48),"",'Data Summary'!A48)</f>
        <v/>
      </c>
      <c r="B46" s="135"/>
      <c r="L46" s="135"/>
      <c r="V46" s="135"/>
      <c r="AF46" s="135"/>
      <c r="AP46" s="135"/>
      <c r="AZ46" s="135"/>
      <c r="BJ46" s="135"/>
      <c r="BT46" s="135"/>
      <c r="CD46" s="135"/>
      <c r="CN46" s="135"/>
      <c r="CO46" s="135"/>
      <c r="CP46" s="135"/>
      <c r="CQ46" s="135"/>
      <c r="CR46" s="135"/>
      <c r="CS46" s="135"/>
      <c r="CT46" s="135"/>
      <c r="CU46" s="135"/>
      <c r="CX46" s="135"/>
      <c r="DH46" s="135"/>
      <c r="DR46" s="135"/>
      <c r="EB46" s="135"/>
      <c r="EL46" s="135"/>
      <c r="EV46" s="135"/>
      <c r="FF46" s="135"/>
      <c r="FP46" s="135"/>
      <c r="FZ46" s="135"/>
      <c r="GJ46" s="135"/>
      <c r="GT46" s="135"/>
      <c r="HD46" s="135"/>
      <c r="HN46" s="135"/>
      <c r="HX46" s="135"/>
      <c r="IH46" s="135"/>
      <c r="IR46" s="135"/>
      <c r="JB46" s="135"/>
      <c r="JL46" s="135"/>
      <c r="JV46" s="135"/>
      <c r="KF46" s="135"/>
      <c r="KP46" s="135"/>
      <c r="KZ46" s="135"/>
      <c r="LJ46" s="135"/>
      <c r="LT46" s="135"/>
      <c r="MD46" s="135"/>
    </row>
    <row xmlns:x14ac="http://schemas.microsoft.com/office/spreadsheetml/2009/9/ac" r="47" s="3" customFormat="true" x14ac:dyDescent="0.25">
      <c r="A47" s="425" t="str">
        <f ca="true">IF(ISBLANK('Data Summary'!A49),"",'Data Summary'!A49)</f>
        <v/>
      </c>
      <c r="B47" s="135"/>
      <c r="L47" s="135"/>
      <c r="V47" s="135"/>
      <c r="AF47" s="135"/>
      <c r="AP47" s="135"/>
      <c r="AZ47" s="135"/>
      <c r="BJ47" s="135"/>
      <c r="BT47" s="135"/>
      <c r="CD47" s="135"/>
      <c r="CN47" s="135"/>
      <c r="CO47" s="135"/>
      <c r="CP47" s="135"/>
      <c r="CQ47" s="135"/>
      <c r="CR47" s="135"/>
      <c r="CS47" s="135"/>
      <c r="CT47" s="135"/>
      <c r="CU47" s="135"/>
      <c r="CX47" s="135"/>
      <c r="DH47" s="135"/>
      <c r="DR47" s="135"/>
      <c r="EB47" s="135"/>
      <c r="EL47" s="135"/>
      <c r="EV47" s="135"/>
      <c r="FF47" s="135"/>
      <c r="FP47" s="135"/>
      <c r="FZ47" s="135"/>
      <c r="GJ47" s="135"/>
      <c r="GT47" s="135"/>
      <c r="HD47" s="135"/>
      <c r="HN47" s="135"/>
      <c r="HX47" s="135"/>
      <c r="IH47" s="135"/>
      <c r="IR47" s="135"/>
      <c r="JB47" s="135"/>
      <c r="JL47" s="135"/>
      <c r="JV47" s="135"/>
      <c r="KF47" s="135"/>
      <c r="KP47" s="135"/>
      <c r="KZ47" s="135"/>
      <c r="LJ47" s="135"/>
      <c r="LT47" s="135"/>
      <c r="MD47" s="135"/>
    </row>
    <row xmlns:x14ac="http://schemas.microsoft.com/office/spreadsheetml/2009/9/ac" r="48" s="3" customFormat="true" x14ac:dyDescent="0.25">
      <c r="A48" s="425" t="str">
        <f ca="true">IF(ISBLANK('Data Summary'!A50),"",'Data Summary'!A50)</f>
        <v/>
      </c>
      <c r="B48" s="135"/>
      <c r="L48" s="135"/>
      <c r="V48" s="135"/>
      <c r="AF48" s="135"/>
      <c r="AP48" s="135"/>
      <c r="AZ48" s="135"/>
      <c r="BJ48" s="135"/>
      <c r="BT48" s="135"/>
      <c r="CD48" s="135"/>
      <c r="CN48" s="135"/>
      <c r="CO48" s="135"/>
      <c r="CP48" s="135"/>
      <c r="CQ48" s="135"/>
      <c r="CR48" s="135"/>
      <c r="CS48" s="135"/>
      <c r="CT48" s="135"/>
      <c r="CU48" s="135"/>
      <c r="CX48" s="135"/>
      <c r="DH48" s="135"/>
      <c r="DR48" s="135"/>
      <c r="EB48" s="135"/>
      <c r="EL48" s="135"/>
      <c r="EV48" s="135"/>
      <c r="FF48" s="135"/>
      <c r="FP48" s="135"/>
      <c r="FZ48" s="135"/>
      <c r="GJ48" s="135"/>
      <c r="GT48" s="135"/>
      <c r="HD48" s="135"/>
      <c r="HN48" s="135"/>
      <c r="HX48" s="135"/>
      <c r="IH48" s="135"/>
      <c r="IR48" s="135"/>
      <c r="JB48" s="135"/>
      <c r="JL48" s="135"/>
      <c r="JV48" s="135"/>
      <c r="KF48" s="135"/>
      <c r="KP48" s="135"/>
      <c r="KZ48" s="135"/>
      <c r="LJ48" s="135"/>
      <c r="LT48" s="135"/>
      <c r="MD48" s="135"/>
    </row>
    <row xmlns:x14ac="http://schemas.microsoft.com/office/spreadsheetml/2009/9/ac" r="49" s="3" customFormat="true" x14ac:dyDescent="0.25">
      <c r="A49" s="425" t="str">
        <f ca="true">IF(ISBLANK('Data Summary'!A51),"",'Data Summary'!A51)</f>
        <v/>
      </c>
      <c r="B49" s="135"/>
      <c r="L49" s="135"/>
      <c r="V49" s="135"/>
      <c r="AF49" s="135"/>
      <c r="AP49" s="135"/>
      <c r="AZ49" s="135"/>
      <c r="BJ49" s="135"/>
      <c r="BT49" s="135"/>
      <c r="CD49" s="135"/>
      <c r="CN49" s="135"/>
      <c r="CO49" s="135"/>
      <c r="CP49" s="135"/>
      <c r="CQ49" s="135"/>
      <c r="CR49" s="135"/>
      <c r="CS49" s="135"/>
      <c r="CT49" s="135"/>
      <c r="CU49" s="135"/>
      <c r="CX49" s="135"/>
      <c r="DH49" s="135"/>
      <c r="DR49" s="135"/>
      <c r="EB49" s="135"/>
      <c r="EL49" s="135"/>
      <c r="EV49" s="135"/>
      <c r="FF49" s="135"/>
      <c r="FP49" s="135"/>
      <c r="FZ49" s="135"/>
      <c r="GJ49" s="135"/>
      <c r="GT49" s="135"/>
      <c r="HD49" s="135"/>
      <c r="HN49" s="135"/>
      <c r="HX49" s="135"/>
      <c r="IH49" s="135"/>
      <c r="IR49" s="135"/>
      <c r="JB49" s="135"/>
      <c r="JL49" s="135"/>
      <c r="JV49" s="135"/>
      <c r="KF49" s="135"/>
      <c r="KP49" s="135"/>
      <c r="KZ49" s="135"/>
      <c r="LJ49" s="135"/>
      <c r="LT49" s="135"/>
      <c r="MD49" s="135"/>
    </row>
    <row xmlns:x14ac="http://schemas.microsoft.com/office/spreadsheetml/2009/9/ac" r="50" s="3" customFormat="true" x14ac:dyDescent="0.25">
      <c r="A50" s="425" t="str">
        <f ca="true">IF(ISBLANK('Data Summary'!A52),"",'Data Summary'!A52)</f>
        <v/>
      </c>
      <c r="B50" s="135"/>
      <c r="L50" s="135"/>
      <c r="V50" s="135"/>
      <c r="AF50" s="135"/>
      <c r="AP50" s="135"/>
      <c r="AZ50" s="135"/>
      <c r="BJ50" s="135"/>
      <c r="BT50" s="135"/>
      <c r="CD50" s="135"/>
      <c r="CN50" s="135"/>
      <c r="CO50" s="135"/>
      <c r="CP50" s="135"/>
      <c r="CQ50" s="135"/>
      <c r="CR50" s="135"/>
      <c r="CS50" s="135"/>
      <c r="CT50" s="135"/>
      <c r="CU50" s="135"/>
      <c r="CX50" s="135"/>
      <c r="DH50" s="135"/>
      <c r="DR50" s="135"/>
      <c r="EB50" s="135"/>
      <c r="EL50" s="135"/>
      <c r="EV50" s="135"/>
      <c r="FF50" s="135"/>
      <c r="FP50" s="135"/>
      <c r="FZ50" s="135"/>
      <c r="GJ50" s="135"/>
      <c r="GT50" s="135"/>
      <c r="HD50" s="135"/>
      <c r="HN50" s="135"/>
      <c r="HX50" s="135"/>
      <c r="IH50" s="135"/>
      <c r="IR50" s="135"/>
      <c r="JB50" s="135"/>
      <c r="JL50" s="135"/>
      <c r="JV50" s="135"/>
      <c r="KF50" s="135"/>
      <c r="KP50" s="135"/>
      <c r="KZ50" s="135"/>
      <c r="LJ50" s="135"/>
      <c r="LT50" s="135"/>
      <c r="MD50" s="135"/>
    </row>
    <row xmlns:x14ac="http://schemas.microsoft.com/office/spreadsheetml/2009/9/ac" r="51" s="3" customFormat="true" x14ac:dyDescent="0.25">
      <c r="A51" s="425" t="str">
        <f ca="true">IF(ISBLANK('Data Summary'!A53),"",'Data Summary'!A53)</f>
        <v/>
      </c>
      <c r="B51" s="135"/>
      <c r="L51" s="135"/>
      <c r="V51" s="135"/>
      <c r="AF51" s="135"/>
      <c r="AP51" s="135"/>
      <c r="AZ51" s="135"/>
      <c r="BJ51" s="135"/>
      <c r="BT51" s="135"/>
      <c r="CD51" s="135"/>
      <c r="CN51" s="135"/>
      <c r="CO51" s="135"/>
      <c r="CP51" s="135"/>
      <c r="CQ51" s="135"/>
      <c r="CR51" s="135"/>
      <c r="CS51" s="135"/>
      <c r="CT51" s="135"/>
      <c r="CU51" s="135"/>
      <c r="CX51" s="135"/>
      <c r="DH51" s="135"/>
      <c r="DR51" s="135"/>
      <c r="EB51" s="135"/>
      <c r="EL51" s="135"/>
      <c r="EV51" s="135"/>
      <c r="FF51" s="135"/>
      <c r="FP51" s="135"/>
      <c r="FZ51" s="135"/>
      <c r="GJ51" s="135"/>
      <c r="GT51" s="135"/>
      <c r="HD51" s="135"/>
      <c r="HN51" s="135"/>
      <c r="HX51" s="135"/>
      <c r="IH51" s="135"/>
      <c r="IR51" s="135"/>
      <c r="JB51" s="135"/>
      <c r="JL51" s="135"/>
      <c r="JV51" s="135"/>
      <c r="KF51" s="135"/>
      <c r="KP51" s="135"/>
      <c r="KZ51" s="135"/>
      <c r="LJ51" s="135"/>
      <c r="LT51" s="135"/>
      <c r="MD51" s="135"/>
    </row>
    <row xmlns:x14ac="http://schemas.microsoft.com/office/spreadsheetml/2009/9/ac" r="52" s="3" customFormat="true" x14ac:dyDescent="0.25">
      <c r="A52" s="425" t="str">
        <f ca="true">IF(ISBLANK('Data Summary'!A54),"",'Data Summary'!A54)</f>
        <v/>
      </c>
      <c r="B52" s="135"/>
      <c r="L52" s="135"/>
      <c r="V52" s="135"/>
      <c r="AF52" s="135"/>
      <c r="AP52" s="135"/>
      <c r="AZ52" s="135"/>
      <c r="BJ52" s="135"/>
      <c r="BT52" s="135"/>
      <c r="CD52" s="135"/>
      <c r="CN52" s="135"/>
      <c r="CO52" s="135"/>
      <c r="CP52" s="135"/>
      <c r="CQ52" s="135"/>
      <c r="CR52" s="135"/>
      <c r="CS52" s="135"/>
      <c r="CT52" s="135"/>
      <c r="CU52" s="135"/>
      <c r="CX52" s="135"/>
      <c r="DH52" s="135"/>
      <c r="DR52" s="135"/>
      <c r="EB52" s="135"/>
      <c r="EL52" s="135"/>
      <c r="EV52" s="135"/>
      <c r="FF52" s="135"/>
      <c r="FP52" s="135"/>
      <c r="FZ52" s="135"/>
      <c r="GJ52" s="135"/>
      <c r="GT52" s="135"/>
      <c r="HD52" s="135"/>
      <c r="HN52" s="135"/>
      <c r="HX52" s="135"/>
      <c r="IH52" s="135"/>
      <c r="IR52" s="135"/>
      <c r="JB52" s="135"/>
      <c r="JL52" s="135"/>
      <c r="JV52" s="135"/>
      <c r="KF52" s="135"/>
      <c r="KP52" s="135"/>
      <c r="KZ52" s="135"/>
      <c r="LJ52" s="135"/>
      <c r="LT52" s="135"/>
      <c r="MD52" s="135"/>
    </row>
    <row xmlns:x14ac="http://schemas.microsoft.com/office/spreadsheetml/2009/9/ac" r="53" s="3" customFormat="true" x14ac:dyDescent="0.25">
      <c r="A53" s="425" t="str">
        <f ca="true">IF(ISBLANK('Data Summary'!A55),"",'Data Summary'!A55)</f>
        <v/>
      </c>
      <c r="B53" s="135"/>
      <c r="L53" s="135"/>
      <c r="V53" s="135"/>
      <c r="AF53" s="135"/>
      <c r="AP53" s="135"/>
      <c r="AZ53" s="135"/>
      <c r="BJ53" s="135"/>
      <c r="BT53" s="135"/>
      <c r="CD53" s="135"/>
      <c r="CN53" s="135"/>
      <c r="CO53" s="135"/>
      <c r="CP53" s="135"/>
      <c r="CQ53" s="135"/>
      <c r="CR53" s="135"/>
      <c r="CS53" s="135"/>
      <c r="CT53" s="135"/>
      <c r="CU53" s="135"/>
      <c r="CX53" s="135"/>
      <c r="DH53" s="135"/>
      <c r="DR53" s="135"/>
      <c r="EB53" s="135"/>
      <c r="EL53" s="135"/>
      <c r="EV53" s="135"/>
      <c r="FF53" s="135"/>
      <c r="FP53" s="135"/>
      <c r="FZ53" s="135"/>
      <c r="GJ53" s="135"/>
      <c r="GT53" s="135"/>
      <c r="HD53" s="135"/>
      <c r="HN53" s="135"/>
      <c r="HX53" s="135"/>
      <c r="IH53" s="135"/>
      <c r="IR53" s="135"/>
      <c r="JB53" s="135"/>
      <c r="JL53" s="135"/>
      <c r="JV53" s="135"/>
      <c r="KF53" s="135"/>
      <c r="KP53" s="135"/>
      <c r="KZ53" s="135"/>
      <c r="LJ53" s="135"/>
      <c r="LT53" s="135"/>
      <c r="MD53" s="135"/>
    </row>
    <row xmlns:x14ac="http://schemas.microsoft.com/office/spreadsheetml/2009/9/ac" r="54" s="3" customFormat="true" x14ac:dyDescent="0.25">
      <c r="A54" s="425" t="str">
        <f ca="true">IF(ISBLANK('Data Summary'!A56),"",'Data Summary'!A56)</f>
        <v/>
      </c>
      <c r="B54" s="135"/>
      <c r="L54" s="135"/>
      <c r="V54" s="135"/>
      <c r="AF54" s="135"/>
      <c r="AP54" s="135"/>
      <c r="AZ54" s="135"/>
      <c r="BJ54" s="135"/>
      <c r="BT54" s="135"/>
      <c r="CD54" s="135"/>
      <c r="CN54" s="135"/>
      <c r="CO54" s="135"/>
      <c r="CP54" s="135"/>
      <c r="CQ54" s="135"/>
      <c r="CR54" s="135"/>
      <c r="CS54" s="135"/>
      <c r="CT54" s="135"/>
      <c r="CU54" s="135"/>
      <c r="CX54" s="135"/>
      <c r="DH54" s="135"/>
      <c r="DR54" s="135"/>
      <c r="EB54" s="135"/>
      <c r="EL54" s="135"/>
      <c r="EV54" s="135"/>
      <c r="FF54" s="135"/>
      <c r="FP54" s="135"/>
      <c r="FZ54" s="135"/>
      <c r="GJ54" s="135"/>
      <c r="GT54" s="135"/>
      <c r="HD54" s="135"/>
      <c r="HN54" s="135"/>
      <c r="HX54" s="135"/>
      <c r="IH54" s="135"/>
      <c r="IR54" s="135"/>
      <c r="JB54" s="135"/>
      <c r="JL54" s="135"/>
      <c r="JV54" s="135"/>
      <c r="KF54" s="135"/>
      <c r="KP54" s="135"/>
      <c r="KZ54" s="135"/>
      <c r="LJ54" s="135"/>
      <c r="LT54" s="135"/>
      <c r="MD54" s="135"/>
    </row>
    <row xmlns:x14ac="http://schemas.microsoft.com/office/spreadsheetml/2009/9/ac" r="55" s="3" customFormat="true" x14ac:dyDescent="0.25">
      <c r="A55" s="425" t="str">
        <f ca="true">IF(ISBLANK('Data Summary'!A57),"",'Data Summary'!A57)</f>
        <v/>
      </c>
      <c r="B55" s="135"/>
      <c r="L55" s="135"/>
      <c r="V55" s="135"/>
      <c r="AF55" s="135"/>
      <c r="AP55" s="135"/>
      <c r="AZ55" s="135"/>
      <c r="BJ55" s="135"/>
      <c r="BT55" s="135"/>
      <c r="CD55" s="135"/>
      <c r="CN55" s="135"/>
      <c r="CO55" s="135"/>
      <c r="CP55" s="135"/>
      <c r="CQ55" s="135"/>
      <c r="CR55" s="135"/>
      <c r="CS55" s="135"/>
      <c r="CT55" s="135"/>
      <c r="CU55" s="135"/>
      <c r="CX55" s="135"/>
      <c r="DH55" s="135"/>
      <c r="DR55" s="135"/>
      <c r="EB55" s="135"/>
      <c r="EL55" s="135"/>
      <c r="EV55" s="135"/>
      <c r="FF55" s="135"/>
      <c r="FP55" s="135"/>
      <c r="FZ55" s="135"/>
      <c r="GJ55" s="135"/>
      <c r="GT55" s="135"/>
      <c r="HD55" s="135"/>
      <c r="HN55" s="135"/>
      <c r="HX55" s="135"/>
      <c r="IH55" s="135"/>
      <c r="IR55" s="135"/>
      <c r="JB55" s="135"/>
      <c r="JL55" s="135"/>
      <c r="JV55" s="135"/>
      <c r="KF55" s="135"/>
      <c r="KP55" s="135"/>
      <c r="KZ55" s="135"/>
      <c r="LJ55" s="135"/>
      <c r="LT55" s="135"/>
      <c r="MD55" s="135"/>
    </row>
    <row xmlns:x14ac="http://schemas.microsoft.com/office/spreadsheetml/2009/9/ac" r="56" s="3" customFormat="true" x14ac:dyDescent="0.25">
      <c r="A56" s="425" t="str">
        <f ca="true">IF(ISBLANK('Data Summary'!A58),"",'Data Summary'!A58)</f>
        <v/>
      </c>
      <c r="B56" s="135"/>
      <c r="L56" s="135"/>
      <c r="V56" s="135"/>
      <c r="AF56" s="135"/>
      <c r="AP56" s="135"/>
      <c r="AZ56" s="135"/>
      <c r="BJ56" s="135"/>
      <c r="BT56" s="135"/>
      <c r="CD56" s="135"/>
      <c r="CN56" s="135"/>
      <c r="CO56" s="135"/>
      <c r="CP56" s="135"/>
      <c r="CQ56" s="135"/>
      <c r="CR56" s="135"/>
      <c r="CS56" s="135"/>
      <c r="CT56" s="135"/>
      <c r="CU56" s="135"/>
      <c r="CX56" s="135"/>
      <c r="DH56" s="135"/>
      <c r="DR56" s="135"/>
      <c r="EB56" s="135"/>
      <c r="EL56" s="135"/>
      <c r="EV56" s="135"/>
      <c r="FF56" s="135"/>
      <c r="FP56" s="135"/>
      <c r="FZ56" s="135"/>
      <c r="GJ56" s="135"/>
      <c r="GT56" s="135"/>
      <c r="HD56" s="135"/>
      <c r="HN56" s="135"/>
      <c r="HX56" s="135"/>
      <c r="IH56" s="135"/>
      <c r="IR56" s="135"/>
      <c r="JB56" s="135"/>
      <c r="JL56" s="135"/>
      <c r="JV56" s="135"/>
      <c r="KF56" s="135"/>
      <c r="KP56" s="135"/>
      <c r="KZ56" s="135"/>
      <c r="LJ56" s="135"/>
      <c r="LT56" s="135"/>
      <c r="MD56" s="135"/>
    </row>
    <row xmlns:x14ac="http://schemas.microsoft.com/office/spreadsheetml/2009/9/ac" r="57" s="3" customFormat="true" x14ac:dyDescent="0.25">
      <c r="A57" s="425" t="str">
        <f ca="true">IF(ISBLANK('Data Summary'!A59),"",'Data Summary'!A59)</f>
        <v/>
      </c>
      <c r="B57" s="135"/>
      <c r="L57" s="135"/>
      <c r="V57" s="135"/>
      <c r="AF57" s="135"/>
      <c r="AP57" s="135"/>
      <c r="AZ57" s="135"/>
      <c r="BJ57" s="135"/>
      <c r="BT57" s="135"/>
      <c r="CD57" s="135"/>
      <c r="CN57" s="135"/>
      <c r="CO57" s="135"/>
      <c r="CP57" s="135"/>
      <c r="CQ57" s="135"/>
      <c r="CR57" s="135"/>
      <c r="CS57" s="135"/>
      <c r="CT57" s="135"/>
      <c r="CU57" s="135"/>
      <c r="CX57" s="135"/>
      <c r="DH57" s="135"/>
      <c r="DR57" s="135"/>
      <c r="EB57" s="135"/>
      <c r="EL57" s="135"/>
      <c r="EV57" s="135"/>
      <c r="FF57" s="135"/>
      <c r="FP57" s="135"/>
      <c r="FZ57" s="135"/>
      <c r="GJ57" s="135"/>
      <c r="GT57" s="135"/>
      <c r="HD57" s="135"/>
      <c r="HN57" s="135"/>
      <c r="HX57" s="135"/>
      <c r="IH57" s="135"/>
      <c r="IR57" s="135"/>
      <c r="JB57" s="135"/>
      <c r="JL57" s="135"/>
      <c r="JV57" s="135"/>
      <c r="KF57" s="135"/>
      <c r="KP57" s="135"/>
      <c r="KZ57" s="135"/>
      <c r="LJ57" s="135"/>
      <c r="LT57" s="135"/>
      <c r="MD57" s="135"/>
    </row>
    <row xmlns:x14ac="http://schemas.microsoft.com/office/spreadsheetml/2009/9/ac" r="58" s="3" customFormat="true" x14ac:dyDescent="0.25">
      <c r="A58" s="425" t="str">
        <f ca="true">IF(ISBLANK('Data Summary'!A60),"",'Data Summary'!A60)</f>
        <v/>
      </c>
      <c r="B58" s="135"/>
      <c r="L58" s="135"/>
      <c r="V58" s="135"/>
      <c r="AF58" s="135"/>
      <c r="AP58" s="135"/>
      <c r="AZ58" s="135"/>
      <c r="BJ58" s="135"/>
      <c r="BT58" s="135"/>
      <c r="CD58" s="135"/>
      <c r="CN58" s="135"/>
      <c r="CO58" s="135"/>
      <c r="CP58" s="135"/>
      <c r="CQ58" s="135"/>
      <c r="CR58" s="135"/>
      <c r="CS58" s="135"/>
      <c r="CT58" s="135"/>
      <c r="CU58" s="135"/>
      <c r="CX58" s="135"/>
      <c r="DH58" s="135"/>
      <c r="DR58" s="135"/>
      <c r="EB58" s="135"/>
      <c r="EL58" s="135"/>
      <c r="EV58" s="135"/>
      <c r="FF58" s="135"/>
      <c r="FP58" s="135"/>
      <c r="FZ58" s="135"/>
      <c r="GJ58" s="135"/>
      <c r="GT58" s="135"/>
      <c r="HD58" s="135"/>
      <c r="HN58" s="135"/>
      <c r="HX58" s="135"/>
      <c r="IH58" s="135"/>
      <c r="IR58" s="135"/>
      <c r="JB58" s="135"/>
      <c r="JL58" s="135"/>
      <c r="JV58" s="135"/>
      <c r="KF58" s="135"/>
      <c r="KP58" s="135"/>
      <c r="KZ58" s="135"/>
      <c r="LJ58" s="135"/>
      <c r="LT58" s="135"/>
      <c r="MD58" s="135"/>
    </row>
    <row xmlns:x14ac="http://schemas.microsoft.com/office/spreadsheetml/2009/9/ac" r="59" s="3" customFormat="true" x14ac:dyDescent="0.25">
      <c r="A59" s="425" t="str">
        <f ca="true">IF(ISBLANK('Data Summary'!A61),"",'Data Summary'!A61)</f>
        <v/>
      </c>
      <c r="B59" s="135"/>
      <c r="L59" s="135"/>
      <c r="V59" s="135"/>
      <c r="AF59" s="135"/>
      <c r="AP59" s="135"/>
      <c r="AZ59" s="135"/>
      <c r="BJ59" s="135"/>
      <c r="BT59" s="135"/>
      <c r="CD59" s="135"/>
      <c r="CN59" s="135"/>
      <c r="CO59" s="135"/>
      <c r="CP59" s="135"/>
      <c r="CQ59" s="135"/>
      <c r="CR59" s="135"/>
      <c r="CS59" s="135"/>
      <c r="CT59" s="135"/>
      <c r="CU59" s="135"/>
      <c r="CX59" s="135"/>
      <c r="DH59" s="135"/>
      <c r="DR59" s="135"/>
      <c r="EB59" s="135"/>
      <c r="EL59" s="135"/>
      <c r="EV59" s="135"/>
      <c r="FF59" s="135"/>
      <c r="FP59" s="135"/>
      <c r="FZ59" s="135"/>
      <c r="GJ59" s="135"/>
      <c r="GT59" s="135"/>
      <c r="HD59" s="135"/>
      <c r="HN59" s="135"/>
      <c r="HX59" s="135"/>
      <c r="IH59" s="135"/>
      <c r="IR59" s="135"/>
      <c r="JB59" s="135"/>
      <c r="JL59" s="135"/>
      <c r="JV59" s="135"/>
      <c r="KF59" s="135"/>
      <c r="KP59" s="135"/>
      <c r="KZ59" s="135"/>
      <c r="LJ59" s="135"/>
      <c r="LT59" s="135"/>
      <c r="MD59" s="135"/>
    </row>
    <row xmlns:x14ac="http://schemas.microsoft.com/office/spreadsheetml/2009/9/ac" r="60" s="3" customFormat="true" x14ac:dyDescent="0.25">
      <c r="A60" s="425" t="str">
        <f ca="true">IF(ISBLANK('Data Summary'!A62),"",'Data Summary'!A62)</f>
        <v/>
      </c>
      <c r="B60" s="135"/>
      <c r="L60" s="135"/>
      <c r="V60" s="135"/>
      <c r="AF60" s="135"/>
      <c r="AP60" s="135"/>
      <c r="AZ60" s="135"/>
      <c r="BJ60" s="135"/>
      <c r="BT60" s="135"/>
      <c r="CD60" s="135"/>
      <c r="CN60" s="135"/>
      <c r="CO60" s="135"/>
      <c r="CP60" s="135"/>
      <c r="CQ60" s="135"/>
      <c r="CR60" s="135"/>
      <c r="CS60" s="135"/>
      <c r="CT60" s="135"/>
      <c r="CU60" s="135"/>
      <c r="CX60" s="135"/>
      <c r="DH60" s="135"/>
      <c r="DR60" s="135"/>
      <c r="EB60" s="135"/>
      <c r="EL60" s="135"/>
      <c r="EV60" s="135"/>
      <c r="FF60" s="135"/>
      <c r="FP60" s="135"/>
      <c r="FZ60" s="135"/>
      <c r="GJ60" s="135"/>
      <c r="GT60" s="135"/>
      <c r="HD60" s="135"/>
      <c r="HN60" s="135"/>
      <c r="HX60" s="135"/>
      <c r="IH60" s="135"/>
      <c r="IR60" s="135"/>
      <c r="JB60" s="135"/>
      <c r="JL60" s="135"/>
      <c r="JV60" s="135"/>
      <c r="KF60" s="135"/>
      <c r="KP60" s="135"/>
      <c r="KZ60" s="135"/>
      <c r="LJ60" s="135"/>
      <c r="LT60" s="135"/>
      <c r="MD60" s="135"/>
    </row>
    <row xmlns:x14ac="http://schemas.microsoft.com/office/spreadsheetml/2009/9/ac" r="61" s="3" customFormat="true" x14ac:dyDescent="0.25">
      <c r="A61" s="425" t="str">
        <f ca="true">IF(ISBLANK('Data Summary'!A63),"",'Data Summary'!A63)</f>
        <v/>
      </c>
      <c r="B61" s="135"/>
      <c r="L61" s="135"/>
      <c r="V61" s="135"/>
      <c r="AF61" s="135"/>
      <c r="AP61" s="135"/>
      <c r="AZ61" s="135"/>
      <c r="BJ61" s="135"/>
      <c r="BT61" s="135"/>
      <c r="CD61" s="135"/>
      <c r="CN61" s="135"/>
      <c r="CO61" s="135"/>
      <c r="CP61" s="135"/>
      <c r="CQ61" s="135"/>
      <c r="CR61" s="135"/>
      <c r="CS61" s="135"/>
      <c r="CT61" s="135"/>
      <c r="CU61" s="135"/>
      <c r="CX61" s="135"/>
      <c r="DH61" s="135"/>
      <c r="DR61" s="135"/>
      <c r="EB61" s="135"/>
      <c r="EL61" s="135"/>
      <c r="EV61" s="135"/>
      <c r="FF61" s="135"/>
      <c r="FP61" s="135"/>
      <c r="FZ61" s="135"/>
      <c r="GJ61" s="135"/>
      <c r="GT61" s="135"/>
      <c r="HD61" s="135"/>
      <c r="HN61" s="135"/>
      <c r="HX61" s="135"/>
      <c r="IH61" s="135"/>
      <c r="IR61" s="135"/>
      <c r="JB61" s="135"/>
      <c r="JL61" s="135"/>
      <c r="JV61" s="135"/>
      <c r="KF61" s="135"/>
      <c r="KP61" s="135"/>
      <c r="KZ61" s="135"/>
      <c r="LJ61" s="135"/>
      <c r="LT61" s="135"/>
      <c r="MD61" s="135"/>
    </row>
    <row xmlns:x14ac="http://schemas.microsoft.com/office/spreadsheetml/2009/9/ac" r="62" s="3" customFormat="true" x14ac:dyDescent="0.25">
      <c r="A62" s="425" t="str">
        <f ca="true">IF(ISBLANK('Data Summary'!A64),"",'Data Summary'!A64)</f>
        <v/>
      </c>
      <c r="B62" s="135"/>
      <c r="L62" s="135"/>
      <c r="V62" s="135"/>
      <c r="AF62" s="135"/>
      <c r="AP62" s="135"/>
      <c r="AZ62" s="135"/>
      <c r="BJ62" s="135"/>
      <c r="BT62" s="135"/>
      <c r="CD62" s="135"/>
      <c r="CN62" s="135"/>
      <c r="CO62" s="135"/>
      <c r="CP62" s="135"/>
      <c r="CQ62" s="135"/>
      <c r="CR62" s="135"/>
      <c r="CS62" s="135"/>
      <c r="CT62" s="135"/>
      <c r="CU62" s="135"/>
      <c r="CX62" s="135"/>
      <c r="DH62" s="135"/>
      <c r="DR62" s="135"/>
      <c r="EB62" s="135"/>
      <c r="EL62" s="135"/>
      <c r="EV62" s="135"/>
      <c r="FF62" s="135"/>
      <c r="FP62" s="135"/>
      <c r="FZ62" s="135"/>
      <c r="GJ62" s="135"/>
      <c r="GT62" s="135"/>
      <c r="HD62" s="135"/>
      <c r="HN62" s="135"/>
      <c r="HX62" s="135"/>
      <c r="IH62" s="135"/>
      <c r="IR62" s="135"/>
      <c r="JB62" s="135"/>
      <c r="JL62" s="135"/>
      <c r="JV62" s="135"/>
      <c r="KF62" s="135"/>
      <c r="KP62" s="135"/>
      <c r="KZ62" s="135"/>
      <c r="LJ62" s="135"/>
      <c r="LT62" s="135"/>
      <c r="MD62" s="135"/>
    </row>
    <row xmlns:x14ac="http://schemas.microsoft.com/office/spreadsheetml/2009/9/ac" r="63" s="3" customFormat="true" x14ac:dyDescent="0.25">
      <c r="A63" s="425" t="str">
        <f ca="true">IF(ISBLANK('Data Summary'!A65),"",'Data Summary'!A65)</f>
        <v/>
      </c>
      <c r="B63" s="135"/>
      <c r="L63" s="135"/>
      <c r="V63" s="135"/>
      <c r="AF63" s="135"/>
      <c r="AP63" s="135"/>
      <c r="AZ63" s="135"/>
      <c r="BJ63" s="135"/>
      <c r="BT63" s="135"/>
      <c r="CD63" s="135"/>
      <c r="CN63" s="135"/>
      <c r="CO63" s="135"/>
      <c r="CP63" s="135"/>
      <c r="CQ63" s="135"/>
      <c r="CR63" s="135"/>
      <c r="CS63" s="135"/>
      <c r="CT63" s="135"/>
      <c r="CU63" s="135"/>
      <c r="CX63" s="135"/>
      <c r="DH63" s="135"/>
      <c r="DR63" s="135"/>
      <c r="EB63" s="135"/>
      <c r="EL63" s="135"/>
      <c r="EV63" s="135"/>
      <c r="FF63" s="135"/>
      <c r="FP63" s="135"/>
      <c r="FZ63" s="135"/>
      <c r="GJ63" s="135"/>
      <c r="GT63" s="135"/>
      <c r="HD63" s="135"/>
      <c r="HN63" s="135"/>
      <c r="HX63" s="135"/>
      <c r="IH63" s="135"/>
      <c r="IR63" s="135"/>
      <c r="JB63" s="135"/>
      <c r="JL63" s="135"/>
      <c r="JV63" s="135"/>
      <c r="KF63" s="135"/>
      <c r="KP63" s="135"/>
      <c r="KZ63" s="135"/>
      <c r="LJ63" s="135"/>
      <c r="LT63" s="135"/>
      <c r="MD63" s="135"/>
    </row>
    <row xmlns:x14ac="http://schemas.microsoft.com/office/spreadsheetml/2009/9/ac" r="64" s="3" customFormat="true" x14ac:dyDescent="0.25">
      <c r="A64" s="425" t="str">
        <f ca="true">IF(ISBLANK('Data Summary'!A66),"",'Data Summary'!A66)</f>
        <v/>
      </c>
      <c r="B64" s="135"/>
      <c r="L64" s="135"/>
      <c r="V64" s="135"/>
      <c r="AF64" s="135"/>
      <c r="AP64" s="135"/>
      <c r="AZ64" s="135"/>
      <c r="BJ64" s="135"/>
      <c r="BT64" s="135"/>
      <c r="CD64" s="135"/>
      <c r="CN64" s="135"/>
      <c r="CO64" s="135"/>
      <c r="CP64" s="135"/>
      <c r="CQ64" s="135"/>
      <c r="CR64" s="135"/>
      <c r="CS64" s="135"/>
      <c r="CT64" s="135"/>
      <c r="CU64" s="135"/>
      <c r="CX64" s="135"/>
      <c r="DH64" s="135"/>
      <c r="DR64" s="135"/>
      <c r="EB64" s="135"/>
      <c r="EL64" s="135"/>
      <c r="EV64" s="135"/>
      <c r="FF64" s="135"/>
      <c r="FP64" s="135"/>
      <c r="FZ64" s="135"/>
      <c r="GJ64" s="135"/>
      <c r="GT64" s="135"/>
      <c r="HD64" s="135"/>
      <c r="HN64" s="135"/>
      <c r="HX64" s="135"/>
      <c r="IH64" s="135"/>
      <c r="IR64" s="135"/>
      <c r="JB64" s="135"/>
      <c r="JL64" s="135"/>
      <c r="JV64" s="135"/>
      <c r="KF64" s="135"/>
      <c r="KP64" s="135"/>
      <c r="KZ64" s="135"/>
      <c r="LJ64" s="135"/>
      <c r="LT64" s="135"/>
      <c r="MD64" s="135"/>
    </row>
    <row xmlns:x14ac="http://schemas.microsoft.com/office/spreadsheetml/2009/9/ac" r="65" s="3" customFormat="true" x14ac:dyDescent="0.25">
      <c r="A65" s="425" t="str">
        <f ca="true">IF(ISBLANK('Data Summary'!A67),"",'Data Summary'!A67)</f>
        <v/>
      </c>
      <c r="B65" s="135"/>
      <c r="L65" s="135"/>
      <c r="V65" s="135"/>
      <c r="AF65" s="135"/>
      <c r="AP65" s="135"/>
      <c r="AZ65" s="135"/>
      <c r="BJ65" s="135"/>
      <c r="BT65" s="135"/>
      <c r="CD65" s="135"/>
      <c r="CN65" s="135"/>
      <c r="CO65" s="135"/>
      <c r="CP65" s="135"/>
      <c r="CQ65" s="135"/>
      <c r="CR65" s="135"/>
      <c r="CS65" s="135"/>
      <c r="CT65" s="135"/>
      <c r="CU65" s="135"/>
      <c r="CX65" s="135"/>
      <c r="DH65" s="135"/>
      <c r="DR65" s="135"/>
      <c r="EB65" s="135"/>
      <c r="EL65" s="135"/>
      <c r="EV65" s="135"/>
      <c r="FF65" s="135"/>
      <c r="FP65" s="135"/>
      <c r="FZ65" s="135"/>
      <c r="GJ65" s="135"/>
      <c r="GT65" s="135"/>
      <c r="HD65" s="135"/>
      <c r="HN65" s="135"/>
      <c r="HX65" s="135"/>
      <c r="IH65" s="135"/>
      <c r="IR65" s="135"/>
      <c r="JB65" s="135"/>
      <c r="JL65" s="135"/>
      <c r="JV65" s="135"/>
      <c r="KF65" s="135"/>
      <c r="KP65" s="135"/>
      <c r="KZ65" s="135"/>
      <c r="LJ65" s="135"/>
      <c r="LT65" s="135"/>
      <c r="MD65" s="135"/>
    </row>
    <row xmlns:x14ac="http://schemas.microsoft.com/office/spreadsheetml/2009/9/ac" r="66" s="3" customFormat="true" x14ac:dyDescent="0.25">
      <c r="A66" s="425" t="str">
        <f ca="true">IF(ISBLANK('Data Summary'!A68),"",'Data Summary'!A68)</f>
        <v/>
      </c>
      <c r="B66" s="135"/>
      <c r="L66" s="135"/>
      <c r="V66" s="135"/>
      <c r="AF66" s="135"/>
      <c r="AP66" s="135"/>
      <c r="AZ66" s="135"/>
      <c r="BJ66" s="135"/>
      <c r="BT66" s="135"/>
      <c r="CD66" s="135"/>
      <c r="CN66" s="135"/>
      <c r="CO66" s="135"/>
      <c r="CP66" s="135"/>
      <c r="CQ66" s="135"/>
      <c r="CR66" s="135"/>
      <c r="CS66" s="135"/>
      <c r="CT66" s="135"/>
      <c r="CU66" s="135"/>
      <c r="CX66" s="135"/>
      <c r="DH66" s="135"/>
      <c r="DR66" s="135"/>
      <c r="EB66" s="135"/>
      <c r="EL66" s="135"/>
      <c r="EV66" s="135"/>
      <c r="FF66" s="135"/>
      <c r="FP66" s="135"/>
      <c r="FZ66" s="135"/>
      <c r="GJ66" s="135"/>
      <c r="GT66" s="135"/>
      <c r="HD66" s="135"/>
      <c r="HN66" s="135"/>
      <c r="HX66" s="135"/>
      <c r="IH66" s="135"/>
      <c r="IR66" s="135"/>
      <c r="JB66" s="135"/>
      <c r="JL66" s="135"/>
      <c r="JV66" s="135"/>
      <c r="KF66" s="135"/>
      <c r="KP66" s="135"/>
      <c r="KZ66" s="135"/>
      <c r="LJ66" s="135"/>
      <c r="LT66" s="135"/>
      <c r="MD66" s="135"/>
    </row>
    <row xmlns:x14ac="http://schemas.microsoft.com/office/spreadsheetml/2009/9/ac" r="67" s="3" customFormat="true" x14ac:dyDescent="0.25">
      <c r="A67" s="425" t="str">
        <f ca="true">IF(ISBLANK('Data Summary'!A69),"",'Data Summary'!A69)</f>
        <v/>
      </c>
      <c r="B67" s="135"/>
      <c r="L67" s="135"/>
      <c r="V67" s="135"/>
      <c r="AF67" s="135"/>
      <c r="AP67" s="135"/>
      <c r="AZ67" s="135"/>
      <c r="BJ67" s="135"/>
      <c r="BT67" s="135"/>
      <c r="CD67" s="135"/>
      <c r="CN67" s="135"/>
      <c r="CO67" s="135"/>
      <c r="CP67" s="135"/>
      <c r="CQ67" s="135"/>
      <c r="CR67" s="135"/>
      <c r="CS67" s="135"/>
      <c r="CT67" s="135"/>
      <c r="CU67" s="135"/>
      <c r="CX67" s="135"/>
      <c r="DH67" s="135"/>
      <c r="DR67" s="135"/>
      <c r="EB67" s="135"/>
      <c r="EL67" s="135"/>
      <c r="EV67" s="135"/>
      <c r="FF67" s="135"/>
      <c r="FP67" s="135"/>
      <c r="FZ67" s="135"/>
      <c r="GJ67" s="135"/>
      <c r="GT67" s="135"/>
      <c r="HD67" s="135"/>
      <c r="HN67" s="135"/>
      <c r="HX67" s="135"/>
      <c r="IH67" s="135"/>
      <c r="IR67" s="135"/>
      <c r="JB67" s="135"/>
      <c r="JL67" s="135"/>
      <c r="JV67" s="135"/>
      <c r="KF67" s="135"/>
      <c r="KP67" s="135"/>
      <c r="KZ67" s="135"/>
      <c r="LJ67" s="135"/>
      <c r="LT67" s="135"/>
      <c r="MD67" s="135"/>
    </row>
    <row xmlns:x14ac="http://schemas.microsoft.com/office/spreadsheetml/2009/9/ac" r="68" s="3" customFormat="true" x14ac:dyDescent="0.25">
      <c r="A68" s="425" t="str">
        <f ca="true">IF(ISBLANK('Data Summary'!A70),"",'Data Summary'!A70)</f>
        <v/>
      </c>
      <c r="B68" s="135"/>
      <c r="L68" s="135"/>
      <c r="V68" s="135"/>
      <c r="AF68" s="135"/>
      <c r="AP68" s="135"/>
      <c r="AZ68" s="135"/>
      <c r="BJ68" s="135"/>
      <c r="BT68" s="135"/>
      <c r="CD68" s="135"/>
      <c r="CN68" s="135"/>
      <c r="CO68" s="135"/>
      <c r="CP68" s="135"/>
      <c r="CQ68" s="135"/>
      <c r="CR68" s="135"/>
      <c r="CS68" s="135"/>
      <c r="CT68" s="135"/>
      <c r="CU68" s="135"/>
      <c r="CX68" s="135"/>
      <c r="DH68" s="135"/>
      <c r="DR68" s="135"/>
      <c r="EB68" s="135"/>
      <c r="EL68" s="135"/>
      <c r="EV68" s="135"/>
      <c r="FF68" s="135"/>
      <c r="FP68" s="135"/>
      <c r="FZ68" s="135"/>
      <c r="GJ68" s="135"/>
      <c r="GT68" s="135"/>
      <c r="HD68" s="135"/>
      <c r="HN68" s="135"/>
      <c r="HX68" s="135"/>
      <c r="IH68" s="135"/>
      <c r="IR68" s="135"/>
      <c r="JB68" s="135"/>
      <c r="JL68" s="135"/>
      <c r="JV68" s="135"/>
      <c r="KF68" s="135"/>
      <c r="KP68" s="135"/>
      <c r="KZ68" s="135"/>
      <c r="LJ68" s="135"/>
      <c r="LT68" s="135"/>
      <c r="MD68" s="135"/>
    </row>
    <row xmlns:x14ac="http://schemas.microsoft.com/office/spreadsheetml/2009/9/ac" r="69" s="3" customFormat="true" x14ac:dyDescent="0.25">
      <c r="A69" s="425" t="str">
        <f ca="true">IF(ISBLANK('Data Summary'!A71),"",'Data Summary'!A71)</f>
        <v/>
      </c>
      <c r="B69" s="135"/>
      <c r="L69" s="135"/>
      <c r="V69" s="135"/>
      <c r="AF69" s="135"/>
      <c r="AP69" s="135"/>
      <c r="AZ69" s="135"/>
      <c r="BJ69" s="135"/>
      <c r="BT69" s="135"/>
      <c r="CD69" s="135"/>
      <c r="CN69" s="135"/>
      <c r="CO69" s="135"/>
      <c r="CP69" s="135"/>
      <c r="CQ69" s="135"/>
      <c r="CR69" s="135"/>
      <c r="CS69" s="135"/>
      <c r="CT69" s="135"/>
      <c r="CU69" s="135"/>
      <c r="CX69" s="135"/>
      <c r="DH69" s="135"/>
      <c r="DR69" s="135"/>
      <c r="EB69" s="135"/>
      <c r="EL69" s="135"/>
      <c r="EV69" s="135"/>
      <c r="FF69" s="135"/>
      <c r="FP69" s="135"/>
      <c r="FZ69" s="135"/>
      <c r="GJ69" s="135"/>
      <c r="GT69" s="135"/>
      <c r="HD69" s="135"/>
      <c r="HN69" s="135"/>
      <c r="HX69" s="135"/>
      <c r="IH69" s="135"/>
      <c r="IR69" s="135"/>
      <c r="JB69" s="135"/>
      <c r="JL69" s="135"/>
      <c r="JV69" s="135"/>
      <c r="KF69" s="135"/>
      <c r="KP69" s="135"/>
      <c r="KZ69" s="135"/>
      <c r="LJ69" s="135"/>
      <c r="LT69" s="135"/>
      <c r="MD69" s="135"/>
    </row>
    <row xmlns:x14ac="http://schemas.microsoft.com/office/spreadsheetml/2009/9/ac" r="70" s="3" customFormat="true" x14ac:dyDescent="0.25">
      <c r="A70" s="425" t="str">
        <f ca="true">IF(ISBLANK('Data Summary'!A72),"",'Data Summary'!A72)</f>
        <v/>
      </c>
      <c r="B70" s="135"/>
      <c r="L70" s="135"/>
      <c r="V70" s="135"/>
      <c r="AF70" s="135"/>
      <c r="AP70" s="135"/>
      <c r="AZ70" s="135"/>
      <c r="BJ70" s="135"/>
      <c r="BT70" s="135"/>
      <c r="CD70" s="135"/>
      <c r="CN70" s="135"/>
      <c r="CO70" s="135"/>
      <c r="CP70" s="135"/>
      <c r="CQ70" s="135"/>
      <c r="CR70" s="135"/>
      <c r="CS70" s="135"/>
      <c r="CT70" s="135"/>
      <c r="CU70" s="135"/>
      <c r="CX70" s="135"/>
      <c r="DH70" s="135"/>
      <c r="DR70" s="135"/>
      <c r="EB70" s="135"/>
      <c r="EL70" s="135"/>
      <c r="EV70" s="135"/>
      <c r="FF70" s="135"/>
      <c r="FP70" s="135"/>
      <c r="FZ70" s="135"/>
      <c r="GJ70" s="135"/>
      <c r="GT70" s="135"/>
      <c r="HD70" s="135"/>
      <c r="HN70" s="135"/>
      <c r="HX70" s="135"/>
      <c r="IH70" s="135"/>
      <c r="IR70" s="135"/>
      <c r="JB70" s="135"/>
      <c r="JL70" s="135"/>
      <c r="JV70" s="135"/>
      <c r="KF70" s="135"/>
      <c r="KP70" s="135"/>
      <c r="KZ70" s="135"/>
      <c r="LJ70" s="135"/>
      <c r="LT70" s="135"/>
      <c r="MD70" s="135"/>
    </row>
    <row xmlns:x14ac="http://schemas.microsoft.com/office/spreadsheetml/2009/9/ac" r="71" s="3" customFormat="true" x14ac:dyDescent="0.25">
      <c r="A71" s="425" t="str">
        <f ca="true">IF(ISBLANK('Data Summary'!A73),"",'Data Summary'!A73)</f>
        <v/>
      </c>
      <c r="B71" s="135"/>
      <c r="L71" s="135"/>
      <c r="V71" s="135"/>
      <c r="AF71" s="135"/>
      <c r="AP71" s="135"/>
      <c r="AZ71" s="135"/>
      <c r="BJ71" s="135"/>
      <c r="BT71" s="135"/>
      <c r="CD71" s="135"/>
      <c r="CN71" s="135"/>
      <c r="CO71" s="135"/>
      <c r="CP71" s="135"/>
      <c r="CQ71" s="135"/>
      <c r="CR71" s="135"/>
      <c r="CS71" s="135"/>
      <c r="CT71" s="135"/>
      <c r="CU71" s="135"/>
      <c r="CX71" s="135"/>
      <c r="DH71" s="135"/>
      <c r="DR71" s="135"/>
      <c r="EB71" s="135"/>
      <c r="EL71" s="135"/>
      <c r="EV71" s="135"/>
      <c r="FF71" s="135"/>
      <c r="FP71" s="135"/>
      <c r="FZ71" s="135"/>
      <c r="GJ71" s="135"/>
      <c r="GT71" s="135"/>
      <c r="HD71" s="135"/>
      <c r="HN71" s="135"/>
      <c r="HX71" s="135"/>
      <c r="IH71" s="135"/>
      <c r="IR71" s="135"/>
      <c r="JB71" s="135"/>
      <c r="JL71" s="135"/>
      <c r="JV71" s="135"/>
      <c r="KF71" s="135"/>
      <c r="KP71" s="135"/>
      <c r="KZ71" s="135"/>
      <c r="LJ71" s="135"/>
      <c r="LT71" s="135"/>
      <c r="MD71" s="135"/>
    </row>
    <row xmlns:x14ac="http://schemas.microsoft.com/office/spreadsheetml/2009/9/ac" r="72" s="3" customFormat="true" x14ac:dyDescent="0.25">
      <c r="A72" s="425" t="str">
        <f ca="true">IF(ISBLANK('Data Summary'!A74),"",'Data Summary'!A74)</f>
        <v/>
      </c>
      <c r="B72" s="135"/>
      <c r="L72" s="135"/>
      <c r="V72" s="135"/>
      <c r="AF72" s="135"/>
      <c r="AP72" s="135"/>
      <c r="AZ72" s="135"/>
      <c r="BJ72" s="135"/>
      <c r="BT72" s="135"/>
      <c r="CD72" s="135"/>
      <c r="CN72" s="135"/>
      <c r="CO72" s="135"/>
      <c r="CP72" s="135"/>
      <c r="CQ72" s="135"/>
      <c r="CR72" s="135"/>
      <c r="CS72" s="135"/>
      <c r="CT72" s="135"/>
      <c r="CU72" s="135"/>
      <c r="CX72" s="135"/>
      <c r="DH72" s="135"/>
      <c r="DR72" s="135"/>
      <c r="EB72" s="135"/>
      <c r="EL72" s="135"/>
      <c r="EV72" s="135"/>
      <c r="FF72" s="135"/>
      <c r="FP72" s="135"/>
      <c r="FZ72" s="135"/>
      <c r="GJ72" s="135"/>
      <c r="GT72" s="135"/>
      <c r="HD72" s="135"/>
      <c r="HN72" s="135"/>
      <c r="HX72" s="135"/>
      <c r="IH72" s="135"/>
      <c r="IR72" s="135"/>
      <c r="JB72" s="135"/>
      <c r="JL72" s="135"/>
      <c r="JV72" s="135"/>
      <c r="KF72" s="135"/>
      <c r="KP72" s="135"/>
      <c r="KZ72" s="135"/>
      <c r="LJ72" s="135"/>
      <c r="LT72" s="135"/>
      <c r="MD72" s="135"/>
    </row>
    <row xmlns:x14ac="http://schemas.microsoft.com/office/spreadsheetml/2009/9/ac" r="73" s="3" customFormat="true" x14ac:dyDescent="0.25">
      <c r="A73" s="425" t="str">
        <f ca="true">IF(ISBLANK('Data Summary'!A75),"",'Data Summary'!A75)</f>
        <v/>
      </c>
      <c r="B73" s="135"/>
      <c r="L73" s="135"/>
      <c r="V73" s="135"/>
      <c r="AF73" s="135"/>
      <c r="AP73" s="135"/>
      <c r="AZ73" s="135"/>
      <c r="BJ73" s="135"/>
      <c r="BT73" s="135"/>
      <c r="CD73" s="135"/>
      <c r="CN73" s="135"/>
      <c r="CO73" s="135"/>
      <c r="CP73" s="135"/>
      <c r="CQ73" s="135"/>
      <c r="CR73" s="135"/>
      <c r="CS73" s="135"/>
      <c r="CT73" s="135"/>
      <c r="CU73" s="135"/>
      <c r="CX73" s="135"/>
      <c r="DH73" s="135"/>
      <c r="DR73" s="135"/>
      <c r="EB73" s="135"/>
      <c r="EL73" s="135"/>
      <c r="EV73" s="135"/>
      <c r="FF73" s="135"/>
      <c r="FP73" s="135"/>
      <c r="FZ73" s="135"/>
      <c r="GJ73" s="135"/>
      <c r="GT73" s="135"/>
      <c r="HD73" s="135"/>
      <c r="HN73" s="135"/>
      <c r="HX73" s="135"/>
      <c r="IH73" s="135"/>
      <c r="IR73" s="135"/>
      <c r="JB73" s="135"/>
      <c r="JL73" s="135"/>
      <c r="JV73" s="135"/>
      <c r="KF73" s="135"/>
      <c r="KP73" s="135"/>
      <c r="KZ73" s="135"/>
      <c r="LJ73" s="135"/>
      <c r="LT73" s="135"/>
      <c r="MD73" s="135"/>
    </row>
    <row xmlns:x14ac="http://schemas.microsoft.com/office/spreadsheetml/2009/9/ac" r="74" s="3" customFormat="true" x14ac:dyDescent="0.25">
      <c r="A74" s="425" t="str">
        <f ca="true">IF(ISBLANK('Data Summary'!A76),"",'Data Summary'!A76)</f>
        <v/>
      </c>
      <c r="B74" s="135"/>
      <c r="L74" s="135"/>
      <c r="V74" s="135"/>
      <c r="AF74" s="135"/>
      <c r="AP74" s="135"/>
      <c r="AZ74" s="135"/>
      <c r="BJ74" s="135"/>
      <c r="BT74" s="135"/>
      <c r="CD74" s="135"/>
      <c r="CN74" s="135"/>
      <c r="CO74" s="135"/>
      <c r="CP74" s="135"/>
      <c r="CQ74" s="135"/>
      <c r="CR74" s="135"/>
      <c r="CS74" s="135"/>
      <c r="CT74" s="135"/>
      <c r="CU74" s="135"/>
      <c r="CX74" s="135"/>
      <c r="DH74" s="135"/>
      <c r="DR74" s="135"/>
      <c r="EB74" s="135"/>
      <c r="EL74" s="135"/>
      <c r="EV74" s="135"/>
      <c r="FF74" s="135"/>
      <c r="FP74" s="135"/>
      <c r="FZ74" s="135"/>
      <c r="GJ74" s="135"/>
      <c r="GT74" s="135"/>
      <c r="HD74" s="135"/>
      <c r="HN74" s="135"/>
      <c r="HX74" s="135"/>
      <c r="IH74" s="135"/>
      <c r="IR74" s="135"/>
      <c r="JB74" s="135"/>
      <c r="JL74" s="135"/>
      <c r="JV74" s="135"/>
      <c r="KF74" s="135"/>
      <c r="KP74" s="135"/>
      <c r="KZ74" s="135"/>
      <c r="LJ74" s="135"/>
      <c r="LT74" s="135"/>
      <c r="MD74" s="135"/>
    </row>
    <row xmlns:x14ac="http://schemas.microsoft.com/office/spreadsheetml/2009/9/ac" r="75" s="3" customFormat="true" x14ac:dyDescent="0.25">
      <c r="A75" s="425" t="str">
        <f ca="true">IF(ISBLANK('Data Summary'!A77),"",'Data Summary'!A77)</f>
        <v/>
      </c>
      <c r="B75" s="135"/>
      <c r="L75" s="135"/>
      <c r="V75" s="135"/>
      <c r="AF75" s="135"/>
      <c r="AP75" s="135"/>
      <c r="AZ75" s="135"/>
      <c r="BJ75" s="135"/>
      <c r="BT75" s="135"/>
      <c r="CD75" s="135"/>
      <c r="CN75" s="135"/>
      <c r="CO75" s="135"/>
      <c r="CP75" s="135"/>
      <c r="CQ75" s="135"/>
      <c r="CR75" s="135"/>
      <c r="CS75" s="135"/>
      <c r="CT75" s="135"/>
      <c r="CU75" s="135"/>
      <c r="CX75" s="135"/>
      <c r="DH75" s="135"/>
      <c r="DR75" s="135"/>
      <c r="EB75" s="135"/>
      <c r="EL75" s="135"/>
      <c r="EV75" s="135"/>
      <c r="FF75" s="135"/>
      <c r="FP75" s="135"/>
      <c r="FZ75" s="135"/>
      <c r="GJ75" s="135"/>
      <c r="GT75" s="135"/>
      <c r="HD75" s="135"/>
      <c r="HN75" s="135"/>
      <c r="HX75" s="135"/>
      <c r="IH75" s="135"/>
      <c r="IR75" s="135"/>
      <c r="JB75" s="135"/>
      <c r="JL75" s="135"/>
      <c r="JV75" s="135"/>
      <c r="KF75" s="135"/>
      <c r="KP75" s="135"/>
      <c r="KZ75" s="135"/>
      <c r="LJ75" s="135"/>
      <c r="LT75" s="135"/>
      <c r="MD75" s="135"/>
    </row>
    <row xmlns:x14ac="http://schemas.microsoft.com/office/spreadsheetml/2009/9/ac" r="76" s="3" customFormat="true" x14ac:dyDescent="0.25">
      <c r="A76" s="425" t="str">
        <f ca="true">IF(ISBLANK('Data Summary'!A78),"",'Data Summary'!A78)</f>
        <v/>
      </c>
      <c r="B76" s="135"/>
      <c r="L76" s="135"/>
      <c r="V76" s="135"/>
      <c r="AF76" s="135"/>
      <c r="AP76" s="135"/>
      <c r="AZ76" s="135"/>
      <c r="BJ76" s="135"/>
      <c r="BT76" s="135"/>
      <c r="CD76" s="135"/>
      <c r="CN76" s="135"/>
      <c r="CO76" s="135"/>
      <c r="CP76" s="135"/>
      <c r="CQ76" s="135"/>
      <c r="CR76" s="135"/>
      <c r="CS76" s="135"/>
      <c r="CT76" s="135"/>
      <c r="CU76" s="135"/>
      <c r="CX76" s="135"/>
      <c r="DH76" s="135"/>
      <c r="DR76" s="135"/>
      <c r="EB76" s="135"/>
      <c r="EL76" s="135"/>
      <c r="EV76" s="135"/>
      <c r="FF76" s="135"/>
      <c r="FP76" s="135"/>
      <c r="FZ76" s="135"/>
      <c r="GJ76" s="135"/>
      <c r="GT76" s="135"/>
      <c r="HD76" s="135"/>
      <c r="HN76" s="135"/>
      <c r="HX76" s="135"/>
      <c r="IH76" s="135"/>
      <c r="IR76" s="135"/>
      <c r="JB76" s="135"/>
      <c r="JL76" s="135"/>
      <c r="JV76" s="135"/>
      <c r="KF76" s="135"/>
      <c r="KP76" s="135"/>
      <c r="KZ76" s="135"/>
      <c r="LJ76" s="135"/>
      <c r="LT76" s="135"/>
      <c r="MD76" s="135"/>
    </row>
    <row xmlns:x14ac="http://schemas.microsoft.com/office/spreadsheetml/2009/9/ac" r="77" s="3" customFormat="true" x14ac:dyDescent="0.25">
      <c r="A77" s="425" t="str">
        <f ca="true">IF(ISBLANK('Data Summary'!A79),"",'Data Summary'!A79)</f>
        <v/>
      </c>
      <c r="B77" s="135"/>
      <c r="L77" s="135"/>
      <c r="V77" s="135"/>
      <c r="AF77" s="135"/>
      <c r="AP77" s="135"/>
      <c r="AZ77" s="135"/>
      <c r="BJ77" s="135"/>
      <c r="BT77" s="135"/>
      <c r="CD77" s="135"/>
      <c r="CN77" s="135"/>
      <c r="CO77" s="135"/>
      <c r="CP77" s="135"/>
      <c r="CQ77" s="135"/>
      <c r="CR77" s="135"/>
      <c r="CS77" s="135"/>
      <c r="CT77" s="135"/>
      <c r="CU77" s="135"/>
      <c r="CX77" s="135"/>
      <c r="DH77" s="135"/>
      <c r="DR77" s="135"/>
      <c r="EB77" s="135"/>
      <c r="EL77" s="135"/>
      <c r="EV77" s="135"/>
      <c r="FF77" s="135"/>
      <c r="FP77" s="135"/>
      <c r="FZ77" s="135"/>
      <c r="GJ77" s="135"/>
      <c r="GT77" s="135"/>
      <c r="HD77" s="135"/>
      <c r="HN77" s="135"/>
      <c r="HX77" s="135"/>
      <c r="IH77" s="135"/>
      <c r="IR77" s="135"/>
      <c r="JB77" s="135"/>
      <c r="JL77" s="135"/>
      <c r="JV77" s="135"/>
      <c r="KF77" s="135"/>
      <c r="KP77" s="135"/>
      <c r="KZ77" s="135"/>
      <c r="LJ77" s="135"/>
      <c r="LT77" s="135"/>
      <c r="MD77" s="135"/>
    </row>
    <row xmlns:x14ac="http://schemas.microsoft.com/office/spreadsheetml/2009/9/ac" r="78" s="3" customFormat="true" x14ac:dyDescent="0.25">
      <c r="A78" s="425" t="str">
        <f ca="true">IF(ISBLANK('Data Summary'!A80),"",'Data Summary'!A80)</f>
        <v/>
      </c>
      <c r="B78" s="135"/>
      <c r="L78" s="135"/>
      <c r="V78" s="135"/>
      <c r="AF78" s="135"/>
      <c r="AP78" s="135"/>
      <c r="AZ78" s="135"/>
      <c r="BJ78" s="135"/>
      <c r="BT78" s="135"/>
      <c r="CD78" s="135"/>
      <c r="CN78" s="135"/>
      <c r="CO78" s="135"/>
      <c r="CP78" s="135"/>
      <c r="CQ78" s="135"/>
      <c r="CR78" s="135"/>
      <c r="CS78" s="135"/>
      <c r="CT78" s="135"/>
      <c r="CU78" s="135"/>
      <c r="CX78" s="135"/>
      <c r="DH78" s="135"/>
      <c r="DR78" s="135"/>
      <c r="EB78" s="135"/>
      <c r="EL78" s="135"/>
      <c r="EV78" s="135"/>
      <c r="FF78" s="135"/>
      <c r="FP78" s="135"/>
      <c r="FZ78" s="135"/>
      <c r="GJ78" s="135"/>
      <c r="GT78" s="135"/>
      <c r="HD78" s="135"/>
      <c r="HN78" s="135"/>
      <c r="HX78" s="135"/>
      <c r="IH78" s="135"/>
      <c r="IR78" s="135"/>
      <c r="JB78" s="135"/>
      <c r="JL78" s="135"/>
      <c r="JV78" s="135"/>
      <c r="KF78" s="135"/>
      <c r="KP78" s="135"/>
      <c r="KZ78" s="135"/>
      <c r="LJ78" s="135"/>
      <c r="LT78" s="135"/>
      <c r="MD78" s="135"/>
    </row>
    <row xmlns:x14ac="http://schemas.microsoft.com/office/spreadsheetml/2009/9/ac" r="79" s="3" customFormat="true" x14ac:dyDescent="0.25">
      <c r="A79" s="425" t="str">
        <f ca="true">IF(ISBLANK('Data Summary'!A81),"",'Data Summary'!A81)</f>
        <v/>
      </c>
      <c r="B79" s="135"/>
      <c r="L79" s="135"/>
      <c r="V79" s="135"/>
      <c r="AF79" s="135"/>
      <c r="AP79" s="135"/>
      <c r="AZ79" s="135"/>
      <c r="BJ79" s="135"/>
      <c r="BT79" s="135"/>
      <c r="CD79" s="135"/>
      <c r="CN79" s="135"/>
      <c r="CO79" s="135"/>
      <c r="CP79" s="135"/>
      <c r="CQ79" s="135"/>
      <c r="CR79" s="135"/>
      <c r="CS79" s="135"/>
      <c r="CT79" s="135"/>
      <c r="CU79" s="135"/>
      <c r="CX79" s="135"/>
      <c r="DH79" s="135"/>
      <c r="DR79" s="135"/>
      <c r="EB79" s="135"/>
      <c r="EL79" s="135"/>
      <c r="EV79" s="135"/>
      <c r="FF79" s="135"/>
      <c r="FP79" s="135"/>
      <c r="FZ79" s="135"/>
      <c r="GJ79" s="135"/>
      <c r="GT79" s="135"/>
      <c r="HD79" s="135"/>
      <c r="HN79" s="135"/>
      <c r="HX79" s="135"/>
      <c r="IH79" s="135"/>
      <c r="IR79" s="135"/>
      <c r="JB79" s="135"/>
      <c r="JL79" s="135"/>
      <c r="JV79" s="135"/>
      <c r="KF79" s="135"/>
      <c r="KP79" s="135"/>
      <c r="KZ79" s="135"/>
      <c r="LJ79" s="135"/>
      <c r="LT79" s="135"/>
      <c r="MD79" s="135"/>
    </row>
    <row xmlns:x14ac="http://schemas.microsoft.com/office/spreadsheetml/2009/9/ac" r="80" s="3" customFormat="true" x14ac:dyDescent="0.25">
      <c r="A80" s="425" t="str">
        <f ca="true">IF(ISBLANK('Data Summary'!A82),"",'Data Summary'!A82)</f>
        <v/>
      </c>
      <c r="B80" s="135"/>
      <c r="L80" s="135"/>
      <c r="V80" s="135"/>
      <c r="AF80" s="135"/>
      <c r="AP80" s="135"/>
      <c r="AZ80" s="135"/>
      <c r="BJ80" s="135"/>
      <c r="BT80" s="135"/>
      <c r="CD80" s="135"/>
      <c r="CN80" s="135"/>
      <c r="CO80" s="135"/>
      <c r="CP80" s="135"/>
      <c r="CQ80" s="135"/>
      <c r="CR80" s="135"/>
      <c r="CS80" s="135"/>
      <c r="CT80" s="135"/>
      <c r="CU80" s="135"/>
      <c r="CX80" s="135"/>
      <c r="DH80" s="135"/>
      <c r="DR80" s="135"/>
      <c r="EB80" s="135"/>
      <c r="EL80" s="135"/>
      <c r="EV80" s="135"/>
      <c r="FF80" s="135"/>
      <c r="FP80" s="135"/>
      <c r="FZ80" s="135"/>
      <c r="GJ80" s="135"/>
      <c r="GT80" s="135"/>
      <c r="HD80" s="135"/>
      <c r="HN80" s="135"/>
      <c r="HX80" s="135"/>
      <c r="IH80" s="135"/>
      <c r="IR80" s="135"/>
      <c r="JB80" s="135"/>
      <c r="JL80" s="135"/>
      <c r="JV80" s="135"/>
      <c r="KF80" s="135"/>
      <c r="KP80" s="135"/>
      <c r="KZ80" s="135"/>
      <c r="LJ80" s="135"/>
      <c r="LT80" s="135"/>
      <c r="MD80" s="135"/>
    </row>
    <row xmlns:x14ac="http://schemas.microsoft.com/office/spreadsheetml/2009/9/ac" r="81" s="3" customFormat="true" x14ac:dyDescent="0.25">
      <c r="A81" s="425" t="str">
        <f ca="true">IF(ISBLANK('Data Summary'!A83),"",'Data Summary'!A83)</f>
        <v/>
      </c>
      <c r="B81" s="135"/>
      <c r="L81" s="135"/>
      <c r="V81" s="135"/>
      <c r="AF81" s="135"/>
      <c r="AP81" s="135"/>
      <c r="AZ81" s="135"/>
      <c r="BJ81" s="135"/>
      <c r="BT81" s="135"/>
      <c r="CD81" s="135"/>
      <c r="CN81" s="135"/>
      <c r="CO81" s="135"/>
      <c r="CP81" s="135"/>
      <c r="CQ81" s="135"/>
      <c r="CR81" s="135"/>
      <c r="CS81" s="135"/>
      <c r="CT81" s="135"/>
      <c r="CU81" s="135"/>
      <c r="CX81" s="135"/>
      <c r="DH81" s="135"/>
      <c r="DR81" s="135"/>
      <c r="EB81" s="135"/>
      <c r="EL81" s="135"/>
      <c r="EV81" s="135"/>
      <c r="FF81" s="135"/>
      <c r="FP81" s="135"/>
      <c r="FZ81" s="135"/>
      <c r="GJ81" s="135"/>
      <c r="GT81" s="135"/>
      <c r="HD81" s="135"/>
      <c r="HN81" s="135"/>
      <c r="HX81" s="135"/>
      <c r="IH81" s="135"/>
      <c r="IR81" s="135"/>
      <c r="JB81" s="135"/>
      <c r="JL81" s="135"/>
      <c r="JV81" s="135"/>
      <c r="KF81" s="135"/>
      <c r="KP81" s="135"/>
      <c r="KZ81" s="135"/>
      <c r="LJ81" s="135"/>
      <c r="LT81" s="135"/>
      <c r="MD81" s="135"/>
    </row>
    <row xmlns:x14ac="http://schemas.microsoft.com/office/spreadsheetml/2009/9/ac" r="82" s="3" customFormat="true" x14ac:dyDescent="0.25">
      <c r="A82" s="425" t="str">
        <f ca="true">IF(ISBLANK('Data Summary'!A84),"",'Data Summary'!A84)</f>
        <v/>
      </c>
      <c r="B82" s="135"/>
      <c r="L82" s="135"/>
      <c r="V82" s="135"/>
      <c r="AF82" s="135"/>
      <c r="AP82" s="135"/>
      <c r="AZ82" s="135"/>
      <c r="BJ82" s="135"/>
      <c r="BT82" s="135"/>
      <c r="CD82" s="135"/>
      <c r="CN82" s="135"/>
      <c r="CO82" s="135"/>
      <c r="CP82" s="135"/>
      <c r="CQ82" s="135"/>
      <c r="CR82" s="135"/>
      <c r="CS82" s="135"/>
      <c r="CT82" s="135"/>
      <c r="CU82" s="135"/>
      <c r="CX82" s="135"/>
      <c r="DH82" s="135"/>
      <c r="DR82" s="135"/>
      <c r="EB82" s="135"/>
      <c r="EL82" s="135"/>
      <c r="EV82" s="135"/>
      <c r="FF82" s="135"/>
      <c r="FP82" s="135"/>
      <c r="FZ82" s="135"/>
      <c r="GJ82" s="135"/>
      <c r="GT82" s="135"/>
      <c r="HD82" s="135"/>
      <c r="HN82" s="135"/>
      <c r="HX82" s="135"/>
      <c r="IH82" s="135"/>
      <c r="IR82" s="135"/>
      <c r="JB82" s="135"/>
      <c r="JL82" s="135"/>
      <c r="JV82" s="135"/>
      <c r="KF82" s="135"/>
      <c r="KP82" s="135"/>
      <c r="KZ82" s="135"/>
      <c r="LJ82" s="135"/>
      <c r="LT82" s="135"/>
      <c r="MD82" s="135"/>
    </row>
    <row xmlns:x14ac="http://schemas.microsoft.com/office/spreadsheetml/2009/9/ac" r="83" s="3" customFormat="true" x14ac:dyDescent="0.25">
      <c r="A83" s="425" t="str">
        <f ca="true">IF(ISBLANK('Data Summary'!A85),"",'Data Summary'!A85)</f>
        <v/>
      </c>
      <c r="B83" s="135"/>
      <c r="L83" s="135"/>
      <c r="V83" s="135"/>
      <c r="AF83" s="135"/>
      <c r="AP83" s="135"/>
      <c r="AZ83" s="135"/>
      <c r="BJ83" s="135"/>
      <c r="BT83" s="135"/>
      <c r="CD83" s="135"/>
      <c r="CN83" s="135"/>
      <c r="CO83" s="135"/>
      <c r="CP83" s="135"/>
      <c r="CQ83" s="135"/>
      <c r="CR83" s="135"/>
      <c r="CS83" s="135"/>
      <c r="CT83" s="135"/>
      <c r="CU83" s="135"/>
      <c r="CX83" s="135"/>
      <c r="DH83" s="135"/>
      <c r="DR83" s="135"/>
      <c r="EB83" s="135"/>
      <c r="EL83" s="135"/>
      <c r="EV83" s="135"/>
      <c r="FF83" s="135"/>
      <c r="FP83" s="135"/>
      <c r="FZ83" s="135"/>
      <c r="GJ83" s="135"/>
      <c r="GT83" s="135"/>
      <c r="HD83" s="135"/>
      <c r="HN83" s="135"/>
      <c r="HX83" s="135"/>
      <c r="IH83" s="135"/>
      <c r="IR83" s="135"/>
      <c r="JB83" s="135"/>
      <c r="JL83" s="135"/>
      <c r="JV83" s="135"/>
      <c r="KF83" s="135"/>
      <c r="KP83" s="135"/>
      <c r="KZ83" s="135"/>
      <c r="LJ83" s="135"/>
      <c r="LT83" s="135"/>
      <c r="MD83" s="135"/>
    </row>
    <row xmlns:x14ac="http://schemas.microsoft.com/office/spreadsheetml/2009/9/ac" r="84" s="3" customFormat="true" x14ac:dyDescent="0.25">
      <c r="A84" s="425" t="str">
        <f ca="true">IF(ISBLANK('Data Summary'!A86),"",'Data Summary'!A86)</f>
        <v/>
      </c>
      <c r="B84" s="135"/>
      <c r="L84" s="135"/>
      <c r="V84" s="135"/>
      <c r="AF84" s="135"/>
      <c r="AP84" s="135"/>
      <c r="AZ84" s="135"/>
      <c r="BJ84" s="135"/>
      <c r="BT84" s="135"/>
      <c r="CD84" s="135"/>
      <c r="CN84" s="135"/>
      <c r="CO84" s="135"/>
      <c r="CP84" s="135"/>
      <c r="CQ84" s="135"/>
      <c r="CR84" s="135"/>
      <c r="CS84" s="135"/>
      <c r="CT84" s="135"/>
      <c r="CU84" s="135"/>
      <c r="CX84" s="135"/>
      <c r="DH84" s="135"/>
      <c r="DR84" s="135"/>
      <c r="EB84" s="135"/>
      <c r="EL84" s="135"/>
      <c r="EV84" s="135"/>
      <c r="FF84" s="135"/>
      <c r="FP84" s="135"/>
      <c r="FZ84" s="135"/>
      <c r="GJ84" s="135"/>
      <c r="GT84" s="135"/>
      <c r="HD84" s="135"/>
      <c r="HN84" s="135"/>
      <c r="HX84" s="135"/>
      <c r="IH84" s="135"/>
      <c r="IR84" s="135"/>
      <c r="JB84" s="135"/>
      <c r="JL84" s="135"/>
      <c r="JV84" s="135"/>
      <c r="KF84" s="135"/>
      <c r="KP84" s="135"/>
      <c r="KZ84" s="135"/>
      <c r="LJ84" s="135"/>
      <c r="LT84" s="135"/>
      <c r="MD84" s="135"/>
    </row>
    <row xmlns:x14ac="http://schemas.microsoft.com/office/spreadsheetml/2009/9/ac" r="85" s="3" customFormat="true" x14ac:dyDescent="0.25">
      <c r="A85" s="425" t="str">
        <f ca="true">IF(ISBLANK('Data Summary'!A87),"",'Data Summary'!A87)</f>
        <v/>
      </c>
      <c r="B85" s="135"/>
      <c r="L85" s="135"/>
      <c r="V85" s="135"/>
      <c r="AF85" s="135"/>
      <c r="AP85" s="135"/>
      <c r="AZ85" s="135"/>
      <c r="BJ85" s="135"/>
      <c r="BT85" s="135"/>
      <c r="CD85" s="135"/>
      <c r="CN85" s="135"/>
      <c r="CO85" s="135"/>
      <c r="CP85" s="135"/>
      <c r="CQ85" s="135"/>
      <c r="CR85" s="135"/>
      <c r="CS85" s="135"/>
      <c r="CT85" s="135"/>
      <c r="CU85" s="135"/>
      <c r="CX85" s="135"/>
      <c r="DH85" s="135"/>
      <c r="DR85" s="135"/>
      <c r="EB85" s="135"/>
      <c r="EL85" s="135"/>
      <c r="EV85" s="135"/>
      <c r="FF85" s="135"/>
      <c r="FP85" s="135"/>
      <c r="FZ85" s="135"/>
      <c r="GJ85" s="135"/>
      <c r="GT85" s="135"/>
      <c r="HD85" s="135"/>
      <c r="HN85" s="135"/>
      <c r="HX85" s="135"/>
      <c r="IH85" s="135"/>
      <c r="IR85" s="135"/>
      <c r="JB85" s="135"/>
      <c r="JL85" s="135"/>
      <c r="JV85" s="135"/>
      <c r="KF85" s="135"/>
      <c r="KP85" s="135"/>
      <c r="KZ85" s="135"/>
      <c r="LJ85" s="135"/>
      <c r="LT85" s="135"/>
      <c r="MD85" s="135"/>
    </row>
    <row xmlns:x14ac="http://schemas.microsoft.com/office/spreadsheetml/2009/9/ac" r="86" s="3" customFormat="true" x14ac:dyDescent="0.25">
      <c r="A86" s="425" t="str">
        <f ca="true">IF(ISBLANK('Data Summary'!A88),"",'Data Summary'!A88)</f>
        <v/>
      </c>
      <c r="B86" s="135"/>
      <c r="L86" s="135"/>
      <c r="V86" s="135"/>
      <c r="AF86" s="135"/>
      <c r="AP86" s="135"/>
      <c r="AZ86" s="135"/>
      <c r="BJ86" s="135"/>
      <c r="BT86" s="135"/>
      <c r="CD86" s="135"/>
      <c r="CN86" s="135"/>
      <c r="CO86" s="135"/>
      <c r="CP86" s="135"/>
      <c r="CQ86" s="135"/>
      <c r="CR86" s="135"/>
      <c r="CS86" s="135"/>
      <c r="CT86" s="135"/>
      <c r="CU86" s="135"/>
      <c r="CX86" s="135"/>
      <c r="DH86" s="135"/>
      <c r="DR86" s="135"/>
      <c r="EB86" s="135"/>
      <c r="EL86" s="135"/>
      <c r="EV86" s="135"/>
      <c r="FF86" s="135"/>
      <c r="FP86" s="135"/>
      <c r="FZ86" s="135"/>
      <c r="GJ86" s="135"/>
      <c r="GT86" s="135"/>
      <c r="HD86" s="135"/>
      <c r="HN86" s="135"/>
      <c r="HX86" s="135"/>
      <c r="IH86" s="135"/>
      <c r="IR86" s="135"/>
      <c r="JB86" s="135"/>
      <c r="JL86" s="135"/>
      <c r="JV86" s="135"/>
      <c r="KF86" s="135"/>
      <c r="KP86" s="135"/>
      <c r="KZ86" s="135"/>
      <c r="LJ86" s="135"/>
      <c r="LT86" s="135"/>
      <c r="MD86" s="135"/>
    </row>
    <row xmlns:x14ac="http://schemas.microsoft.com/office/spreadsheetml/2009/9/ac" r="87" s="3" customFormat="true" x14ac:dyDescent="0.25">
      <c r="A87" s="425" t="str">
        <f ca="true">IF(ISBLANK('Data Summary'!A89),"",'Data Summary'!A89)</f>
        <v/>
      </c>
      <c r="B87" s="135"/>
      <c r="L87" s="135"/>
      <c r="V87" s="135"/>
      <c r="AF87" s="135"/>
      <c r="AP87" s="135"/>
      <c r="AZ87" s="135"/>
      <c r="BJ87" s="135"/>
      <c r="BT87" s="135"/>
      <c r="CD87" s="135"/>
      <c r="CN87" s="135"/>
      <c r="CO87" s="135"/>
      <c r="CP87" s="135"/>
      <c r="CQ87" s="135"/>
      <c r="CR87" s="135"/>
      <c r="CS87" s="135"/>
      <c r="CT87" s="135"/>
      <c r="CU87" s="135"/>
      <c r="CX87" s="135"/>
      <c r="DH87" s="135"/>
      <c r="DR87" s="135"/>
      <c r="EB87" s="135"/>
      <c r="EL87" s="135"/>
      <c r="EV87" s="135"/>
      <c r="FF87" s="135"/>
      <c r="FP87" s="135"/>
      <c r="FZ87" s="135"/>
      <c r="GJ87" s="135"/>
      <c r="GT87" s="135"/>
      <c r="HD87" s="135"/>
      <c r="HN87" s="135"/>
      <c r="HX87" s="135"/>
      <c r="IH87" s="135"/>
      <c r="IR87" s="135"/>
      <c r="JB87" s="135"/>
      <c r="JL87" s="135"/>
      <c r="JV87" s="135"/>
      <c r="KF87" s="135"/>
      <c r="KP87" s="135"/>
      <c r="KZ87" s="135"/>
      <c r="LJ87" s="135"/>
      <c r="LT87" s="135"/>
      <c r="MD87" s="135"/>
    </row>
    <row xmlns:x14ac="http://schemas.microsoft.com/office/spreadsheetml/2009/9/ac" r="88" s="3" customFormat="true" x14ac:dyDescent="0.25">
      <c r="A88" s="425" t="str">
        <f ca="true">IF(ISBLANK('Data Summary'!A90),"",'Data Summary'!A90)</f>
        <v/>
      </c>
      <c r="B88" s="135"/>
      <c r="L88" s="135"/>
      <c r="V88" s="135"/>
      <c r="AF88" s="135"/>
      <c r="AP88" s="135"/>
      <c r="AZ88" s="135"/>
      <c r="BJ88" s="135"/>
      <c r="BT88" s="135"/>
      <c r="CD88" s="135"/>
      <c r="CN88" s="135"/>
      <c r="CO88" s="135"/>
      <c r="CP88" s="135"/>
      <c r="CQ88" s="135"/>
      <c r="CR88" s="135"/>
      <c r="CS88" s="135"/>
      <c r="CT88" s="135"/>
      <c r="CU88" s="135"/>
      <c r="CX88" s="135"/>
      <c r="DH88" s="135"/>
      <c r="DR88" s="135"/>
      <c r="EB88" s="135"/>
      <c r="EL88" s="135"/>
      <c r="EV88" s="135"/>
      <c r="FF88" s="135"/>
      <c r="FP88" s="135"/>
      <c r="FZ88" s="135"/>
      <c r="GJ88" s="135"/>
      <c r="GT88" s="135"/>
      <c r="HD88" s="135"/>
      <c r="HN88" s="135"/>
      <c r="HX88" s="135"/>
      <c r="IH88" s="135"/>
      <c r="IR88" s="135"/>
      <c r="JB88" s="135"/>
      <c r="JL88" s="135"/>
      <c r="JV88" s="135"/>
      <c r="KF88" s="135"/>
      <c r="KP88" s="135"/>
      <c r="KZ88" s="135"/>
      <c r="LJ88" s="135"/>
      <c r="LT88" s="135"/>
      <c r="MD88" s="135"/>
    </row>
    <row xmlns:x14ac="http://schemas.microsoft.com/office/spreadsheetml/2009/9/ac" r="89" s="3" customFormat="true" x14ac:dyDescent="0.25">
      <c r="A89" s="425" t="str">
        <f ca="true">IF(ISBLANK('Data Summary'!A91),"",'Data Summary'!A91)</f>
        <v/>
      </c>
      <c r="B89" s="135"/>
      <c r="L89" s="135"/>
      <c r="V89" s="135"/>
      <c r="AF89" s="135"/>
      <c r="AP89" s="135"/>
      <c r="AZ89" s="135"/>
      <c r="BJ89" s="135"/>
      <c r="BT89" s="135"/>
      <c r="CD89" s="135"/>
      <c r="CN89" s="135"/>
      <c r="CO89" s="135"/>
      <c r="CP89" s="135"/>
      <c r="CQ89" s="135"/>
      <c r="CR89" s="135"/>
      <c r="CS89" s="135"/>
      <c r="CT89" s="135"/>
      <c r="CU89" s="135"/>
      <c r="CX89" s="135"/>
      <c r="DH89" s="135"/>
      <c r="DR89" s="135"/>
      <c r="EB89" s="135"/>
      <c r="EL89" s="135"/>
      <c r="EV89" s="135"/>
      <c r="FF89" s="135"/>
      <c r="FP89" s="135"/>
      <c r="FZ89" s="135"/>
      <c r="GJ89" s="135"/>
      <c r="GT89" s="135"/>
      <c r="HD89" s="135"/>
      <c r="HN89" s="135"/>
      <c r="HX89" s="135"/>
      <c r="IH89" s="135"/>
      <c r="IR89" s="135"/>
      <c r="JB89" s="135"/>
      <c r="JL89" s="135"/>
      <c r="JV89" s="135"/>
      <c r="KF89" s="135"/>
      <c r="KP89" s="135"/>
      <c r="KZ89" s="135"/>
      <c r="LJ89" s="135"/>
      <c r="LT89" s="135"/>
      <c r="MD89" s="135"/>
    </row>
    <row xmlns:x14ac="http://schemas.microsoft.com/office/spreadsheetml/2009/9/ac" r="90" s="3" customFormat="true" x14ac:dyDescent="0.25">
      <c r="A90" s="425" t="str">
        <f ca="true">IF(ISBLANK('Data Summary'!A92),"",'Data Summary'!A92)</f>
        <v/>
      </c>
      <c r="B90" s="135"/>
      <c r="L90" s="135"/>
      <c r="V90" s="135"/>
      <c r="AF90" s="135"/>
      <c r="AP90" s="135"/>
      <c r="AZ90" s="135"/>
      <c r="BJ90" s="135"/>
      <c r="BT90" s="135"/>
      <c r="CD90" s="135"/>
      <c r="CN90" s="135"/>
      <c r="CO90" s="135"/>
      <c r="CP90" s="135"/>
      <c r="CQ90" s="135"/>
      <c r="CR90" s="135"/>
      <c r="CS90" s="135"/>
      <c r="CT90" s="135"/>
      <c r="CU90" s="135"/>
      <c r="CX90" s="135"/>
      <c r="DH90" s="135"/>
      <c r="DR90" s="135"/>
      <c r="EB90" s="135"/>
      <c r="EL90" s="135"/>
      <c r="EV90" s="135"/>
      <c r="FF90" s="135"/>
      <c r="FP90" s="135"/>
      <c r="FZ90" s="135"/>
      <c r="GJ90" s="135"/>
      <c r="GT90" s="135"/>
      <c r="HD90" s="135"/>
      <c r="HN90" s="135"/>
      <c r="HX90" s="135"/>
      <c r="IH90" s="135"/>
      <c r="IR90" s="135"/>
      <c r="JB90" s="135"/>
      <c r="JL90" s="135"/>
      <c r="JV90" s="135"/>
      <c r="KF90" s="135"/>
      <c r="KP90" s="135"/>
      <c r="KZ90" s="135"/>
      <c r="LJ90" s="135"/>
      <c r="LT90" s="135"/>
      <c r="MD90" s="135"/>
    </row>
    <row xmlns:x14ac="http://schemas.microsoft.com/office/spreadsheetml/2009/9/ac" r="91" s="3" customFormat="true" x14ac:dyDescent="0.25">
      <c r="A91" s="425" t="str">
        <f ca="true">IF(ISBLANK('Data Summary'!A93),"",'Data Summary'!A93)</f>
        <v/>
      </c>
      <c r="B91" s="135"/>
      <c r="L91" s="135"/>
      <c r="V91" s="135"/>
      <c r="AF91" s="135"/>
      <c r="AP91" s="135"/>
      <c r="AZ91" s="135"/>
      <c r="BJ91" s="135"/>
      <c r="BT91" s="135"/>
      <c r="CD91" s="135"/>
      <c r="CN91" s="135"/>
      <c r="CO91" s="135"/>
      <c r="CP91" s="135"/>
      <c r="CQ91" s="135"/>
      <c r="CR91" s="135"/>
      <c r="CS91" s="135"/>
      <c r="CT91" s="135"/>
      <c r="CU91" s="135"/>
      <c r="CX91" s="135"/>
      <c r="DH91" s="135"/>
      <c r="DR91" s="135"/>
      <c r="EB91" s="135"/>
      <c r="EL91" s="135"/>
      <c r="EV91" s="135"/>
      <c r="FF91" s="135"/>
      <c r="FP91" s="135"/>
      <c r="FZ91" s="135"/>
      <c r="GJ91" s="135"/>
      <c r="GT91" s="135"/>
      <c r="HD91" s="135"/>
      <c r="HN91" s="135"/>
      <c r="HX91" s="135"/>
      <c r="IH91" s="135"/>
      <c r="IR91" s="135"/>
      <c r="JB91" s="135"/>
      <c r="JL91" s="135"/>
      <c r="JV91" s="135"/>
      <c r="KF91" s="135"/>
      <c r="KP91" s="135"/>
      <c r="KZ91" s="135"/>
      <c r="LJ91" s="135"/>
      <c r="LT91" s="135"/>
      <c r="MD91" s="135"/>
    </row>
    <row xmlns:x14ac="http://schemas.microsoft.com/office/spreadsheetml/2009/9/ac" r="92" s="3" customFormat="true" x14ac:dyDescent="0.25">
      <c r="A92" s="425" t="str">
        <f ca="true">IF(ISBLANK('Data Summary'!A94),"",'Data Summary'!A94)</f>
        <v/>
      </c>
      <c r="B92" s="135"/>
      <c r="L92" s="135"/>
      <c r="V92" s="135"/>
      <c r="AF92" s="135"/>
      <c r="AP92" s="135"/>
      <c r="AZ92" s="135"/>
      <c r="BJ92" s="135"/>
      <c r="BT92" s="135"/>
      <c r="CD92" s="135"/>
      <c r="CN92" s="135"/>
      <c r="CO92" s="135"/>
      <c r="CP92" s="135"/>
      <c r="CQ92" s="135"/>
      <c r="CR92" s="135"/>
      <c r="CS92" s="135"/>
      <c r="CT92" s="135"/>
      <c r="CU92" s="135"/>
      <c r="CX92" s="135"/>
      <c r="DH92" s="135"/>
      <c r="DR92" s="135"/>
      <c r="EB92" s="135"/>
      <c r="EL92" s="135"/>
      <c r="EV92" s="135"/>
      <c r="FF92" s="135"/>
      <c r="FP92" s="135"/>
      <c r="FZ92" s="135"/>
      <c r="GJ92" s="135"/>
      <c r="GT92" s="135"/>
      <c r="HD92" s="135"/>
      <c r="HN92" s="135"/>
      <c r="HX92" s="135"/>
      <c r="IH92" s="135"/>
      <c r="IR92" s="135"/>
      <c r="JB92" s="135"/>
      <c r="JL92" s="135"/>
      <c r="JV92" s="135"/>
      <c r="KF92" s="135"/>
      <c r="KP92" s="135"/>
      <c r="KZ92" s="135"/>
      <c r="LJ92" s="135"/>
      <c r="LT92" s="135"/>
      <c r="MD92" s="135"/>
    </row>
    <row xmlns:x14ac="http://schemas.microsoft.com/office/spreadsheetml/2009/9/ac" r="93" s="3" customFormat="true" x14ac:dyDescent="0.25">
      <c r="A93" s="425" t="str">
        <f ca="true">IF(ISBLANK('Data Summary'!A95),"",'Data Summary'!A95)</f>
        <v/>
      </c>
      <c r="B93" s="135"/>
      <c r="L93" s="135"/>
      <c r="V93" s="135"/>
      <c r="AF93" s="135"/>
      <c r="AP93" s="135"/>
      <c r="AZ93" s="135"/>
      <c r="BJ93" s="135"/>
      <c r="BT93" s="135"/>
      <c r="CD93" s="135"/>
      <c r="CN93" s="135"/>
      <c r="CO93" s="135"/>
      <c r="CP93" s="135"/>
      <c r="CQ93" s="135"/>
      <c r="CR93" s="135"/>
      <c r="CS93" s="135"/>
      <c r="CT93" s="135"/>
      <c r="CU93" s="135"/>
      <c r="CX93" s="135"/>
      <c r="DH93" s="135"/>
      <c r="DR93" s="135"/>
      <c r="EB93" s="135"/>
      <c r="EL93" s="135"/>
      <c r="EV93" s="135"/>
      <c r="FF93" s="135"/>
      <c r="FP93" s="135"/>
      <c r="FZ93" s="135"/>
      <c r="GJ93" s="135"/>
      <c r="GT93" s="135"/>
      <c r="HD93" s="135"/>
      <c r="HN93" s="135"/>
      <c r="HX93" s="135"/>
      <c r="IH93" s="135"/>
      <c r="IR93" s="135"/>
      <c r="JB93" s="135"/>
      <c r="JL93" s="135"/>
      <c r="JV93" s="135"/>
      <c r="KF93" s="135"/>
      <c r="KP93" s="135"/>
      <c r="KZ93" s="135"/>
      <c r="LJ93" s="135"/>
      <c r="LT93" s="135"/>
      <c r="MD93" s="135"/>
    </row>
    <row xmlns:x14ac="http://schemas.microsoft.com/office/spreadsheetml/2009/9/ac" r="94" s="3" customFormat="true" x14ac:dyDescent="0.25">
      <c r="A94" s="425" t="str">
        <f ca="true">IF(ISBLANK('Data Summary'!A96),"",'Data Summary'!A96)</f>
        <v/>
      </c>
      <c r="B94" s="135"/>
      <c r="L94" s="135"/>
      <c r="V94" s="135"/>
      <c r="AF94" s="135"/>
      <c r="AP94" s="135"/>
      <c r="AZ94" s="135"/>
      <c r="BJ94" s="135"/>
      <c r="BT94" s="135"/>
      <c r="CD94" s="135"/>
      <c r="CN94" s="135"/>
      <c r="CO94" s="135"/>
      <c r="CP94" s="135"/>
      <c r="CQ94" s="135"/>
      <c r="CR94" s="135"/>
      <c r="CS94" s="135"/>
      <c r="CT94" s="135"/>
      <c r="CU94" s="135"/>
      <c r="CX94" s="135"/>
      <c r="DH94" s="135"/>
      <c r="DR94" s="135"/>
      <c r="EB94" s="135"/>
      <c r="EL94" s="135"/>
      <c r="EV94" s="135"/>
      <c r="FF94" s="135"/>
      <c r="FP94" s="135"/>
      <c r="FZ94" s="135"/>
      <c r="GJ94" s="135"/>
      <c r="GT94" s="135"/>
      <c r="HD94" s="135"/>
      <c r="HN94" s="135"/>
      <c r="HX94" s="135"/>
      <c r="IH94" s="135"/>
      <c r="IR94" s="135"/>
      <c r="JB94" s="135"/>
      <c r="JL94" s="135"/>
      <c r="JV94" s="135"/>
      <c r="KF94" s="135"/>
      <c r="KP94" s="135"/>
      <c r="KZ94" s="135"/>
      <c r="LJ94" s="135"/>
      <c r="LT94" s="135"/>
      <c r="MD94" s="135"/>
    </row>
    <row xmlns:x14ac="http://schemas.microsoft.com/office/spreadsheetml/2009/9/ac" r="95" s="3" customFormat="true" x14ac:dyDescent="0.25">
      <c r="A95" s="425" t="str">
        <f ca="true">IF(ISBLANK('Data Summary'!A97),"",'Data Summary'!A97)</f>
        <v/>
      </c>
      <c r="B95" s="135"/>
      <c r="L95" s="135"/>
      <c r="V95" s="135"/>
      <c r="AF95" s="135"/>
      <c r="AP95" s="135"/>
      <c r="AZ95" s="135"/>
      <c r="BJ95" s="135"/>
      <c r="BT95" s="135"/>
      <c r="CD95" s="135"/>
      <c r="CN95" s="135"/>
      <c r="CO95" s="135"/>
      <c r="CP95" s="135"/>
      <c r="CQ95" s="135"/>
      <c r="CR95" s="135"/>
      <c r="CS95" s="135"/>
      <c r="CT95" s="135"/>
      <c r="CU95" s="135"/>
      <c r="CX95" s="135"/>
      <c r="DH95" s="135"/>
      <c r="DR95" s="135"/>
      <c r="EB95" s="135"/>
      <c r="EL95" s="135"/>
      <c r="EV95" s="135"/>
      <c r="FF95" s="135"/>
      <c r="FP95" s="135"/>
      <c r="FZ95" s="135"/>
      <c r="GJ95" s="135"/>
      <c r="GT95" s="135"/>
      <c r="HD95" s="135"/>
      <c r="HN95" s="135"/>
      <c r="HX95" s="135"/>
      <c r="IH95" s="135"/>
      <c r="IR95" s="135"/>
      <c r="JB95" s="135"/>
      <c r="JL95" s="135"/>
      <c r="JV95" s="135"/>
      <c r="KF95" s="135"/>
      <c r="KP95" s="135"/>
      <c r="KZ95" s="135"/>
      <c r="LJ95" s="135"/>
      <c r="LT95" s="135"/>
      <c r="MD95" s="135"/>
    </row>
    <row xmlns:x14ac="http://schemas.microsoft.com/office/spreadsheetml/2009/9/ac" r="96" s="3" customFormat="true" x14ac:dyDescent="0.25">
      <c r="A96" s="425" t="str">
        <f ca="true">IF(ISBLANK('Data Summary'!A98),"",'Data Summary'!A98)</f>
        <v/>
      </c>
      <c r="B96" s="135"/>
      <c r="L96" s="135"/>
      <c r="V96" s="135"/>
      <c r="AF96" s="135"/>
      <c r="AP96" s="135"/>
      <c r="AZ96" s="135"/>
      <c r="BJ96" s="135"/>
      <c r="BT96" s="135"/>
      <c r="CD96" s="135"/>
      <c r="CN96" s="135"/>
      <c r="CO96" s="135"/>
      <c r="CP96" s="135"/>
      <c r="CQ96" s="135"/>
      <c r="CR96" s="135"/>
      <c r="CS96" s="135"/>
      <c r="CT96" s="135"/>
      <c r="CU96" s="135"/>
      <c r="CX96" s="135"/>
      <c r="DH96" s="135"/>
      <c r="DR96" s="135"/>
      <c r="EB96" s="135"/>
      <c r="EL96" s="135"/>
      <c r="EV96" s="135"/>
      <c r="FF96" s="135"/>
      <c r="FP96" s="135"/>
      <c r="FZ96" s="135"/>
      <c r="GJ96" s="135"/>
      <c r="GT96" s="135"/>
      <c r="HD96" s="135"/>
      <c r="HN96" s="135"/>
      <c r="HX96" s="135"/>
      <c r="IH96" s="135"/>
      <c r="IR96" s="135"/>
      <c r="JB96" s="135"/>
      <c r="JL96" s="135"/>
      <c r="JV96" s="135"/>
      <c r="KF96" s="135"/>
      <c r="KP96" s="135"/>
      <c r="KZ96" s="135"/>
      <c r="LJ96" s="135"/>
      <c r="LT96" s="135"/>
      <c r="MD96" s="135"/>
    </row>
    <row xmlns:x14ac="http://schemas.microsoft.com/office/spreadsheetml/2009/9/ac" r="97" s="3" customFormat="true" x14ac:dyDescent="0.25">
      <c r="A97" s="425" t="str">
        <f ca="true">IF(ISBLANK('Data Summary'!A99),"",'Data Summary'!A99)</f>
        <v/>
      </c>
      <c r="B97" s="135"/>
      <c r="L97" s="135"/>
      <c r="V97" s="135"/>
      <c r="AF97" s="135"/>
      <c r="AP97" s="135"/>
      <c r="AZ97" s="135"/>
      <c r="BJ97" s="135"/>
      <c r="BT97" s="135"/>
      <c r="CD97" s="135"/>
      <c r="CN97" s="135"/>
      <c r="CO97" s="135"/>
      <c r="CP97" s="135"/>
      <c r="CQ97" s="135"/>
      <c r="CR97" s="135"/>
      <c r="CS97" s="135"/>
      <c r="CT97" s="135"/>
      <c r="CU97" s="135"/>
      <c r="CX97" s="135"/>
      <c r="DH97" s="135"/>
      <c r="DR97" s="135"/>
      <c r="EB97" s="135"/>
      <c r="EL97" s="135"/>
      <c r="EV97" s="135"/>
      <c r="FF97" s="135"/>
      <c r="FP97" s="135"/>
      <c r="FZ97" s="135"/>
      <c r="GJ97" s="135"/>
      <c r="GT97" s="135"/>
      <c r="HD97" s="135"/>
      <c r="HN97" s="135"/>
      <c r="HX97" s="135"/>
      <c r="IH97" s="135"/>
      <c r="IR97" s="135"/>
      <c r="JB97" s="135"/>
      <c r="JL97" s="135"/>
      <c r="JV97" s="135"/>
      <c r="KF97" s="135"/>
      <c r="KP97" s="135"/>
      <c r="KZ97" s="135"/>
      <c r="LJ97" s="135"/>
      <c r="LT97" s="135"/>
      <c r="MD97" s="135"/>
    </row>
    <row xmlns:x14ac="http://schemas.microsoft.com/office/spreadsheetml/2009/9/ac" r="98" s="3" customFormat="true" x14ac:dyDescent="0.25">
      <c r="A98" s="425" t="str">
        <f ca="true">IF(ISBLANK('Data Summary'!A100),"",'Data Summary'!A100)</f>
        <v/>
      </c>
      <c r="B98" s="135"/>
      <c r="L98" s="135"/>
      <c r="V98" s="135"/>
      <c r="AF98" s="135"/>
      <c r="AP98" s="135"/>
      <c r="AZ98" s="135"/>
      <c r="BJ98" s="135"/>
      <c r="BT98" s="135"/>
      <c r="CD98" s="135"/>
      <c r="CN98" s="135"/>
      <c r="CO98" s="135"/>
      <c r="CP98" s="135"/>
      <c r="CQ98" s="135"/>
      <c r="CR98" s="135"/>
      <c r="CS98" s="135"/>
      <c r="CT98" s="135"/>
      <c r="CU98" s="135"/>
      <c r="CX98" s="135"/>
      <c r="DH98" s="135"/>
      <c r="DR98" s="135"/>
      <c r="EB98" s="135"/>
      <c r="EL98" s="135"/>
      <c r="EV98" s="135"/>
      <c r="FF98" s="135"/>
      <c r="FP98" s="135"/>
      <c r="FZ98" s="135"/>
      <c r="GJ98" s="135"/>
      <c r="GT98" s="135"/>
      <c r="HD98" s="135"/>
      <c r="HN98" s="135"/>
      <c r="HX98" s="135"/>
      <c r="IH98" s="135"/>
      <c r="IR98" s="135"/>
      <c r="JB98" s="135"/>
      <c r="JL98" s="135"/>
      <c r="JV98" s="135"/>
      <c r="KF98" s="135"/>
      <c r="KP98" s="135"/>
      <c r="KZ98" s="135"/>
      <c r="LJ98" s="135"/>
      <c r="LT98" s="135"/>
      <c r="MD98" s="135"/>
    </row>
    <row xmlns:x14ac="http://schemas.microsoft.com/office/spreadsheetml/2009/9/ac" r="99" s="3" customFormat="true" x14ac:dyDescent="0.25">
      <c r="A99" s="425" t="str">
        <f ca="true">IF(ISBLANK('Data Summary'!A101),"",'Data Summary'!A101)</f>
        <v/>
      </c>
      <c r="B99" s="135"/>
      <c r="L99" s="135"/>
      <c r="V99" s="135"/>
      <c r="AF99" s="135"/>
      <c r="AP99" s="135"/>
      <c r="AZ99" s="135"/>
      <c r="BJ99" s="135"/>
      <c r="BT99" s="135"/>
      <c r="CD99" s="135"/>
      <c r="CN99" s="135"/>
      <c r="CO99" s="135"/>
      <c r="CP99" s="135"/>
      <c r="CQ99" s="135"/>
      <c r="CR99" s="135"/>
      <c r="CS99" s="135"/>
      <c r="CT99" s="135"/>
      <c r="CU99" s="135"/>
      <c r="CX99" s="135"/>
      <c r="DH99" s="135"/>
      <c r="DR99" s="135"/>
      <c r="EB99" s="135"/>
      <c r="EL99" s="135"/>
      <c r="EV99" s="135"/>
      <c r="FF99" s="135"/>
      <c r="FP99" s="135"/>
      <c r="FZ99" s="135"/>
      <c r="GJ99" s="135"/>
      <c r="GT99" s="135"/>
      <c r="HD99" s="135"/>
      <c r="HN99" s="135"/>
      <c r="HX99" s="135"/>
      <c r="IH99" s="135"/>
      <c r="IR99" s="135"/>
      <c r="JB99" s="135"/>
      <c r="JL99" s="135"/>
      <c r="JV99" s="135"/>
      <c r="KF99" s="135"/>
      <c r="KP99" s="135"/>
      <c r="KZ99" s="135"/>
      <c r="LJ99" s="135"/>
      <c r="LT99" s="135"/>
      <c r="MD99" s="135"/>
    </row>
    <row xmlns:x14ac="http://schemas.microsoft.com/office/spreadsheetml/2009/9/ac" r="100" s="3" customFormat="true" x14ac:dyDescent="0.25">
      <c r="A100" s="425" t="str">
        <f ca="true">IF(ISBLANK('Data Summary'!A102),"",'Data Summary'!A102)</f>
        <v/>
      </c>
      <c r="B100" s="135"/>
      <c r="L100" s="135"/>
      <c r="V100" s="135"/>
      <c r="AF100" s="135"/>
      <c r="AP100" s="135"/>
      <c r="AZ100" s="135"/>
      <c r="BJ100" s="135"/>
      <c r="BT100" s="135"/>
      <c r="CD100" s="135"/>
      <c r="CN100" s="135"/>
      <c r="CO100" s="135"/>
      <c r="CP100" s="135"/>
      <c r="CQ100" s="135"/>
      <c r="CR100" s="135"/>
      <c r="CS100" s="135"/>
      <c r="CT100" s="135"/>
      <c r="CU100" s="135"/>
      <c r="CX100" s="135"/>
      <c r="DH100" s="135"/>
      <c r="DR100" s="135"/>
      <c r="EB100" s="135"/>
      <c r="EL100" s="135"/>
      <c r="EV100" s="135"/>
      <c r="FF100" s="135"/>
      <c r="FP100" s="135"/>
      <c r="FZ100" s="135"/>
      <c r="GJ100" s="135"/>
      <c r="GT100" s="135"/>
      <c r="HD100" s="135"/>
      <c r="HN100" s="135"/>
      <c r="HX100" s="135"/>
      <c r="IH100" s="135"/>
      <c r="IR100" s="135"/>
      <c r="JB100" s="135"/>
      <c r="JL100" s="135"/>
      <c r="JV100" s="135"/>
      <c r="KF100" s="135"/>
      <c r="KP100" s="135"/>
      <c r="KZ100" s="135"/>
      <c r="LJ100" s="135"/>
      <c r="LT100" s="135"/>
      <c r="MD100" s="135"/>
    </row>
    <row xmlns:x14ac="http://schemas.microsoft.com/office/spreadsheetml/2009/9/ac" r="101" s="3" customFormat="true" x14ac:dyDescent="0.25">
      <c r="A101" s="425" t="str">
        <f ca="true">IF(ISBLANK('Data Summary'!A103),"",'Data Summary'!A103)</f>
        <v/>
      </c>
      <c r="B101" s="135"/>
      <c r="L101" s="135"/>
      <c r="V101" s="135"/>
      <c r="AF101" s="135"/>
      <c r="AP101" s="135"/>
      <c r="AZ101" s="135"/>
      <c r="BJ101" s="135"/>
      <c r="BT101" s="135"/>
      <c r="CD101" s="135"/>
      <c r="CN101" s="135"/>
      <c r="CO101" s="135"/>
      <c r="CP101" s="135"/>
      <c r="CQ101" s="135"/>
      <c r="CR101" s="135"/>
      <c r="CS101" s="135"/>
      <c r="CT101" s="135"/>
      <c r="CU101" s="135"/>
      <c r="CX101" s="135"/>
      <c r="DH101" s="135"/>
      <c r="DR101" s="135"/>
      <c r="EB101" s="135"/>
      <c r="EL101" s="135"/>
      <c r="EV101" s="135"/>
      <c r="FF101" s="135"/>
      <c r="FP101" s="135"/>
      <c r="FZ101" s="135"/>
      <c r="GJ101" s="135"/>
      <c r="GT101" s="135"/>
      <c r="HD101" s="135"/>
      <c r="HN101" s="135"/>
      <c r="HX101" s="135"/>
      <c r="IH101" s="135"/>
      <c r="IR101" s="135"/>
      <c r="JB101" s="135"/>
      <c r="JL101" s="135"/>
      <c r="JV101" s="135"/>
      <c r="KF101" s="135"/>
      <c r="KP101" s="135"/>
      <c r="KZ101" s="135"/>
      <c r="LJ101" s="135"/>
      <c r="LT101" s="135"/>
      <c r="MD101" s="135"/>
    </row>
    <row xmlns:x14ac="http://schemas.microsoft.com/office/spreadsheetml/2009/9/ac" r="102" s="3" customFormat="true" x14ac:dyDescent="0.25">
      <c r="A102" s="425" t="str">
        <f ca="true">IF(ISBLANK('Data Summary'!A104),"",'Data Summary'!A104)</f>
        <v/>
      </c>
      <c r="B102" s="135"/>
      <c r="L102" s="135"/>
      <c r="V102" s="135"/>
      <c r="AF102" s="135"/>
      <c r="AP102" s="135"/>
      <c r="AZ102" s="135"/>
      <c r="BJ102" s="135"/>
      <c r="BT102" s="135"/>
      <c r="CD102" s="135"/>
      <c r="CN102" s="135"/>
      <c r="CO102" s="135"/>
      <c r="CP102" s="135"/>
      <c r="CQ102" s="135"/>
      <c r="CR102" s="135"/>
      <c r="CS102" s="135"/>
      <c r="CT102" s="135"/>
      <c r="CU102" s="135"/>
      <c r="CX102" s="135"/>
      <c r="DH102" s="135"/>
      <c r="DR102" s="135"/>
      <c r="EB102" s="135"/>
      <c r="EL102" s="135"/>
      <c r="EV102" s="135"/>
      <c r="FF102" s="135"/>
      <c r="FP102" s="135"/>
      <c r="FZ102" s="135"/>
      <c r="GJ102" s="135"/>
      <c r="GT102" s="135"/>
      <c r="HD102" s="135"/>
      <c r="HN102" s="135"/>
      <c r="HX102" s="135"/>
      <c r="IH102" s="135"/>
      <c r="IR102" s="135"/>
      <c r="JB102" s="135"/>
      <c r="JL102" s="135"/>
      <c r="JV102" s="135"/>
      <c r="KF102" s="135"/>
      <c r="KP102" s="135"/>
      <c r="KZ102" s="135"/>
      <c r="LJ102" s="135"/>
      <c r="LT102" s="135"/>
      <c r="MD102" s="135"/>
    </row>
    <row xmlns:x14ac="http://schemas.microsoft.com/office/spreadsheetml/2009/9/ac" r="103" s="3" customFormat="true" x14ac:dyDescent="0.25">
      <c r="A103" s="425" t="str">
        <f ca="true">IF(ISBLANK('Data Summary'!A105),"",'Data Summary'!A105)</f>
        <v/>
      </c>
      <c r="B103" s="135"/>
      <c r="L103" s="135"/>
      <c r="V103" s="135"/>
      <c r="AF103" s="135"/>
      <c r="AP103" s="135"/>
      <c r="AZ103" s="135"/>
      <c r="BJ103" s="135"/>
      <c r="BT103" s="135"/>
      <c r="CD103" s="135"/>
      <c r="CN103" s="135"/>
      <c r="CO103" s="135"/>
      <c r="CP103" s="135"/>
      <c r="CQ103" s="135"/>
      <c r="CR103" s="135"/>
      <c r="CS103" s="135"/>
      <c r="CT103" s="135"/>
      <c r="CU103" s="135"/>
      <c r="CX103" s="135"/>
      <c r="DH103" s="135"/>
      <c r="DR103" s="135"/>
      <c r="EB103" s="135"/>
      <c r="EL103" s="135"/>
      <c r="EV103" s="135"/>
      <c r="FF103" s="135"/>
      <c r="FP103" s="135"/>
      <c r="FZ103" s="135"/>
      <c r="GJ103" s="135"/>
      <c r="GT103" s="135"/>
      <c r="HD103" s="135"/>
      <c r="HN103" s="135"/>
      <c r="HX103" s="135"/>
      <c r="IH103" s="135"/>
      <c r="IR103" s="135"/>
      <c r="JB103" s="135"/>
      <c r="JL103" s="135"/>
      <c r="JV103" s="135"/>
      <c r="KF103" s="135"/>
      <c r="KP103" s="135"/>
      <c r="KZ103" s="135"/>
      <c r="LJ103" s="135"/>
      <c r="LT103" s="135"/>
      <c r="MD103" s="135"/>
    </row>
    <row xmlns:x14ac="http://schemas.microsoft.com/office/spreadsheetml/2009/9/ac" r="104" s="3" customFormat="true" x14ac:dyDescent="0.25">
      <c r="A104" s="425" t="str">
        <f ca="true">IF(ISBLANK('Data Summary'!A106),"",'Data Summary'!A106)</f>
        <v/>
      </c>
      <c r="B104" s="135"/>
      <c r="L104" s="135"/>
      <c r="V104" s="135"/>
      <c r="AF104" s="135"/>
      <c r="AP104" s="135"/>
      <c r="AZ104" s="135"/>
      <c r="BJ104" s="135"/>
      <c r="BT104" s="135"/>
      <c r="CD104" s="135"/>
      <c r="CN104" s="135"/>
      <c r="CO104" s="135"/>
      <c r="CP104" s="135"/>
      <c r="CQ104" s="135"/>
      <c r="CR104" s="135"/>
      <c r="CS104" s="135"/>
      <c r="CT104" s="135"/>
      <c r="CU104" s="135"/>
      <c r="CX104" s="135"/>
      <c r="DH104" s="135"/>
      <c r="DR104" s="135"/>
      <c r="EB104" s="135"/>
      <c r="EL104" s="135"/>
      <c r="EV104" s="135"/>
      <c r="FF104" s="135"/>
      <c r="FP104" s="135"/>
      <c r="FZ104" s="135"/>
      <c r="GJ104" s="135"/>
      <c r="GT104" s="135"/>
      <c r="HD104" s="135"/>
      <c r="HN104" s="135"/>
      <c r="HX104" s="135"/>
      <c r="IH104" s="135"/>
      <c r="IR104" s="135"/>
      <c r="JB104" s="135"/>
      <c r="JL104" s="135"/>
      <c r="JV104" s="135"/>
      <c r="KF104" s="135"/>
      <c r="KP104" s="135"/>
      <c r="KZ104" s="135"/>
      <c r="LJ104" s="135"/>
      <c r="LT104" s="135"/>
      <c r="MD104" s="135"/>
    </row>
    <row xmlns:x14ac="http://schemas.microsoft.com/office/spreadsheetml/2009/9/ac" r="105" s="3" customFormat="true" x14ac:dyDescent="0.25">
      <c r="A105" s="425" t="str">
        <f ca="true">IF(ISBLANK('Data Summary'!A107),"",'Data Summary'!A107)</f>
        <v/>
      </c>
      <c r="B105" s="135"/>
      <c r="L105" s="135"/>
      <c r="V105" s="135"/>
      <c r="AF105" s="135"/>
      <c r="AP105" s="135"/>
      <c r="AZ105" s="135"/>
      <c r="BJ105" s="135"/>
      <c r="BT105" s="135"/>
      <c r="CD105" s="135"/>
      <c r="CN105" s="135"/>
      <c r="CO105" s="135"/>
      <c r="CP105" s="135"/>
      <c r="CQ105" s="135"/>
      <c r="CR105" s="135"/>
      <c r="CS105" s="135"/>
      <c r="CT105" s="135"/>
      <c r="CU105" s="135"/>
      <c r="CX105" s="135"/>
      <c r="DH105" s="135"/>
      <c r="DR105" s="135"/>
      <c r="EB105" s="135"/>
      <c r="EL105" s="135"/>
      <c r="EV105" s="135"/>
      <c r="FF105" s="135"/>
      <c r="FP105" s="135"/>
      <c r="FZ105" s="135"/>
      <c r="GJ105" s="135"/>
      <c r="GT105" s="135"/>
      <c r="HD105" s="135"/>
      <c r="HN105" s="135"/>
      <c r="HX105" s="135"/>
      <c r="IH105" s="135"/>
      <c r="IR105" s="135"/>
      <c r="JB105" s="135"/>
      <c r="JL105" s="135"/>
      <c r="JV105" s="135"/>
      <c r="KF105" s="135"/>
      <c r="KP105" s="135"/>
      <c r="KZ105" s="135"/>
      <c r="LJ105" s="135"/>
      <c r="LT105" s="135"/>
      <c r="MD105" s="135"/>
    </row>
    <row xmlns:x14ac="http://schemas.microsoft.com/office/spreadsheetml/2009/9/ac" r="106" s="3" customFormat="true" x14ac:dyDescent="0.25">
      <c r="A106" s="425" t="str">
        <f ca="true">IF(ISBLANK('Data Summary'!A108),"",'Data Summary'!A108)</f>
        <v/>
      </c>
      <c r="B106" s="135"/>
      <c r="L106" s="135"/>
      <c r="V106" s="135"/>
      <c r="AF106" s="135"/>
      <c r="AP106" s="135"/>
      <c r="AZ106" s="135"/>
      <c r="BJ106" s="135"/>
      <c r="BT106" s="135"/>
      <c r="CD106" s="135"/>
      <c r="CN106" s="135"/>
      <c r="CO106" s="135"/>
      <c r="CP106" s="135"/>
      <c r="CQ106" s="135"/>
      <c r="CR106" s="135"/>
      <c r="CS106" s="135"/>
      <c r="CT106" s="135"/>
      <c r="CU106" s="135"/>
      <c r="CX106" s="135"/>
      <c r="DH106" s="135"/>
      <c r="DR106" s="135"/>
      <c r="EB106" s="135"/>
      <c r="EL106" s="135"/>
      <c r="EV106" s="135"/>
      <c r="FF106" s="135"/>
      <c r="FP106" s="135"/>
      <c r="FZ106" s="135"/>
      <c r="GJ106" s="135"/>
      <c r="GT106" s="135"/>
      <c r="HD106" s="135"/>
      <c r="HN106" s="135"/>
      <c r="HX106" s="135"/>
      <c r="IH106" s="135"/>
      <c r="IR106" s="135"/>
      <c r="JB106" s="135"/>
      <c r="JL106" s="135"/>
      <c r="JV106" s="135"/>
      <c r="KF106" s="135"/>
      <c r="KP106" s="135"/>
      <c r="KZ106" s="135"/>
      <c r="LJ106" s="135"/>
      <c r="LT106" s="135"/>
      <c r="MD106" s="135"/>
    </row>
    <row xmlns:x14ac="http://schemas.microsoft.com/office/spreadsheetml/2009/9/ac" r="107" s="3" customFormat="true" x14ac:dyDescent="0.25">
      <c r="A107" s="425" t="str">
        <f ca="true">IF(ISBLANK('Data Summary'!A109),"",'Data Summary'!A109)</f>
        <v/>
      </c>
      <c r="B107" s="135"/>
      <c r="L107" s="135"/>
      <c r="V107" s="135"/>
      <c r="AF107" s="135"/>
      <c r="AP107" s="135"/>
      <c r="AZ107" s="135"/>
      <c r="BJ107" s="135"/>
      <c r="BT107" s="135"/>
      <c r="CD107" s="135"/>
      <c r="CN107" s="135"/>
      <c r="CO107" s="135"/>
      <c r="CP107" s="135"/>
      <c r="CQ107" s="135"/>
      <c r="CR107" s="135"/>
      <c r="CS107" s="135"/>
      <c r="CT107" s="135"/>
      <c r="CU107" s="135"/>
      <c r="CX107" s="135"/>
      <c r="DH107" s="135"/>
      <c r="DR107" s="135"/>
      <c r="EB107" s="135"/>
      <c r="EL107" s="135"/>
      <c r="EV107" s="135"/>
      <c r="FF107" s="135"/>
      <c r="FP107" s="135"/>
      <c r="FZ107" s="135"/>
      <c r="GJ107" s="135"/>
      <c r="GT107" s="135"/>
      <c r="HD107" s="135"/>
      <c r="HN107" s="135"/>
      <c r="HX107" s="135"/>
      <c r="IH107" s="135"/>
      <c r="IR107" s="135"/>
      <c r="JB107" s="135"/>
      <c r="JL107" s="135"/>
      <c r="JV107" s="135"/>
      <c r="KF107" s="135"/>
      <c r="KP107" s="135"/>
      <c r="KZ107" s="135"/>
      <c r="LJ107" s="135"/>
      <c r="LT107" s="135"/>
      <c r="MD107" s="135"/>
    </row>
    <row xmlns:x14ac="http://schemas.microsoft.com/office/spreadsheetml/2009/9/ac" r="108" s="3" customFormat="true" x14ac:dyDescent="0.25">
      <c r="A108" s="425" t="str">
        <f ca="true">IF(ISBLANK('Data Summary'!A110),"",'Data Summary'!A110)</f>
        <v/>
      </c>
      <c r="B108" s="135"/>
      <c r="L108" s="135"/>
      <c r="V108" s="135"/>
      <c r="AF108" s="135"/>
      <c r="AP108" s="135"/>
      <c r="AZ108" s="135"/>
      <c r="BJ108" s="135"/>
      <c r="BT108" s="135"/>
      <c r="CD108" s="135"/>
      <c r="CN108" s="135"/>
      <c r="CO108" s="135"/>
      <c r="CP108" s="135"/>
      <c r="CQ108" s="135"/>
      <c r="CR108" s="135"/>
      <c r="CS108" s="135"/>
      <c r="CT108" s="135"/>
      <c r="CU108" s="135"/>
      <c r="CX108" s="135"/>
      <c r="DH108" s="135"/>
      <c r="DR108" s="135"/>
      <c r="EB108" s="135"/>
      <c r="EL108" s="135"/>
      <c r="EV108" s="135"/>
      <c r="FF108" s="135"/>
      <c r="FP108" s="135"/>
      <c r="FZ108" s="135"/>
      <c r="GJ108" s="135"/>
      <c r="GT108" s="135"/>
      <c r="HD108" s="135"/>
      <c r="HN108" s="135"/>
      <c r="HX108" s="135"/>
      <c r="IH108" s="135"/>
      <c r="IR108" s="135"/>
      <c r="JB108" s="135"/>
      <c r="JL108" s="135"/>
      <c r="JV108" s="135"/>
      <c r="KF108" s="135"/>
      <c r="KP108" s="135"/>
      <c r="KZ108" s="135"/>
      <c r="LJ108" s="135"/>
      <c r="LT108" s="135"/>
      <c r="MD108" s="135"/>
    </row>
    <row xmlns:x14ac="http://schemas.microsoft.com/office/spreadsheetml/2009/9/ac" r="109" s="3" customFormat="true" x14ac:dyDescent="0.25">
      <c r="A109" s="425" t="str">
        <f ca="true">IF(ISBLANK('Data Summary'!A111),"",'Data Summary'!A111)</f>
        <v/>
      </c>
      <c r="B109" s="135"/>
      <c r="L109" s="135"/>
      <c r="V109" s="135"/>
      <c r="AF109" s="135"/>
      <c r="AP109" s="135"/>
      <c r="AZ109" s="135"/>
      <c r="BJ109" s="135"/>
      <c r="BT109" s="135"/>
      <c r="CD109" s="135"/>
      <c r="CN109" s="135"/>
      <c r="CO109" s="135"/>
      <c r="CP109" s="135"/>
      <c r="CQ109" s="135"/>
      <c r="CR109" s="135"/>
      <c r="CS109" s="135"/>
      <c r="CT109" s="135"/>
      <c r="CU109" s="135"/>
      <c r="CX109" s="135"/>
      <c r="DH109" s="135"/>
      <c r="DR109" s="135"/>
      <c r="EB109" s="135"/>
      <c r="EL109" s="135"/>
      <c r="EV109" s="135"/>
      <c r="FF109" s="135"/>
      <c r="FP109" s="135"/>
      <c r="FZ109" s="135"/>
      <c r="GJ109" s="135"/>
      <c r="GT109" s="135"/>
      <c r="HD109" s="135"/>
      <c r="HN109" s="135"/>
      <c r="HX109" s="135"/>
      <c r="IH109" s="135"/>
      <c r="IR109" s="135"/>
      <c r="JB109" s="135"/>
      <c r="JL109" s="135"/>
      <c r="JV109" s="135"/>
      <c r="KF109" s="135"/>
      <c r="KP109" s="135"/>
      <c r="KZ109" s="135"/>
      <c r="LJ109" s="135"/>
      <c r="LT109" s="135"/>
      <c r="MD109" s="135"/>
    </row>
    <row xmlns:x14ac="http://schemas.microsoft.com/office/spreadsheetml/2009/9/ac" r="110" s="3" customFormat="true" x14ac:dyDescent="0.25">
      <c r="A110" s="425" t="str">
        <f ca="true">IF(ISBLANK('Data Summary'!A112),"",'Data Summary'!A112)</f>
        <v/>
      </c>
      <c r="B110" s="135"/>
      <c r="L110" s="135"/>
      <c r="V110" s="135"/>
      <c r="AF110" s="135"/>
      <c r="AP110" s="135"/>
      <c r="AZ110" s="135"/>
      <c r="BJ110" s="135"/>
      <c r="BT110" s="135"/>
      <c r="CD110" s="135"/>
      <c r="CN110" s="135"/>
      <c r="CO110" s="135"/>
      <c r="CP110" s="135"/>
      <c r="CQ110" s="135"/>
      <c r="CR110" s="135"/>
      <c r="CS110" s="135"/>
      <c r="CT110" s="135"/>
      <c r="CU110" s="135"/>
      <c r="CX110" s="135"/>
      <c r="DH110" s="135"/>
      <c r="DR110" s="135"/>
      <c r="EB110" s="135"/>
      <c r="EL110" s="135"/>
      <c r="EV110" s="135"/>
      <c r="FF110" s="135"/>
      <c r="FP110" s="135"/>
      <c r="FZ110" s="135"/>
      <c r="GJ110" s="135"/>
      <c r="GT110" s="135"/>
      <c r="HD110" s="135"/>
      <c r="HN110" s="135"/>
      <c r="HX110" s="135"/>
      <c r="IH110" s="135"/>
      <c r="IR110" s="135"/>
      <c r="JB110" s="135"/>
      <c r="JL110" s="135"/>
      <c r="JV110" s="135"/>
      <c r="KF110" s="135"/>
      <c r="KP110" s="135"/>
      <c r="KZ110" s="135"/>
      <c r="LJ110" s="135"/>
      <c r="LT110" s="135"/>
      <c r="MD110" s="135"/>
    </row>
    <row xmlns:x14ac="http://schemas.microsoft.com/office/spreadsheetml/2009/9/ac" r="111" s="3" customFormat="true" x14ac:dyDescent="0.25">
      <c r="A111" s="425" t="str">
        <f ca="true">IF(ISBLANK('Data Summary'!A113),"",'Data Summary'!A113)</f>
        <v/>
      </c>
      <c r="B111" s="135"/>
      <c r="L111" s="135"/>
      <c r="V111" s="135"/>
      <c r="AF111" s="135"/>
      <c r="AP111" s="135"/>
      <c r="AZ111" s="135"/>
      <c r="BJ111" s="135"/>
      <c r="BT111" s="135"/>
      <c r="CD111" s="135"/>
      <c r="CN111" s="135"/>
      <c r="CO111" s="135"/>
      <c r="CP111" s="135"/>
      <c r="CQ111" s="135"/>
      <c r="CR111" s="135"/>
      <c r="CS111" s="135"/>
      <c r="CT111" s="135"/>
      <c r="CU111" s="135"/>
      <c r="CX111" s="135"/>
      <c r="DH111" s="135"/>
      <c r="DR111" s="135"/>
      <c r="EB111" s="135"/>
      <c r="EL111" s="135"/>
      <c r="EV111" s="135"/>
      <c r="FF111" s="135"/>
      <c r="FP111" s="135"/>
      <c r="FZ111" s="135"/>
      <c r="GJ111" s="135"/>
      <c r="GT111" s="135"/>
      <c r="HD111" s="135"/>
      <c r="HN111" s="135"/>
      <c r="HX111" s="135"/>
      <c r="IH111" s="135"/>
      <c r="IR111" s="135"/>
      <c r="JB111" s="135"/>
      <c r="JL111" s="135"/>
      <c r="JV111" s="135"/>
      <c r="KF111" s="135"/>
      <c r="KP111" s="135"/>
      <c r="KZ111" s="135"/>
      <c r="LJ111" s="135"/>
      <c r="LT111" s="135"/>
      <c r="MD111" s="135"/>
    </row>
    <row xmlns:x14ac="http://schemas.microsoft.com/office/spreadsheetml/2009/9/ac" r="112" s="3" customFormat="true" x14ac:dyDescent="0.25">
      <c r="A112" s="425" t="str">
        <f ca="true">IF(ISBLANK('Data Summary'!A114),"",'Data Summary'!A114)</f>
        <v/>
      </c>
      <c r="B112" s="135"/>
      <c r="L112" s="135"/>
      <c r="V112" s="135"/>
      <c r="AF112" s="135"/>
      <c r="AP112" s="135"/>
      <c r="AZ112" s="135"/>
      <c r="BJ112" s="135"/>
      <c r="BT112" s="135"/>
      <c r="CD112" s="135"/>
      <c r="CN112" s="135"/>
      <c r="CO112" s="135"/>
      <c r="CP112" s="135"/>
      <c r="CQ112" s="135"/>
      <c r="CR112" s="135"/>
      <c r="CS112" s="135"/>
      <c r="CT112" s="135"/>
      <c r="CU112" s="135"/>
      <c r="CX112" s="135"/>
      <c r="DH112" s="135"/>
      <c r="DR112" s="135"/>
      <c r="EB112" s="135"/>
      <c r="EL112" s="135"/>
      <c r="EV112" s="135"/>
      <c r="FF112" s="135"/>
      <c r="FP112" s="135"/>
      <c r="FZ112" s="135"/>
      <c r="GJ112" s="135"/>
      <c r="GT112" s="135"/>
      <c r="HD112" s="135"/>
      <c r="HN112" s="135"/>
      <c r="HX112" s="135"/>
      <c r="IH112" s="135"/>
      <c r="IR112" s="135"/>
      <c r="JB112" s="135"/>
      <c r="JL112" s="135"/>
      <c r="JV112" s="135"/>
      <c r="KF112" s="135"/>
      <c r="KP112" s="135"/>
      <c r="KZ112" s="135"/>
      <c r="LJ112" s="135"/>
      <c r="LT112" s="135"/>
      <c r="MD112" s="135"/>
    </row>
    <row xmlns:x14ac="http://schemas.microsoft.com/office/spreadsheetml/2009/9/ac" r="113" s="3" customFormat="true" x14ac:dyDescent="0.25">
      <c r="A113" s="425" t="str">
        <f ca="true">IF(ISBLANK('Data Summary'!A115),"",'Data Summary'!A115)</f>
        <v/>
      </c>
      <c r="B113" s="135"/>
      <c r="L113" s="135"/>
      <c r="V113" s="135"/>
      <c r="AF113" s="135"/>
      <c r="AP113" s="135"/>
      <c r="AZ113" s="135"/>
      <c r="BJ113" s="135"/>
      <c r="BT113" s="135"/>
      <c r="CD113" s="135"/>
      <c r="CN113" s="135"/>
      <c r="CO113" s="135"/>
      <c r="CP113" s="135"/>
      <c r="CQ113" s="135"/>
      <c r="CR113" s="135"/>
      <c r="CS113" s="135"/>
      <c r="CT113" s="135"/>
      <c r="CU113" s="135"/>
      <c r="CX113" s="135"/>
      <c r="DH113" s="135"/>
      <c r="DR113" s="135"/>
      <c r="EB113" s="135"/>
      <c r="EL113" s="135"/>
      <c r="EV113" s="135"/>
      <c r="FF113" s="135"/>
      <c r="FP113" s="135"/>
      <c r="FZ113" s="135"/>
      <c r="GJ113" s="135"/>
      <c r="GT113" s="135"/>
      <c r="HD113" s="135"/>
      <c r="HN113" s="135"/>
      <c r="HX113" s="135"/>
      <c r="IH113" s="135"/>
      <c r="IR113" s="135"/>
      <c r="JB113" s="135"/>
      <c r="JL113" s="135"/>
      <c r="JV113" s="135"/>
      <c r="KF113" s="135"/>
      <c r="KP113" s="135"/>
      <c r="KZ113" s="135"/>
      <c r="LJ113" s="135"/>
      <c r="LT113" s="135"/>
      <c r="MD113" s="135"/>
    </row>
    <row xmlns:x14ac="http://schemas.microsoft.com/office/spreadsheetml/2009/9/ac" r="114" s="3" customFormat="true" x14ac:dyDescent="0.25">
      <c r="A114" s="425" t="str">
        <f ca="true">IF(ISBLANK('Data Summary'!A116),"",'Data Summary'!A116)</f>
        <v/>
      </c>
      <c r="B114" s="135"/>
      <c r="L114" s="135"/>
      <c r="V114" s="135"/>
      <c r="AF114" s="135"/>
      <c r="AP114" s="135"/>
      <c r="AZ114" s="135"/>
      <c r="BJ114" s="135"/>
      <c r="BT114" s="135"/>
      <c r="CD114" s="135"/>
      <c r="CN114" s="135"/>
      <c r="CO114" s="135"/>
      <c r="CP114" s="135"/>
      <c r="CQ114" s="135"/>
      <c r="CR114" s="135"/>
      <c r="CS114" s="135"/>
      <c r="CT114" s="135"/>
      <c r="CU114" s="135"/>
      <c r="CX114" s="135"/>
      <c r="DH114" s="135"/>
      <c r="DR114" s="135"/>
      <c r="EB114" s="135"/>
      <c r="EL114" s="135"/>
      <c r="EV114" s="135"/>
      <c r="FF114" s="135"/>
      <c r="FP114" s="135"/>
      <c r="FZ114" s="135"/>
      <c r="GJ114" s="135"/>
      <c r="GT114" s="135"/>
      <c r="HD114" s="135"/>
      <c r="HN114" s="135"/>
      <c r="HX114" s="135"/>
      <c r="IH114" s="135"/>
      <c r="IR114" s="135"/>
      <c r="JB114" s="135"/>
      <c r="JL114" s="135"/>
      <c r="JV114" s="135"/>
      <c r="KF114" s="135"/>
      <c r="KP114" s="135"/>
      <c r="KZ114" s="135"/>
      <c r="LJ114" s="135"/>
      <c r="LT114" s="135"/>
      <c r="MD114" s="135"/>
    </row>
    <row xmlns:x14ac="http://schemas.microsoft.com/office/spreadsheetml/2009/9/ac" r="115" s="3" customFormat="true" x14ac:dyDescent="0.25">
      <c r="A115" s="425" t="str">
        <f ca="true">IF(ISBLANK('Data Summary'!A117),"",'Data Summary'!A117)</f>
        <v/>
      </c>
      <c r="B115" s="135"/>
      <c r="L115" s="135"/>
      <c r="V115" s="135"/>
      <c r="AF115" s="135"/>
      <c r="AP115" s="135"/>
      <c r="AZ115" s="135"/>
      <c r="BJ115" s="135"/>
      <c r="BT115" s="135"/>
      <c r="CD115" s="135"/>
      <c r="CN115" s="135"/>
      <c r="CO115" s="135"/>
      <c r="CP115" s="135"/>
      <c r="CQ115" s="135"/>
      <c r="CR115" s="135"/>
      <c r="CS115" s="135"/>
      <c r="CT115" s="135"/>
      <c r="CU115" s="135"/>
      <c r="CX115" s="135"/>
      <c r="DH115" s="135"/>
      <c r="DR115" s="135"/>
      <c r="EB115" s="135"/>
      <c r="EL115" s="135"/>
      <c r="EV115" s="135"/>
      <c r="FF115" s="135"/>
      <c r="FP115" s="135"/>
      <c r="FZ115" s="135"/>
      <c r="GJ115" s="135"/>
      <c r="GT115" s="135"/>
      <c r="HD115" s="135"/>
      <c r="HN115" s="135"/>
      <c r="HX115" s="135"/>
      <c r="IH115" s="135"/>
      <c r="IR115" s="135"/>
      <c r="JB115" s="135"/>
      <c r="JL115" s="135"/>
      <c r="JV115" s="135"/>
      <c r="KF115" s="135"/>
      <c r="KP115" s="135"/>
      <c r="KZ115" s="135"/>
      <c r="LJ115" s="135"/>
      <c r="LT115" s="135"/>
      <c r="MD115" s="135"/>
    </row>
    <row xmlns:x14ac="http://schemas.microsoft.com/office/spreadsheetml/2009/9/ac" r="116" s="3" customFormat="true" x14ac:dyDescent="0.25">
      <c r="A116" s="425" t="str">
        <f ca="true">IF(ISBLANK('Data Summary'!A118),"",'Data Summary'!A118)</f>
        <v/>
      </c>
      <c r="B116" s="135"/>
      <c r="L116" s="135"/>
      <c r="V116" s="135"/>
      <c r="AF116" s="135"/>
      <c r="AP116" s="135"/>
      <c r="AZ116" s="135"/>
      <c r="BJ116" s="135"/>
      <c r="BT116" s="135"/>
      <c r="CD116" s="135"/>
      <c r="CN116" s="135"/>
      <c r="CO116" s="135"/>
      <c r="CP116" s="135"/>
      <c r="CQ116" s="135"/>
      <c r="CR116" s="135"/>
      <c r="CS116" s="135"/>
      <c r="CT116" s="135"/>
      <c r="CU116" s="135"/>
      <c r="CX116" s="135"/>
      <c r="DH116" s="135"/>
      <c r="DR116" s="135"/>
      <c r="EB116" s="135"/>
      <c r="EL116" s="135"/>
      <c r="EV116" s="135"/>
      <c r="FF116" s="135"/>
      <c r="FP116" s="135"/>
      <c r="FZ116" s="135"/>
      <c r="GJ116" s="135"/>
      <c r="GT116" s="135"/>
      <c r="HD116" s="135"/>
      <c r="HN116" s="135"/>
      <c r="HX116" s="135"/>
      <c r="IH116" s="135"/>
      <c r="IR116" s="135"/>
      <c r="JB116" s="135"/>
      <c r="JL116" s="135"/>
      <c r="JV116" s="135"/>
      <c r="KF116" s="135"/>
      <c r="KP116" s="135"/>
      <c r="KZ116" s="135"/>
      <c r="LJ116" s="135"/>
      <c r="LT116" s="135"/>
      <c r="MD116" s="135"/>
    </row>
    <row xmlns:x14ac="http://schemas.microsoft.com/office/spreadsheetml/2009/9/ac" r="117" s="3" customFormat="true" x14ac:dyDescent="0.25">
      <c r="A117" s="425" t="str">
        <f ca="true">IF(ISBLANK('Data Summary'!A119),"",'Data Summary'!A119)</f>
        <v/>
      </c>
      <c r="B117" s="135"/>
      <c r="L117" s="135"/>
      <c r="V117" s="135"/>
      <c r="AF117" s="135"/>
      <c r="AP117" s="135"/>
      <c r="AZ117" s="135"/>
      <c r="BJ117" s="135"/>
      <c r="BT117" s="135"/>
      <c r="CD117" s="135"/>
      <c r="CN117" s="135"/>
      <c r="CO117" s="135"/>
      <c r="CP117" s="135"/>
      <c r="CQ117" s="135"/>
      <c r="CR117" s="135"/>
      <c r="CS117" s="135"/>
      <c r="CT117" s="135"/>
      <c r="CU117" s="135"/>
      <c r="CX117" s="135"/>
      <c r="DH117" s="135"/>
      <c r="DR117" s="135"/>
      <c r="EB117" s="135"/>
      <c r="EL117" s="135"/>
      <c r="EV117" s="135"/>
      <c r="FF117" s="135"/>
      <c r="FP117" s="135"/>
      <c r="FZ117" s="135"/>
      <c r="GJ117" s="135"/>
      <c r="GT117" s="135"/>
      <c r="HD117" s="135"/>
      <c r="HN117" s="135"/>
      <c r="HX117" s="135"/>
      <c r="IH117" s="135"/>
      <c r="IR117" s="135"/>
      <c r="JB117" s="135"/>
      <c r="JL117" s="135"/>
      <c r="JV117" s="135"/>
      <c r="KF117" s="135"/>
      <c r="KP117" s="135"/>
      <c r="KZ117" s="135"/>
      <c r="LJ117" s="135"/>
      <c r="LT117" s="135"/>
      <c r="MD117" s="135"/>
    </row>
    <row xmlns:x14ac="http://schemas.microsoft.com/office/spreadsheetml/2009/9/ac" r="118" s="3" customFormat="true" x14ac:dyDescent="0.25">
      <c r="A118" s="425" t="str">
        <f ca="true">IF(ISBLANK('Data Summary'!A120),"",'Data Summary'!A120)</f>
        <v/>
      </c>
      <c r="B118" s="135"/>
      <c r="L118" s="135"/>
      <c r="V118" s="135"/>
      <c r="AF118" s="135"/>
      <c r="AP118" s="135"/>
      <c r="AZ118" s="135"/>
      <c r="BJ118" s="135"/>
      <c r="BT118" s="135"/>
      <c r="CD118" s="135"/>
      <c r="CN118" s="135"/>
      <c r="CO118" s="135"/>
      <c r="CP118" s="135"/>
      <c r="CQ118" s="135"/>
      <c r="CR118" s="135"/>
      <c r="CS118" s="135"/>
      <c r="CT118" s="135"/>
      <c r="CU118" s="135"/>
      <c r="CX118" s="135"/>
      <c r="DH118" s="135"/>
      <c r="DR118" s="135"/>
      <c r="EB118" s="135"/>
      <c r="EL118" s="135"/>
      <c r="EV118" s="135"/>
      <c r="FF118" s="135"/>
      <c r="FP118" s="135"/>
      <c r="FZ118" s="135"/>
      <c r="GJ118" s="135"/>
      <c r="GT118" s="135"/>
      <c r="HD118" s="135"/>
      <c r="HN118" s="135"/>
      <c r="HX118" s="135"/>
      <c r="IH118" s="135"/>
      <c r="IR118" s="135"/>
      <c r="JB118" s="135"/>
      <c r="JL118" s="135"/>
      <c r="JV118" s="135"/>
      <c r="KF118" s="135"/>
      <c r="KP118" s="135"/>
      <c r="KZ118" s="135"/>
      <c r="LJ118" s="135"/>
      <c r="LT118" s="135"/>
      <c r="MD118" s="135"/>
    </row>
    <row xmlns:x14ac="http://schemas.microsoft.com/office/spreadsheetml/2009/9/ac" r="119" s="3" customFormat="true" x14ac:dyDescent="0.25">
      <c r="A119" s="425" t="str">
        <f ca="true">IF(ISBLANK('Data Summary'!A121),"",'Data Summary'!A121)</f>
        <v/>
      </c>
      <c r="B119" s="135"/>
      <c r="L119" s="135"/>
      <c r="V119" s="135"/>
      <c r="AF119" s="135"/>
      <c r="AP119" s="135"/>
      <c r="AZ119" s="135"/>
      <c r="BJ119" s="135"/>
      <c r="BT119" s="135"/>
      <c r="CD119" s="135"/>
      <c r="CN119" s="135"/>
      <c r="CO119" s="135"/>
      <c r="CP119" s="135"/>
      <c r="CQ119" s="135"/>
      <c r="CR119" s="135"/>
      <c r="CS119" s="135"/>
      <c r="CT119" s="135"/>
      <c r="CU119" s="135"/>
      <c r="CX119" s="135"/>
      <c r="DH119" s="135"/>
      <c r="DR119" s="135"/>
      <c r="EB119" s="135"/>
      <c r="EL119" s="135"/>
      <c r="EV119" s="135"/>
      <c r="FF119" s="135"/>
      <c r="FP119" s="135"/>
      <c r="FZ119" s="135"/>
      <c r="GJ119" s="135"/>
      <c r="GT119" s="135"/>
      <c r="HD119" s="135"/>
      <c r="HN119" s="135"/>
      <c r="HX119" s="135"/>
      <c r="IH119" s="135"/>
      <c r="IR119" s="135"/>
      <c r="JB119" s="135"/>
      <c r="JL119" s="135"/>
      <c r="JV119" s="135"/>
      <c r="KF119" s="135"/>
      <c r="KP119" s="135"/>
      <c r="KZ119" s="135"/>
      <c r="LJ119" s="135"/>
      <c r="LT119" s="135"/>
      <c r="MD119" s="135"/>
    </row>
    <row xmlns:x14ac="http://schemas.microsoft.com/office/spreadsheetml/2009/9/ac" r="120" s="3" customFormat="true" x14ac:dyDescent="0.25">
      <c r="A120" s="425" t="str">
        <f ca="true">IF(ISBLANK('Data Summary'!A122),"",'Data Summary'!A122)</f>
        <v/>
      </c>
      <c r="B120" s="135"/>
      <c r="L120" s="135"/>
      <c r="V120" s="135"/>
      <c r="AF120" s="135"/>
      <c r="AP120" s="135"/>
      <c r="AZ120" s="135"/>
      <c r="BJ120" s="135"/>
      <c r="BT120" s="135"/>
      <c r="CD120" s="135"/>
      <c r="CN120" s="135"/>
      <c r="CO120" s="135"/>
      <c r="CP120" s="135"/>
      <c r="CQ120" s="135"/>
      <c r="CR120" s="135"/>
      <c r="CS120" s="135"/>
      <c r="CT120" s="135"/>
      <c r="CU120" s="135"/>
      <c r="CX120" s="135"/>
      <c r="DH120" s="135"/>
      <c r="DR120" s="135"/>
      <c r="EB120" s="135"/>
      <c r="EL120" s="135"/>
      <c r="EV120" s="135"/>
      <c r="FF120" s="135"/>
      <c r="FP120" s="135"/>
      <c r="FZ120" s="135"/>
      <c r="GJ120" s="135"/>
      <c r="GT120" s="135"/>
      <c r="HD120" s="135"/>
      <c r="HN120" s="135"/>
      <c r="HX120" s="135"/>
      <c r="IH120" s="135"/>
      <c r="IR120" s="135"/>
      <c r="JB120" s="135"/>
      <c r="JL120" s="135"/>
      <c r="JV120" s="135"/>
      <c r="KF120" s="135"/>
      <c r="KP120" s="135"/>
      <c r="KZ120" s="135"/>
      <c r="LJ120" s="135"/>
      <c r="LT120" s="135"/>
      <c r="MD120" s="135"/>
    </row>
    <row xmlns:x14ac="http://schemas.microsoft.com/office/spreadsheetml/2009/9/ac" r="121" s="3" customFormat="true" x14ac:dyDescent="0.25">
      <c r="A121" s="425" t="str">
        <f ca="true">IF(ISBLANK('Data Summary'!A123),"",'Data Summary'!A123)</f>
        <v/>
      </c>
      <c r="B121" s="135"/>
      <c r="L121" s="135"/>
      <c r="V121" s="135"/>
      <c r="AF121" s="135"/>
      <c r="AP121" s="135"/>
      <c r="AZ121" s="135"/>
      <c r="BJ121" s="135"/>
      <c r="BT121" s="135"/>
      <c r="CD121" s="135"/>
      <c r="CN121" s="135"/>
      <c r="CO121" s="135"/>
      <c r="CP121" s="135"/>
      <c r="CQ121" s="135"/>
      <c r="CR121" s="135"/>
      <c r="CS121" s="135"/>
      <c r="CT121" s="135"/>
      <c r="CU121" s="135"/>
      <c r="CX121" s="135"/>
      <c r="DH121" s="135"/>
      <c r="DR121" s="135"/>
      <c r="EB121" s="135"/>
      <c r="EL121" s="135"/>
      <c r="EV121" s="135"/>
      <c r="FF121" s="135"/>
      <c r="FP121" s="135"/>
      <c r="FZ121" s="135"/>
      <c r="GJ121" s="135"/>
      <c r="GT121" s="135"/>
      <c r="HD121" s="135"/>
      <c r="HN121" s="135"/>
      <c r="HX121" s="135"/>
      <c r="IH121" s="135"/>
      <c r="IR121" s="135"/>
      <c r="JB121" s="135"/>
      <c r="JL121" s="135"/>
      <c r="JV121" s="135"/>
      <c r="KF121" s="135"/>
      <c r="KP121" s="135"/>
      <c r="KZ121" s="135"/>
      <c r="LJ121" s="135"/>
      <c r="LT121" s="135"/>
      <c r="MD121" s="135"/>
    </row>
    <row xmlns:x14ac="http://schemas.microsoft.com/office/spreadsheetml/2009/9/ac" r="122" s="3" customFormat="true" x14ac:dyDescent="0.25">
      <c r="A122" s="425" t="str">
        <f ca="true">IF(ISBLANK('Data Summary'!A124),"",'Data Summary'!A124)</f>
        <v/>
      </c>
      <c r="B122" s="135"/>
      <c r="L122" s="135"/>
      <c r="V122" s="135"/>
      <c r="AF122" s="135"/>
      <c r="AP122" s="135"/>
      <c r="AZ122" s="135"/>
      <c r="BJ122" s="135"/>
      <c r="BT122" s="135"/>
      <c r="CD122" s="135"/>
      <c r="CN122" s="135"/>
      <c r="CO122" s="135"/>
      <c r="CP122" s="135"/>
      <c r="CQ122" s="135"/>
      <c r="CR122" s="135"/>
      <c r="CS122" s="135"/>
      <c r="CT122" s="135"/>
      <c r="CU122" s="135"/>
      <c r="CX122" s="135"/>
      <c r="DH122" s="135"/>
      <c r="DR122" s="135"/>
      <c r="EB122" s="135"/>
      <c r="EL122" s="135"/>
      <c r="EV122" s="135"/>
      <c r="FF122" s="135"/>
      <c r="FP122" s="135"/>
      <c r="FZ122" s="135"/>
      <c r="GJ122" s="135"/>
      <c r="GT122" s="135"/>
      <c r="HD122" s="135"/>
      <c r="HN122" s="135"/>
      <c r="HX122" s="135"/>
      <c r="IH122" s="135"/>
      <c r="IR122" s="135"/>
      <c r="JB122" s="135"/>
      <c r="JL122" s="135"/>
      <c r="JV122" s="135"/>
      <c r="KF122" s="135"/>
      <c r="KP122" s="135"/>
      <c r="KZ122" s="135"/>
      <c r="LJ122" s="135"/>
      <c r="LT122" s="135"/>
      <c r="MD122" s="135"/>
    </row>
    <row xmlns:x14ac="http://schemas.microsoft.com/office/spreadsheetml/2009/9/ac" r="123" s="3" customFormat="true" x14ac:dyDescent="0.25">
      <c r="A123" s="425" t="str">
        <f ca="true">IF(ISBLANK('Data Summary'!A125),"",'Data Summary'!A125)</f>
        <v/>
      </c>
      <c r="B123" s="135"/>
      <c r="L123" s="135"/>
      <c r="V123" s="135"/>
      <c r="AF123" s="135"/>
      <c r="AP123" s="135"/>
      <c r="AZ123" s="135"/>
      <c r="BJ123" s="135"/>
      <c r="BT123" s="135"/>
      <c r="CD123" s="135"/>
      <c r="CN123" s="135"/>
      <c r="CO123" s="135"/>
      <c r="CP123" s="135"/>
      <c r="CQ123" s="135"/>
      <c r="CR123" s="135"/>
      <c r="CS123" s="135"/>
      <c r="CT123" s="135"/>
      <c r="CU123" s="135"/>
      <c r="CX123" s="135"/>
      <c r="DH123" s="135"/>
      <c r="DR123" s="135"/>
      <c r="EB123" s="135"/>
      <c r="EL123" s="135"/>
      <c r="EV123" s="135"/>
      <c r="FF123" s="135"/>
      <c r="FP123" s="135"/>
      <c r="FZ123" s="135"/>
      <c r="GJ123" s="135"/>
      <c r="GT123" s="135"/>
      <c r="HD123" s="135"/>
      <c r="HN123" s="135"/>
      <c r="HX123" s="135"/>
      <c r="IH123" s="135"/>
      <c r="IR123" s="135"/>
      <c r="JB123" s="135"/>
      <c r="JL123" s="135"/>
      <c r="JV123" s="135"/>
      <c r="KF123" s="135"/>
      <c r="KP123" s="135"/>
      <c r="KZ123" s="135"/>
      <c r="LJ123" s="135"/>
      <c r="LT123" s="135"/>
      <c r="MD123" s="135"/>
    </row>
    <row xmlns:x14ac="http://schemas.microsoft.com/office/spreadsheetml/2009/9/ac" r="124" s="3" customFormat="true" x14ac:dyDescent="0.25">
      <c r="A124" s="425" t="str">
        <f ca="true">IF(ISBLANK('Data Summary'!A126),"",'Data Summary'!A126)</f>
        <v/>
      </c>
      <c r="B124" s="135"/>
      <c r="L124" s="135"/>
      <c r="V124" s="135"/>
      <c r="AF124" s="135"/>
      <c r="AP124" s="135"/>
      <c r="AZ124" s="135"/>
      <c r="BJ124" s="135"/>
      <c r="BT124" s="135"/>
      <c r="CD124" s="135"/>
      <c r="CN124" s="135"/>
      <c r="CO124" s="135"/>
      <c r="CP124" s="135"/>
      <c r="CQ124" s="135"/>
      <c r="CR124" s="135"/>
      <c r="CS124" s="135"/>
      <c r="CT124" s="135"/>
      <c r="CU124" s="135"/>
      <c r="CX124" s="135"/>
      <c r="DH124" s="135"/>
      <c r="DR124" s="135"/>
      <c r="EB124" s="135"/>
      <c r="EL124" s="135"/>
      <c r="EV124" s="135"/>
      <c r="FF124" s="135"/>
      <c r="FP124" s="135"/>
      <c r="FZ124" s="135"/>
      <c r="GJ124" s="135"/>
      <c r="GT124" s="135"/>
      <c r="HD124" s="135"/>
      <c r="HN124" s="135"/>
      <c r="HX124" s="135"/>
      <c r="IH124" s="135"/>
      <c r="IR124" s="135"/>
      <c r="JB124" s="135"/>
      <c r="JL124" s="135"/>
      <c r="JV124" s="135"/>
      <c r="KF124" s="135"/>
      <c r="KP124" s="135"/>
      <c r="KZ124" s="135"/>
      <c r="LJ124" s="135"/>
      <c r="LT124" s="135"/>
      <c r="MD124" s="135"/>
    </row>
    <row xmlns:x14ac="http://schemas.microsoft.com/office/spreadsheetml/2009/9/ac" r="125" s="3" customFormat="true" x14ac:dyDescent="0.25">
      <c r="A125" s="425" t="str">
        <f ca="true">IF(ISBLANK('Data Summary'!A127),"",'Data Summary'!A127)</f>
        <v/>
      </c>
      <c r="B125" s="135"/>
      <c r="L125" s="135"/>
      <c r="V125" s="135"/>
      <c r="AF125" s="135"/>
      <c r="AP125" s="135"/>
      <c r="AZ125" s="135"/>
      <c r="BJ125" s="135"/>
      <c r="BT125" s="135"/>
      <c r="CD125" s="135"/>
      <c r="CN125" s="135"/>
      <c r="CO125" s="135"/>
      <c r="CP125" s="135"/>
      <c r="CQ125" s="135"/>
      <c r="CR125" s="135"/>
      <c r="CS125" s="135"/>
      <c r="CT125" s="135"/>
      <c r="CU125" s="135"/>
      <c r="CX125" s="135"/>
      <c r="DH125" s="135"/>
      <c r="DR125" s="135"/>
      <c r="EB125" s="135"/>
      <c r="EL125" s="135"/>
      <c r="EV125" s="135"/>
      <c r="FF125" s="135"/>
      <c r="FP125" s="135"/>
      <c r="FZ125" s="135"/>
      <c r="GJ125" s="135"/>
      <c r="GT125" s="135"/>
      <c r="HD125" s="135"/>
      <c r="HN125" s="135"/>
      <c r="HX125" s="135"/>
      <c r="IH125" s="135"/>
      <c r="IR125" s="135"/>
      <c r="JB125" s="135"/>
      <c r="JL125" s="135"/>
      <c r="JV125" s="135"/>
      <c r="KF125" s="135"/>
      <c r="KP125" s="135"/>
      <c r="KZ125" s="135"/>
      <c r="LJ125" s="135"/>
      <c r="LT125" s="135"/>
      <c r="MD125" s="135"/>
    </row>
    <row xmlns:x14ac="http://schemas.microsoft.com/office/spreadsheetml/2009/9/ac" r="126" s="3" customFormat="true" x14ac:dyDescent="0.25">
      <c r="A126" s="425" t="str">
        <f ca="true">IF(ISBLANK('Data Summary'!A128),"",'Data Summary'!A128)</f>
        <v/>
      </c>
      <c r="B126" s="135"/>
      <c r="L126" s="135"/>
      <c r="V126" s="135"/>
      <c r="AF126" s="135"/>
      <c r="AP126" s="135"/>
      <c r="AZ126" s="135"/>
      <c r="BJ126" s="135"/>
      <c r="BT126" s="135"/>
      <c r="CD126" s="135"/>
      <c r="CN126" s="135"/>
      <c r="CO126" s="135"/>
      <c r="CP126" s="135"/>
      <c r="CQ126" s="135"/>
      <c r="CR126" s="135"/>
      <c r="CS126" s="135"/>
      <c r="CT126" s="135"/>
      <c r="CU126" s="135"/>
      <c r="CX126" s="135"/>
      <c r="DH126" s="135"/>
      <c r="DR126" s="135"/>
      <c r="EB126" s="135"/>
      <c r="EL126" s="135"/>
      <c r="EV126" s="135"/>
      <c r="FF126" s="135"/>
      <c r="FP126" s="135"/>
      <c r="FZ126" s="135"/>
      <c r="GJ126" s="135"/>
      <c r="GT126" s="135"/>
      <c r="HD126" s="135"/>
      <c r="HN126" s="135"/>
      <c r="HX126" s="135"/>
      <c r="IH126" s="135"/>
      <c r="IR126" s="135"/>
      <c r="JB126" s="135"/>
      <c r="JL126" s="135"/>
      <c r="JV126" s="135"/>
      <c r="KF126" s="135"/>
      <c r="KP126" s="135"/>
      <c r="KZ126" s="135"/>
      <c r="LJ126" s="135"/>
      <c r="LT126" s="135"/>
      <c r="MD126" s="135"/>
    </row>
    <row xmlns:x14ac="http://schemas.microsoft.com/office/spreadsheetml/2009/9/ac" r="127" s="3" customFormat="true" x14ac:dyDescent="0.25">
      <c r="A127" s="425" t="str">
        <f ca="true">IF(ISBLANK('Data Summary'!A129),"",'Data Summary'!A129)</f>
        <v/>
      </c>
      <c r="B127" s="135"/>
      <c r="L127" s="135"/>
      <c r="V127" s="135"/>
      <c r="AF127" s="135"/>
      <c r="AP127" s="135"/>
      <c r="AZ127" s="135"/>
      <c r="BJ127" s="135"/>
      <c r="BT127" s="135"/>
      <c r="CD127" s="135"/>
      <c r="CN127" s="135"/>
      <c r="CO127" s="135"/>
      <c r="CP127" s="135"/>
      <c r="CQ127" s="135"/>
      <c r="CR127" s="135"/>
      <c r="CS127" s="135"/>
      <c r="CT127" s="135"/>
      <c r="CU127" s="135"/>
      <c r="CX127" s="135"/>
      <c r="DH127" s="135"/>
      <c r="DR127" s="135"/>
      <c r="EB127" s="135"/>
      <c r="EL127" s="135"/>
      <c r="EV127" s="135"/>
      <c r="FF127" s="135"/>
      <c r="FP127" s="135"/>
      <c r="FZ127" s="135"/>
      <c r="GJ127" s="135"/>
      <c r="GT127" s="135"/>
      <c r="HD127" s="135"/>
      <c r="HN127" s="135"/>
      <c r="HX127" s="135"/>
      <c r="IH127" s="135"/>
      <c r="IR127" s="135"/>
      <c r="JB127" s="135"/>
      <c r="JL127" s="135"/>
      <c r="JV127" s="135"/>
      <c r="KF127" s="135"/>
      <c r="KP127" s="135"/>
      <c r="KZ127" s="135"/>
      <c r="LJ127" s="135"/>
      <c r="LT127" s="135"/>
      <c r="MD127" s="135"/>
    </row>
    <row xmlns:x14ac="http://schemas.microsoft.com/office/spreadsheetml/2009/9/ac" r="128" s="3" customFormat="true" x14ac:dyDescent="0.25">
      <c r="A128" s="425" t="str">
        <f ca="true">IF(ISBLANK('Data Summary'!A130),"",'Data Summary'!A130)</f>
        <v/>
      </c>
      <c r="B128" s="135"/>
      <c r="L128" s="135"/>
      <c r="V128" s="135"/>
      <c r="AF128" s="135"/>
      <c r="AP128" s="135"/>
      <c r="AZ128" s="135"/>
      <c r="BJ128" s="135"/>
      <c r="BT128" s="135"/>
      <c r="CD128" s="135"/>
      <c r="CN128" s="135"/>
      <c r="CO128" s="135"/>
      <c r="CP128" s="135"/>
      <c r="CQ128" s="135"/>
      <c r="CR128" s="135"/>
      <c r="CS128" s="135"/>
      <c r="CT128" s="135"/>
      <c r="CU128" s="135"/>
      <c r="CX128" s="135"/>
      <c r="DH128" s="135"/>
      <c r="DR128" s="135"/>
      <c r="EB128" s="135"/>
      <c r="EL128" s="135"/>
      <c r="EV128" s="135"/>
      <c r="FF128" s="135"/>
      <c r="FP128" s="135"/>
      <c r="FZ128" s="135"/>
      <c r="GJ128" s="135"/>
      <c r="GT128" s="135"/>
      <c r="HD128" s="135"/>
      <c r="HN128" s="135"/>
      <c r="HX128" s="135"/>
      <c r="IH128" s="135"/>
      <c r="IR128" s="135"/>
      <c r="JB128" s="135"/>
      <c r="JL128" s="135"/>
      <c r="JV128" s="135"/>
      <c r="KF128" s="135"/>
      <c r="KP128" s="135"/>
      <c r="KZ128" s="135"/>
      <c r="LJ128" s="135"/>
      <c r="LT128" s="135"/>
      <c r="MD128" s="135"/>
    </row>
    <row xmlns:x14ac="http://schemas.microsoft.com/office/spreadsheetml/2009/9/ac" r="129" s="3" customFormat="true" x14ac:dyDescent="0.25">
      <c r="A129" s="425" t="str">
        <f ca="true">IF(ISBLANK('Data Summary'!A131),"",'Data Summary'!A131)</f>
        <v/>
      </c>
      <c r="B129" s="135"/>
      <c r="L129" s="135"/>
      <c r="V129" s="135"/>
      <c r="AF129" s="135"/>
      <c r="AP129" s="135"/>
      <c r="AZ129" s="135"/>
      <c r="BJ129" s="135"/>
      <c r="BT129" s="135"/>
      <c r="CD129" s="135"/>
      <c r="CN129" s="135"/>
      <c r="CO129" s="135"/>
      <c r="CP129" s="135"/>
      <c r="CQ129" s="135"/>
      <c r="CR129" s="135"/>
      <c r="CS129" s="135"/>
      <c r="CT129" s="135"/>
      <c r="CU129" s="135"/>
      <c r="CX129" s="135"/>
      <c r="DH129" s="135"/>
      <c r="DR129" s="135"/>
      <c r="EB129" s="135"/>
      <c r="EL129" s="135"/>
      <c r="EV129" s="135"/>
      <c r="FF129" s="135"/>
      <c r="FP129" s="135"/>
      <c r="FZ129" s="135"/>
      <c r="GJ129" s="135"/>
      <c r="GT129" s="135"/>
      <c r="HD129" s="135"/>
      <c r="HN129" s="135"/>
      <c r="HX129" s="135"/>
      <c r="IH129" s="135"/>
      <c r="IR129" s="135"/>
      <c r="JB129" s="135"/>
      <c r="JL129" s="135"/>
      <c r="JV129" s="135"/>
      <c r="KF129" s="135"/>
      <c r="KP129" s="135"/>
      <c r="KZ129" s="135"/>
      <c r="LJ129" s="135"/>
      <c r="LT129" s="135"/>
      <c r="MD129" s="135"/>
    </row>
    <row xmlns:x14ac="http://schemas.microsoft.com/office/spreadsheetml/2009/9/ac" r="130" s="3" customFormat="true" x14ac:dyDescent="0.25">
      <c r="A130" s="425" t="str">
        <f ca="true">IF(ISBLANK('Data Summary'!A132),"",'Data Summary'!A132)</f>
        <v/>
      </c>
      <c r="B130" s="135"/>
      <c r="L130" s="135"/>
      <c r="V130" s="135"/>
      <c r="AF130" s="135"/>
      <c r="AP130" s="135"/>
      <c r="AZ130" s="135"/>
      <c r="BJ130" s="135"/>
      <c r="BT130" s="135"/>
      <c r="CD130" s="135"/>
      <c r="CN130" s="135"/>
      <c r="CO130" s="135"/>
      <c r="CP130" s="135"/>
      <c r="CQ130" s="135"/>
      <c r="CR130" s="135"/>
      <c r="CS130" s="135"/>
      <c r="CT130" s="135"/>
      <c r="CU130" s="135"/>
      <c r="CX130" s="135"/>
      <c r="DH130" s="135"/>
      <c r="DR130" s="135"/>
      <c r="EB130" s="135"/>
      <c r="EL130" s="135"/>
      <c r="EV130" s="135"/>
      <c r="FF130" s="135"/>
      <c r="FP130" s="135"/>
      <c r="FZ130" s="135"/>
      <c r="GJ130" s="135"/>
      <c r="GT130" s="135"/>
      <c r="HD130" s="135"/>
      <c r="HN130" s="135"/>
      <c r="HX130" s="135"/>
      <c r="IH130" s="135"/>
      <c r="IR130" s="135"/>
      <c r="JB130" s="135"/>
      <c r="JL130" s="135"/>
      <c r="JV130" s="135"/>
      <c r="KF130" s="135"/>
      <c r="KP130" s="135"/>
      <c r="KZ130" s="135"/>
      <c r="LJ130" s="135"/>
      <c r="LT130" s="135"/>
      <c r="MD130" s="135"/>
    </row>
    <row xmlns:x14ac="http://schemas.microsoft.com/office/spreadsheetml/2009/9/ac" r="131" s="3" customFormat="true" x14ac:dyDescent="0.25">
      <c r="A131" s="425" t="str">
        <f ca="true">IF(ISBLANK('Data Summary'!A133),"",'Data Summary'!A133)</f>
        <v/>
      </c>
      <c r="B131" s="135"/>
      <c r="L131" s="135"/>
      <c r="V131" s="135"/>
      <c r="AF131" s="135"/>
      <c r="AP131" s="135"/>
      <c r="AZ131" s="135"/>
      <c r="BJ131" s="135"/>
      <c r="BT131" s="135"/>
      <c r="CD131" s="135"/>
      <c r="CN131" s="135"/>
      <c r="CO131" s="135"/>
      <c r="CP131" s="135"/>
      <c r="CQ131" s="135"/>
      <c r="CR131" s="135"/>
      <c r="CS131" s="135"/>
      <c r="CT131" s="135"/>
      <c r="CU131" s="135"/>
      <c r="CX131" s="135"/>
      <c r="DH131" s="135"/>
      <c r="DR131" s="135"/>
      <c r="EB131" s="135"/>
      <c r="EL131" s="135"/>
      <c r="EV131" s="135"/>
      <c r="FF131" s="135"/>
      <c r="FP131" s="135"/>
      <c r="FZ131" s="135"/>
      <c r="GJ131" s="135"/>
      <c r="GT131" s="135"/>
      <c r="HD131" s="135"/>
      <c r="HN131" s="135"/>
      <c r="HX131" s="135"/>
      <c r="IH131" s="135"/>
      <c r="IR131" s="135"/>
      <c r="JB131" s="135"/>
      <c r="JL131" s="135"/>
      <c r="JV131" s="135"/>
      <c r="KF131" s="135"/>
      <c r="KP131" s="135"/>
      <c r="KZ131" s="135"/>
      <c r="LJ131" s="135"/>
      <c r="LT131" s="135"/>
      <c r="MD131" s="135"/>
    </row>
    <row xmlns:x14ac="http://schemas.microsoft.com/office/spreadsheetml/2009/9/ac" r="132" s="3" customFormat="true" x14ac:dyDescent="0.25">
      <c r="A132" s="425" t="str">
        <f ca="true">IF(ISBLANK('Data Summary'!A134),"",'Data Summary'!A134)</f>
        <v/>
      </c>
      <c r="B132" s="135"/>
      <c r="L132" s="135"/>
      <c r="V132" s="135"/>
      <c r="AF132" s="135"/>
      <c r="AP132" s="135"/>
      <c r="AZ132" s="135"/>
      <c r="BJ132" s="135"/>
      <c r="BT132" s="135"/>
      <c r="CD132" s="135"/>
      <c r="CN132" s="135"/>
      <c r="CO132" s="135"/>
      <c r="CP132" s="135"/>
      <c r="CQ132" s="135"/>
      <c r="CR132" s="135"/>
      <c r="CS132" s="135"/>
      <c r="CT132" s="135"/>
      <c r="CU132" s="135"/>
      <c r="CX132" s="135"/>
      <c r="DH132" s="135"/>
      <c r="DR132" s="135"/>
      <c r="EB132" s="135"/>
      <c r="EL132" s="135"/>
      <c r="EV132" s="135"/>
      <c r="FF132" s="135"/>
      <c r="FP132" s="135"/>
      <c r="FZ132" s="135"/>
      <c r="GJ132" s="135"/>
      <c r="GT132" s="135"/>
      <c r="HD132" s="135"/>
      <c r="HN132" s="135"/>
      <c r="HX132" s="135"/>
      <c r="IH132" s="135"/>
      <c r="IR132" s="135"/>
      <c r="JB132" s="135"/>
      <c r="JL132" s="135"/>
      <c r="JV132" s="135"/>
      <c r="KF132" s="135"/>
      <c r="KP132" s="135"/>
      <c r="KZ132" s="135"/>
      <c r="LJ132" s="135"/>
      <c r="LT132" s="135"/>
      <c r="MD132" s="135"/>
    </row>
    <row xmlns:x14ac="http://schemas.microsoft.com/office/spreadsheetml/2009/9/ac" r="133" s="3" customFormat="true" x14ac:dyDescent="0.25">
      <c r="A133" s="425" t="str">
        <f ca="true">IF(ISBLANK('Data Summary'!A135),"",'Data Summary'!A135)</f>
        <v/>
      </c>
      <c r="B133" s="135"/>
      <c r="L133" s="135"/>
      <c r="V133" s="135"/>
      <c r="AF133" s="135"/>
      <c r="AP133" s="135"/>
      <c r="AZ133" s="135"/>
      <c r="BJ133" s="135"/>
      <c r="BT133" s="135"/>
      <c r="CD133" s="135"/>
      <c r="CN133" s="135"/>
      <c r="CO133" s="135"/>
      <c r="CP133" s="135"/>
      <c r="CQ133" s="135"/>
      <c r="CR133" s="135"/>
      <c r="CS133" s="135"/>
      <c r="CT133" s="135"/>
      <c r="CU133" s="135"/>
      <c r="CX133" s="135"/>
      <c r="DH133" s="135"/>
      <c r="DR133" s="135"/>
      <c r="EB133" s="135"/>
      <c r="EL133" s="135"/>
      <c r="EV133" s="135"/>
      <c r="FF133" s="135"/>
      <c r="FP133" s="135"/>
      <c r="FZ133" s="135"/>
      <c r="GJ133" s="135"/>
      <c r="GT133" s="135"/>
      <c r="HD133" s="135"/>
      <c r="HN133" s="135"/>
      <c r="HX133" s="135"/>
      <c r="IH133" s="135"/>
      <c r="IR133" s="135"/>
      <c r="JB133" s="135"/>
      <c r="JL133" s="135"/>
      <c r="JV133" s="135"/>
      <c r="KF133" s="135"/>
      <c r="KP133" s="135"/>
      <c r="KZ133" s="135"/>
      <c r="LJ133" s="135"/>
      <c r="LT133" s="135"/>
      <c r="MD133" s="135"/>
    </row>
    <row xmlns:x14ac="http://schemas.microsoft.com/office/spreadsheetml/2009/9/ac" r="134" s="3" customFormat="true" x14ac:dyDescent="0.25">
      <c r="A134" s="425" t="str">
        <f ca="true">IF(ISBLANK('Data Summary'!A136),"",'Data Summary'!A136)</f>
        <v/>
      </c>
      <c r="B134" s="135"/>
      <c r="L134" s="135"/>
      <c r="V134" s="135"/>
      <c r="AF134" s="135"/>
      <c r="AP134" s="135"/>
      <c r="AZ134" s="135"/>
      <c r="BJ134" s="135"/>
      <c r="BT134" s="135"/>
      <c r="CD134" s="135"/>
      <c r="CN134" s="135"/>
      <c r="CO134" s="135"/>
      <c r="CP134" s="135"/>
      <c r="CQ134" s="135"/>
      <c r="CR134" s="135"/>
      <c r="CS134" s="135"/>
      <c r="CT134" s="135"/>
      <c r="CU134" s="135"/>
      <c r="CX134" s="135"/>
      <c r="DH134" s="135"/>
      <c r="DR134" s="135"/>
      <c r="EB134" s="135"/>
      <c r="EL134" s="135"/>
      <c r="EV134" s="135"/>
      <c r="FF134" s="135"/>
      <c r="FP134" s="135"/>
      <c r="FZ134" s="135"/>
      <c r="GJ134" s="135"/>
      <c r="GT134" s="135"/>
      <c r="HD134" s="135"/>
      <c r="HN134" s="135"/>
      <c r="HX134" s="135"/>
      <c r="IH134" s="135"/>
      <c r="IR134" s="135"/>
      <c r="JB134" s="135"/>
      <c r="JL134" s="135"/>
      <c r="JV134" s="135"/>
      <c r="KF134" s="135"/>
      <c r="KP134" s="135"/>
      <c r="KZ134" s="135"/>
      <c r="LJ134" s="135"/>
      <c r="LT134" s="135"/>
      <c r="MD134" s="135"/>
    </row>
    <row xmlns:x14ac="http://schemas.microsoft.com/office/spreadsheetml/2009/9/ac" r="135" s="3" customFormat="true" x14ac:dyDescent="0.25">
      <c r="A135" s="425" t="str">
        <f ca="true">IF(ISBLANK('Data Summary'!A137),"",'Data Summary'!A137)</f>
        <v/>
      </c>
      <c r="B135" s="135"/>
      <c r="L135" s="135"/>
      <c r="V135" s="135"/>
      <c r="AF135" s="135"/>
      <c r="AP135" s="135"/>
      <c r="AZ135" s="135"/>
      <c r="BJ135" s="135"/>
      <c r="BT135" s="135"/>
      <c r="CD135" s="135"/>
      <c r="CN135" s="135"/>
      <c r="CO135" s="135"/>
      <c r="CP135" s="135"/>
      <c r="CQ135" s="135"/>
      <c r="CR135" s="135"/>
      <c r="CS135" s="135"/>
      <c r="CT135" s="135"/>
      <c r="CU135" s="135"/>
      <c r="CX135" s="135"/>
      <c r="DH135" s="135"/>
      <c r="DR135" s="135"/>
      <c r="EB135" s="135"/>
      <c r="EL135" s="135"/>
      <c r="EV135" s="135"/>
      <c r="FF135" s="135"/>
      <c r="FP135" s="135"/>
      <c r="FZ135" s="135"/>
      <c r="GJ135" s="135"/>
      <c r="GT135" s="135"/>
      <c r="HD135" s="135"/>
      <c r="HN135" s="135"/>
      <c r="HX135" s="135"/>
      <c r="IH135" s="135"/>
      <c r="IR135" s="135"/>
      <c r="JB135" s="135"/>
      <c r="JL135" s="135"/>
      <c r="JV135" s="135"/>
      <c r="KF135" s="135"/>
      <c r="KP135" s="135"/>
      <c r="KZ135" s="135"/>
      <c r="LJ135" s="135"/>
      <c r="LT135" s="135"/>
      <c r="MD135" s="135"/>
    </row>
    <row xmlns:x14ac="http://schemas.microsoft.com/office/spreadsheetml/2009/9/ac" r="136" s="3" customFormat="true" x14ac:dyDescent="0.25">
      <c r="A136" s="425" t="str">
        <f ca="true">IF(ISBLANK('Data Summary'!A138),"",'Data Summary'!A138)</f>
        <v/>
      </c>
      <c r="B136" s="135"/>
      <c r="L136" s="135"/>
      <c r="V136" s="135"/>
      <c r="AF136" s="135"/>
      <c r="AP136" s="135"/>
      <c r="AZ136" s="135"/>
      <c r="BJ136" s="135"/>
      <c r="BT136" s="135"/>
      <c r="CD136" s="135"/>
      <c r="CN136" s="135"/>
      <c r="CO136" s="135"/>
      <c r="CP136" s="135"/>
      <c r="CQ136" s="135"/>
      <c r="CR136" s="135"/>
      <c r="CS136" s="135"/>
      <c r="CT136" s="135"/>
      <c r="CU136" s="135"/>
      <c r="CX136" s="135"/>
      <c r="DH136" s="135"/>
      <c r="DR136" s="135"/>
      <c r="EB136" s="135"/>
      <c r="EL136" s="135"/>
      <c r="EV136" s="135"/>
      <c r="FF136" s="135"/>
      <c r="FP136" s="135"/>
      <c r="FZ136" s="135"/>
      <c r="GJ136" s="135"/>
      <c r="GT136" s="135"/>
      <c r="HD136" s="135"/>
      <c r="HN136" s="135"/>
      <c r="HX136" s="135"/>
      <c r="IH136" s="135"/>
      <c r="IR136" s="135"/>
      <c r="JB136" s="135"/>
      <c r="JL136" s="135"/>
      <c r="JV136" s="135"/>
      <c r="KF136" s="135"/>
      <c r="KP136" s="135"/>
      <c r="KZ136" s="135"/>
      <c r="LJ136" s="135"/>
      <c r="LT136" s="135"/>
      <c r="MD136" s="135"/>
    </row>
    <row xmlns:x14ac="http://schemas.microsoft.com/office/spreadsheetml/2009/9/ac" r="137" s="3" customFormat="true" x14ac:dyDescent="0.25">
      <c r="A137" s="425" t="str">
        <f ca="true">IF(ISBLANK('Data Summary'!A139),"",'Data Summary'!A139)</f>
        <v/>
      </c>
      <c r="B137" s="135"/>
      <c r="L137" s="135"/>
      <c r="V137" s="135"/>
      <c r="AF137" s="135"/>
      <c r="AP137" s="135"/>
      <c r="AZ137" s="135"/>
      <c r="BJ137" s="135"/>
      <c r="BT137" s="135"/>
      <c r="CD137" s="135"/>
      <c r="CN137" s="135"/>
      <c r="CO137" s="135"/>
      <c r="CP137" s="135"/>
      <c r="CQ137" s="135"/>
      <c r="CR137" s="135"/>
      <c r="CS137" s="135"/>
      <c r="CT137" s="135"/>
      <c r="CU137" s="135"/>
      <c r="CX137" s="135"/>
      <c r="DH137" s="135"/>
      <c r="DR137" s="135"/>
      <c r="EB137" s="135"/>
      <c r="EL137" s="135"/>
      <c r="EV137" s="135"/>
      <c r="FF137" s="135"/>
      <c r="FP137" s="135"/>
      <c r="FZ137" s="135"/>
      <c r="GJ137" s="135"/>
      <c r="GT137" s="135"/>
      <c r="HD137" s="135"/>
      <c r="HN137" s="135"/>
      <c r="HX137" s="135"/>
      <c r="IH137" s="135"/>
      <c r="IR137" s="135"/>
      <c r="JB137" s="135"/>
      <c r="JL137" s="135"/>
      <c r="JV137" s="135"/>
      <c r="KF137" s="135"/>
      <c r="KP137" s="135"/>
      <c r="KZ137" s="135"/>
      <c r="LJ137" s="135"/>
      <c r="LT137" s="135"/>
      <c r="MD137" s="135"/>
    </row>
    <row xmlns:x14ac="http://schemas.microsoft.com/office/spreadsheetml/2009/9/ac" r="138" s="3" customFormat="true" x14ac:dyDescent="0.25">
      <c r="A138" s="425" t="str">
        <f ca="true">IF(ISBLANK('Data Summary'!A140),"",'Data Summary'!A140)</f>
        <v/>
      </c>
      <c r="B138" s="135"/>
      <c r="L138" s="135"/>
      <c r="V138" s="135"/>
      <c r="AF138" s="135"/>
      <c r="AP138" s="135"/>
      <c r="AZ138" s="135"/>
      <c r="BJ138" s="135"/>
      <c r="BT138" s="135"/>
      <c r="CD138" s="135"/>
      <c r="CN138" s="135"/>
      <c r="CO138" s="135"/>
      <c r="CP138" s="135"/>
      <c r="CQ138" s="135"/>
      <c r="CR138" s="135"/>
      <c r="CS138" s="135"/>
      <c r="CT138" s="135"/>
      <c r="CU138" s="135"/>
      <c r="CX138" s="135"/>
      <c r="DH138" s="135"/>
      <c r="DR138" s="135"/>
      <c r="EB138" s="135"/>
      <c r="EL138" s="135"/>
      <c r="EV138" s="135"/>
      <c r="FF138" s="135"/>
      <c r="FP138" s="135"/>
      <c r="FZ138" s="135"/>
      <c r="GJ138" s="135"/>
      <c r="GT138" s="135"/>
      <c r="HD138" s="135"/>
      <c r="HN138" s="135"/>
      <c r="HX138" s="135"/>
      <c r="IH138" s="135"/>
      <c r="IR138" s="135"/>
      <c r="JB138" s="135"/>
      <c r="JL138" s="135"/>
      <c r="JV138" s="135"/>
      <c r="KF138" s="135"/>
      <c r="KP138" s="135"/>
      <c r="KZ138" s="135"/>
      <c r="LJ138" s="135"/>
      <c r="LT138" s="135"/>
      <c r="MD138" s="135"/>
    </row>
    <row xmlns:x14ac="http://schemas.microsoft.com/office/spreadsheetml/2009/9/ac" r="139" s="3" customFormat="true" x14ac:dyDescent="0.25">
      <c r="A139" s="425" t="str">
        <f ca="true">IF(ISBLANK('Data Summary'!A141),"",'Data Summary'!A141)</f>
        <v/>
      </c>
      <c r="B139" s="135"/>
      <c r="L139" s="135"/>
      <c r="V139" s="135"/>
      <c r="AF139" s="135"/>
      <c r="AP139" s="135"/>
      <c r="AZ139" s="135"/>
      <c r="BJ139" s="135"/>
      <c r="BT139" s="135"/>
      <c r="CD139" s="135"/>
      <c r="CN139" s="135"/>
      <c r="CO139" s="135"/>
      <c r="CP139" s="135"/>
      <c r="CQ139" s="135"/>
      <c r="CR139" s="135"/>
      <c r="CS139" s="135"/>
      <c r="CT139" s="135"/>
      <c r="CU139" s="135"/>
      <c r="CX139" s="135"/>
      <c r="DH139" s="135"/>
      <c r="DR139" s="135"/>
      <c r="EB139" s="135"/>
      <c r="EL139" s="135"/>
      <c r="EV139" s="135"/>
      <c r="FF139" s="135"/>
      <c r="FP139" s="135"/>
      <c r="FZ139" s="135"/>
      <c r="GJ139" s="135"/>
      <c r="GT139" s="135"/>
      <c r="HD139" s="135"/>
      <c r="HN139" s="135"/>
      <c r="HX139" s="135"/>
      <c r="IH139" s="135"/>
      <c r="IR139" s="135"/>
      <c r="JB139" s="135"/>
      <c r="JL139" s="135"/>
      <c r="JV139" s="135"/>
      <c r="KF139" s="135"/>
      <c r="KP139" s="135"/>
      <c r="KZ139" s="135"/>
      <c r="LJ139" s="135"/>
      <c r="LT139" s="135"/>
      <c r="MD139" s="135"/>
    </row>
    <row xmlns:x14ac="http://schemas.microsoft.com/office/spreadsheetml/2009/9/ac" r="140" s="3" customFormat="true" x14ac:dyDescent="0.25">
      <c r="A140" s="425" t="str">
        <f ca="true">IF(ISBLANK('Data Summary'!A142),"",'Data Summary'!A142)</f>
        <v/>
      </c>
      <c r="B140" s="135"/>
      <c r="L140" s="135"/>
      <c r="V140" s="135"/>
      <c r="AF140" s="135"/>
      <c r="AP140" s="135"/>
      <c r="AZ140" s="135"/>
      <c r="BJ140" s="135"/>
      <c r="BT140" s="135"/>
      <c r="CD140" s="135"/>
      <c r="CN140" s="135"/>
      <c r="CO140" s="135"/>
      <c r="CP140" s="135"/>
      <c r="CQ140" s="135"/>
      <c r="CR140" s="135"/>
      <c r="CS140" s="135"/>
      <c r="CT140" s="135"/>
      <c r="CU140" s="135"/>
      <c r="CX140" s="135"/>
      <c r="DH140" s="135"/>
      <c r="DR140" s="135"/>
      <c r="EB140" s="135"/>
      <c r="EL140" s="135"/>
      <c r="EV140" s="135"/>
      <c r="FF140" s="135"/>
      <c r="FP140" s="135"/>
      <c r="FZ140" s="135"/>
      <c r="GJ140" s="135"/>
      <c r="GT140" s="135"/>
      <c r="HD140" s="135"/>
      <c r="HN140" s="135"/>
      <c r="HX140" s="135"/>
      <c r="IH140" s="135"/>
      <c r="IR140" s="135"/>
      <c r="JB140" s="135"/>
      <c r="JL140" s="135"/>
      <c r="JV140" s="135"/>
      <c r="KF140" s="135"/>
      <c r="KP140" s="135"/>
      <c r="KZ140" s="135"/>
      <c r="LJ140" s="135"/>
      <c r="LT140" s="135"/>
      <c r="MD140" s="135"/>
    </row>
    <row xmlns:x14ac="http://schemas.microsoft.com/office/spreadsheetml/2009/9/ac" r="141" s="3" customFormat="true" x14ac:dyDescent="0.25">
      <c r="A141" s="425" t="str">
        <f ca="true">IF(ISBLANK('Data Summary'!A143),"",'Data Summary'!A143)</f>
        <v/>
      </c>
      <c r="B141" s="135"/>
      <c r="L141" s="135"/>
      <c r="V141" s="135"/>
      <c r="AF141" s="135"/>
      <c r="AP141" s="135"/>
      <c r="AZ141" s="135"/>
      <c r="BJ141" s="135"/>
      <c r="BT141" s="135"/>
      <c r="CD141" s="135"/>
      <c r="CN141" s="135"/>
      <c r="CO141" s="135"/>
      <c r="CP141" s="135"/>
      <c r="CQ141" s="135"/>
      <c r="CR141" s="135"/>
      <c r="CS141" s="135"/>
      <c r="CT141" s="135"/>
      <c r="CU141" s="135"/>
      <c r="CX141" s="135"/>
      <c r="DH141" s="135"/>
      <c r="DR141" s="135"/>
      <c r="EB141" s="135"/>
      <c r="EL141" s="135"/>
      <c r="EV141" s="135"/>
      <c r="FF141" s="135"/>
      <c r="FP141" s="135"/>
      <c r="FZ141" s="135"/>
      <c r="GJ141" s="135"/>
      <c r="GT141" s="135"/>
      <c r="HD141" s="135"/>
      <c r="HN141" s="135"/>
      <c r="HX141" s="135"/>
      <c r="IH141" s="135"/>
      <c r="IR141" s="135"/>
      <c r="JB141" s="135"/>
      <c r="JL141" s="135"/>
      <c r="JV141" s="135"/>
      <c r="KF141" s="135"/>
      <c r="KP141" s="135"/>
      <c r="KZ141" s="135"/>
      <c r="LJ141" s="135"/>
      <c r="LT141" s="135"/>
      <c r="MD141" s="135"/>
    </row>
    <row xmlns:x14ac="http://schemas.microsoft.com/office/spreadsheetml/2009/9/ac" r="142" s="3" customFormat="true" x14ac:dyDescent="0.25">
      <c r="A142" s="425" t="str">
        <f ca="true">IF(ISBLANK('Data Summary'!A144),"",'Data Summary'!A144)</f>
        <v/>
      </c>
      <c r="B142" s="135"/>
      <c r="L142" s="135"/>
      <c r="V142" s="135"/>
      <c r="AF142" s="135"/>
      <c r="AP142" s="135"/>
      <c r="AZ142" s="135"/>
      <c r="BJ142" s="135"/>
      <c r="BT142" s="135"/>
      <c r="CD142" s="135"/>
      <c r="CN142" s="135"/>
      <c r="CO142" s="135"/>
      <c r="CP142" s="135"/>
      <c r="CQ142" s="135"/>
      <c r="CR142" s="135"/>
      <c r="CS142" s="135"/>
      <c r="CT142" s="135"/>
      <c r="CU142" s="135"/>
      <c r="CX142" s="135"/>
      <c r="DH142" s="135"/>
      <c r="DR142" s="135"/>
      <c r="EB142" s="135"/>
      <c r="EL142" s="135"/>
      <c r="EV142" s="135"/>
      <c r="FF142" s="135"/>
      <c r="FP142" s="135"/>
      <c r="FZ142" s="135"/>
      <c r="GJ142" s="135"/>
      <c r="GT142" s="135"/>
      <c r="HD142" s="135"/>
      <c r="HN142" s="135"/>
      <c r="HX142" s="135"/>
      <c r="IH142" s="135"/>
      <c r="IR142" s="135"/>
      <c r="JB142" s="135"/>
      <c r="JL142" s="135"/>
      <c r="JV142" s="135"/>
      <c r="KF142" s="135"/>
      <c r="KP142" s="135"/>
      <c r="KZ142" s="135"/>
      <c r="LJ142" s="135"/>
      <c r="LT142" s="135"/>
      <c r="MD142" s="135"/>
    </row>
    <row xmlns:x14ac="http://schemas.microsoft.com/office/spreadsheetml/2009/9/ac" r="143" s="3" customFormat="true" x14ac:dyDescent="0.25">
      <c r="A143" s="425" t="str">
        <f ca="true">IF(ISBLANK('Data Summary'!A145),"",'Data Summary'!A145)</f>
        <v/>
      </c>
      <c r="B143" s="135"/>
      <c r="L143" s="135"/>
      <c r="V143" s="135"/>
      <c r="AF143" s="135"/>
      <c r="AP143" s="135"/>
      <c r="AZ143" s="135"/>
      <c r="BJ143" s="135"/>
      <c r="BT143" s="135"/>
      <c r="CD143" s="135"/>
      <c r="CN143" s="135"/>
      <c r="CO143" s="135"/>
      <c r="CP143" s="135"/>
      <c r="CQ143" s="135"/>
      <c r="CR143" s="135"/>
      <c r="CS143" s="135"/>
      <c r="CT143" s="135"/>
      <c r="CU143" s="135"/>
      <c r="CX143" s="135"/>
      <c r="DH143" s="135"/>
      <c r="DR143" s="135"/>
      <c r="EB143" s="135"/>
      <c r="EL143" s="135"/>
      <c r="EV143" s="135"/>
      <c r="FF143" s="135"/>
      <c r="FP143" s="135"/>
      <c r="FZ143" s="135"/>
      <c r="GJ143" s="135"/>
      <c r="GT143" s="135"/>
      <c r="HD143" s="135"/>
      <c r="HN143" s="135"/>
      <c r="HX143" s="135"/>
      <c r="IH143" s="135"/>
      <c r="IR143" s="135"/>
      <c r="JB143" s="135"/>
      <c r="JL143" s="135"/>
      <c r="JV143" s="135"/>
      <c r="KF143" s="135"/>
      <c r="KP143" s="135"/>
      <c r="KZ143" s="135"/>
      <c r="LJ143" s="135"/>
      <c r="LT143" s="135"/>
      <c r="MD143" s="135"/>
    </row>
    <row xmlns:x14ac="http://schemas.microsoft.com/office/spreadsheetml/2009/9/ac" r="144" s="3" customFormat="true" x14ac:dyDescent="0.25">
      <c r="A144" s="425" t="str">
        <f ca="true">IF(ISBLANK('Data Summary'!A146),"",'Data Summary'!A146)</f>
        <v/>
      </c>
      <c r="B144" s="135"/>
      <c r="L144" s="135"/>
      <c r="V144" s="135"/>
      <c r="AF144" s="135"/>
      <c r="AP144" s="135"/>
      <c r="AZ144" s="135"/>
      <c r="BJ144" s="135"/>
      <c r="BT144" s="135"/>
      <c r="CD144" s="135"/>
      <c r="CN144" s="135"/>
      <c r="CO144" s="135"/>
      <c r="CP144" s="135"/>
      <c r="CQ144" s="135"/>
      <c r="CR144" s="135"/>
      <c r="CS144" s="135"/>
      <c r="CT144" s="135"/>
      <c r="CU144" s="135"/>
      <c r="CX144" s="135"/>
      <c r="DH144" s="135"/>
      <c r="DR144" s="135"/>
      <c r="EB144" s="135"/>
      <c r="EL144" s="135"/>
      <c r="EV144" s="135"/>
      <c r="FF144" s="135"/>
      <c r="FP144" s="135"/>
      <c r="FZ144" s="135"/>
      <c r="GJ144" s="135"/>
      <c r="GT144" s="135"/>
      <c r="HD144" s="135"/>
      <c r="HN144" s="135"/>
      <c r="HX144" s="135"/>
      <c r="IH144" s="135"/>
      <c r="IR144" s="135"/>
      <c r="JB144" s="135"/>
      <c r="JL144" s="135"/>
      <c r="JV144" s="135"/>
      <c r="KF144" s="135"/>
      <c r="KP144" s="135"/>
      <c r="KZ144" s="135"/>
      <c r="LJ144" s="135"/>
      <c r="LT144" s="135"/>
      <c r="MD144" s="135"/>
    </row>
    <row xmlns:x14ac="http://schemas.microsoft.com/office/spreadsheetml/2009/9/ac" r="145" s="3" customFormat="true" x14ac:dyDescent="0.25">
      <c r="A145" s="425" t="str">
        <f ca="true">IF(ISBLANK('Data Summary'!A147),"",'Data Summary'!A147)</f>
        <v/>
      </c>
      <c r="B145" s="135"/>
      <c r="L145" s="135"/>
      <c r="V145" s="135"/>
      <c r="AF145" s="135"/>
      <c r="AP145" s="135"/>
      <c r="AZ145" s="135"/>
      <c r="BJ145" s="135"/>
      <c r="BT145" s="135"/>
      <c r="CD145" s="135"/>
      <c r="CN145" s="135"/>
      <c r="CO145" s="135"/>
      <c r="CP145" s="135"/>
      <c r="CQ145" s="135"/>
      <c r="CR145" s="135"/>
      <c r="CS145" s="135"/>
      <c r="CT145" s="135"/>
      <c r="CU145" s="135"/>
      <c r="CX145" s="135"/>
      <c r="DH145" s="135"/>
      <c r="DR145" s="135"/>
      <c r="EB145" s="135"/>
      <c r="EL145" s="135"/>
      <c r="EV145" s="135"/>
      <c r="FF145" s="135"/>
      <c r="FP145" s="135"/>
      <c r="FZ145" s="135"/>
      <c r="GJ145" s="135"/>
      <c r="GT145" s="135"/>
      <c r="HD145" s="135"/>
      <c r="HN145" s="135"/>
      <c r="HX145" s="135"/>
      <c r="IH145" s="135"/>
      <c r="IR145" s="135"/>
      <c r="JB145" s="135"/>
      <c r="JL145" s="135"/>
      <c r="JV145" s="135"/>
      <c r="KF145" s="135"/>
      <c r="KP145" s="135"/>
      <c r="KZ145" s="135"/>
      <c r="LJ145" s="135"/>
      <c r="LT145" s="135"/>
      <c r="MD145" s="135"/>
    </row>
    <row xmlns:x14ac="http://schemas.microsoft.com/office/spreadsheetml/2009/9/ac" r="146" s="3" customFormat="true" x14ac:dyDescent="0.25">
      <c r="A146" s="425" t="str">
        <f ca="true">IF(ISBLANK('Data Summary'!A148),"",'Data Summary'!A148)</f>
        <v/>
      </c>
      <c r="B146" s="135"/>
      <c r="L146" s="135"/>
      <c r="V146" s="135"/>
      <c r="AF146" s="135"/>
      <c r="AP146" s="135"/>
      <c r="AZ146" s="135"/>
      <c r="BJ146" s="135"/>
      <c r="BT146" s="135"/>
      <c r="CD146" s="135"/>
      <c r="CN146" s="135"/>
      <c r="CO146" s="135"/>
      <c r="CP146" s="135"/>
      <c r="CQ146" s="135"/>
      <c r="CR146" s="135"/>
      <c r="CS146" s="135"/>
      <c r="CT146" s="135"/>
      <c r="CU146" s="135"/>
      <c r="CX146" s="135"/>
      <c r="DH146" s="135"/>
      <c r="DR146" s="135"/>
      <c r="EB146" s="135"/>
      <c r="EL146" s="135"/>
      <c r="EV146" s="135"/>
      <c r="FF146" s="135"/>
      <c r="FP146" s="135"/>
      <c r="FZ146" s="135"/>
      <c r="GJ146" s="135"/>
      <c r="GT146" s="135"/>
      <c r="HD146" s="135"/>
      <c r="HN146" s="135"/>
      <c r="HX146" s="135"/>
      <c r="IH146" s="135"/>
      <c r="IR146" s="135"/>
      <c r="JB146" s="135"/>
      <c r="JL146" s="135"/>
      <c r="JV146" s="135"/>
      <c r="KF146" s="135"/>
      <c r="KP146" s="135"/>
      <c r="KZ146" s="135"/>
      <c r="LJ146" s="135"/>
      <c r="LT146" s="135"/>
      <c r="MD146" s="135"/>
    </row>
    <row xmlns:x14ac="http://schemas.microsoft.com/office/spreadsheetml/2009/9/ac" r="147" s="3" customFormat="true" x14ac:dyDescent="0.25">
      <c r="A147" s="425" t="str">
        <f ca="true">IF(ISBLANK('Data Summary'!A149),"",'Data Summary'!A149)</f>
        <v/>
      </c>
      <c r="B147" s="135"/>
      <c r="L147" s="135"/>
      <c r="V147" s="135"/>
      <c r="AF147" s="135"/>
      <c r="AP147" s="135"/>
      <c r="AZ147" s="135"/>
      <c r="BJ147" s="135"/>
      <c r="BT147" s="135"/>
      <c r="CD147" s="135"/>
      <c r="CN147" s="135"/>
      <c r="CO147" s="135"/>
      <c r="CP147" s="135"/>
      <c r="CQ147" s="135"/>
      <c r="CR147" s="135"/>
      <c r="CS147" s="135"/>
      <c r="CT147" s="135"/>
      <c r="CU147" s="135"/>
      <c r="CX147" s="135"/>
      <c r="DH147" s="135"/>
      <c r="DR147" s="135"/>
      <c r="EB147" s="135"/>
      <c r="EL147" s="135"/>
      <c r="EV147" s="135"/>
      <c r="FF147" s="135"/>
      <c r="FP147" s="135"/>
      <c r="FZ147" s="135"/>
      <c r="GJ147" s="135"/>
      <c r="GT147" s="135"/>
      <c r="HD147" s="135"/>
      <c r="HN147" s="135"/>
      <c r="HX147" s="135"/>
      <c r="IH147" s="135"/>
      <c r="IR147" s="135"/>
      <c r="JB147" s="135"/>
      <c r="JL147" s="135"/>
      <c r="JV147" s="135"/>
      <c r="KF147" s="135"/>
      <c r="KP147" s="135"/>
      <c r="KZ147" s="135"/>
      <c r="LJ147" s="135"/>
      <c r="LT147" s="135"/>
      <c r="MD147" s="135"/>
    </row>
    <row xmlns:x14ac="http://schemas.microsoft.com/office/spreadsheetml/2009/9/ac" r="148" s="3" customFormat="true" x14ac:dyDescent="0.25">
      <c r="A148" s="425" t="str">
        <f ca="true">IF(ISBLANK('Data Summary'!A150),"",'Data Summary'!A150)</f>
        <v/>
      </c>
      <c r="B148" s="135"/>
      <c r="L148" s="135"/>
      <c r="V148" s="135"/>
      <c r="AF148" s="135"/>
      <c r="AP148" s="135"/>
      <c r="AZ148" s="135"/>
      <c r="BJ148" s="135"/>
      <c r="BT148" s="135"/>
      <c r="CD148" s="135"/>
      <c r="CN148" s="135"/>
      <c r="CO148" s="135"/>
      <c r="CP148" s="135"/>
      <c r="CQ148" s="135"/>
      <c r="CR148" s="135"/>
      <c r="CS148" s="135"/>
      <c r="CT148" s="135"/>
      <c r="CU148" s="135"/>
      <c r="CX148" s="135"/>
      <c r="DH148" s="135"/>
      <c r="DR148" s="135"/>
      <c r="EB148" s="135"/>
      <c r="EL148" s="135"/>
      <c r="EV148" s="135"/>
      <c r="FF148" s="135"/>
      <c r="FP148" s="135"/>
      <c r="FZ148" s="135"/>
      <c r="GJ148" s="135"/>
      <c r="GT148" s="135"/>
      <c r="HD148" s="135"/>
      <c r="HN148" s="135"/>
      <c r="HX148" s="135"/>
      <c r="IH148" s="135"/>
      <c r="IR148" s="135"/>
      <c r="JB148" s="135"/>
      <c r="JL148" s="135"/>
      <c r="JV148" s="135"/>
      <c r="KF148" s="135"/>
      <c r="KP148" s="135"/>
      <c r="KZ148" s="135"/>
      <c r="LJ148" s="135"/>
      <c r="LT148" s="135"/>
      <c r="MD148" s="135"/>
    </row>
    <row xmlns:x14ac="http://schemas.microsoft.com/office/spreadsheetml/2009/9/ac" r="149" s="3" customFormat="true" x14ac:dyDescent="0.25">
      <c r="A149" s="425" t="str">
        <f ca="true">IF(ISBLANK('Data Summary'!A151),"",'Data Summary'!A151)</f>
        <v/>
      </c>
      <c r="B149" s="135"/>
      <c r="L149" s="135"/>
      <c r="V149" s="135"/>
      <c r="AF149" s="135"/>
      <c r="AP149" s="135"/>
      <c r="AZ149" s="135"/>
      <c r="BJ149" s="135"/>
      <c r="BT149" s="135"/>
      <c r="CD149" s="135"/>
      <c r="CN149" s="135"/>
      <c r="CO149" s="135"/>
      <c r="CP149" s="135"/>
      <c r="CQ149" s="135"/>
      <c r="CR149" s="135"/>
      <c r="CS149" s="135"/>
      <c r="CT149" s="135"/>
      <c r="CU149" s="135"/>
      <c r="CX149" s="135"/>
      <c r="DH149" s="135"/>
      <c r="DR149" s="135"/>
      <c r="EB149" s="135"/>
      <c r="EL149" s="135"/>
      <c r="EV149" s="135"/>
      <c r="FF149" s="135"/>
      <c r="FP149" s="135"/>
      <c r="FZ149" s="135"/>
      <c r="GJ149" s="135"/>
      <c r="GT149" s="135"/>
      <c r="HD149" s="135"/>
      <c r="HN149" s="135"/>
      <c r="HX149" s="135"/>
      <c r="IH149" s="135"/>
      <c r="IR149" s="135"/>
      <c r="JB149" s="135"/>
      <c r="JL149" s="135"/>
      <c r="JV149" s="135"/>
      <c r="KF149" s="135"/>
      <c r="KP149" s="135"/>
      <c r="KZ149" s="135"/>
      <c r="LJ149" s="135"/>
      <c r="LT149" s="135"/>
      <c r="MD149" s="135"/>
    </row>
    <row xmlns:x14ac="http://schemas.microsoft.com/office/spreadsheetml/2009/9/ac" r="150" s="3" customFormat="true" x14ac:dyDescent="0.25">
      <c r="A150" s="425" t="str">
        <f ca="true">IF(ISBLANK('Data Summary'!A152),"",'Data Summary'!A152)</f>
        <v/>
      </c>
      <c r="B150" s="135"/>
      <c r="L150" s="135"/>
      <c r="V150" s="135"/>
      <c r="AF150" s="135"/>
      <c r="AP150" s="135"/>
      <c r="AZ150" s="135"/>
      <c r="BJ150" s="135"/>
      <c r="BT150" s="135"/>
      <c r="CD150" s="135"/>
      <c r="CN150" s="135"/>
      <c r="CO150" s="135"/>
      <c r="CP150" s="135"/>
      <c r="CQ150" s="135"/>
      <c r="CR150" s="135"/>
      <c r="CS150" s="135"/>
      <c r="CT150" s="135"/>
      <c r="CU150" s="135"/>
      <c r="CX150" s="135"/>
      <c r="DH150" s="135"/>
      <c r="DR150" s="135"/>
      <c r="EB150" s="135"/>
      <c r="EL150" s="135"/>
      <c r="EV150" s="135"/>
      <c r="FF150" s="135"/>
      <c r="FP150" s="135"/>
      <c r="FZ150" s="135"/>
      <c r="GJ150" s="135"/>
      <c r="GT150" s="135"/>
      <c r="HD150" s="135"/>
      <c r="HN150" s="135"/>
      <c r="HX150" s="135"/>
      <c r="IH150" s="135"/>
      <c r="IR150" s="135"/>
      <c r="JB150" s="135"/>
      <c r="JL150" s="135"/>
      <c r="JV150" s="135"/>
      <c r="KF150" s="135"/>
      <c r="KP150" s="135"/>
      <c r="KZ150" s="135"/>
      <c r="LJ150" s="135"/>
      <c r="LT150" s="135"/>
      <c r="MD150" s="135"/>
    </row>
    <row xmlns:x14ac="http://schemas.microsoft.com/office/spreadsheetml/2009/9/ac" r="151" s="3" customFormat="true" x14ac:dyDescent="0.25">
      <c r="A151" s="425" t="str">
        <f ca="true">IF(ISBLANK('Data Summary'!A153),"",'Data Summary'!A153)</f>
        <v/>
      </c>
      <c r="B151" s="135"/>
      <c r="L151" s="135"/>
      <c r="V151" s="135"/>
      <c r="AF151" s="135"/>
      <c r="AP151" s="135"/>
      <c r="AZ151" s="135"/>
      <c r="BJ151" s="135"/>
      <c r="BT151" s="135"/>
      <c r="CD151" s="135"/>
      <c r="CN151" s="135"/>
      <c r="CO151" s="135"/>
      <c r="CP151" s="135"/>
      <c r="CQ151" s="135"/>
      <c r="CR151" s="135"/>
      <c r="CS151" s="135"/>
      <c r="CT151" s="135"/>
      <c r="CU151" s="135"/>
      <c r="CX151" s="135"/>
      <c r="DH151" s="135"/>
      <c r="DR151" s="135"/>
      <c r="EB151" s="135"/>
      <c r="EL151" s="135"/>
      <c r="EV151" s="135"/>
      <c r="FF151" s="135"/>
      <c r="FP151" s="135"/>
      <c r="FZ151" s="135"/>
      <c r="GJ151" s="135"/>
      <c r="GT151" s="135"/>
      <c r="HD151" s="135"/>
      <c r="HN151" s="135"/>
      <c r="HX151" s="135"/>
      <c r="IH151" s="135"/>
      <c r="IR151" s="135"/>
      <c r="JB151" s="135"/>
      <c r="JL151" s="135"/>
      <c r="JV151" s="135"/>
      <c r="KF151" s="135"/>
      <c r="KP151" s="135"/>
      <c r="KZ151" s="135"/>
      <c r="LJ151" s="135"/>
      <c r="LT151" s="135"/>
      <c r="MD151" s="135"/>
    </row>
    <row xmlns:x14ac="http://schemas.microsoft.com/office/spreadsheetml/2009/9/ac" r="152" s="3" customFormat="true" x14ac:dyDescent="0.25">
      <c r="A152" s="419"/>
      <c r="B152" s="135"/>
      <c r="L152" s="135"/>
      <c r="V152" s="135"/>
      <c r="AF152" s="135"/>
      <c r="AP152" s="135"/>
      <c r="AZ152" s="135"/>
      <c r="BJ152" s="135"/>
      <c r="BT152" s="135"/>
      <c r="CD152" s="135"/>
      <c r="CN152" s="135"/>
      <c r="CO152" s="135"/>
      <c r="CP152" s="135"/>
      <c r="CQ152" s="135"/>
      <c r="CR152" s="135"/>
      <c r="CS152" s="135"/>
      <c r="CT152" s="135"/>
      <c r="CU152" s="135"/>
      <c r="CX152" s="135"/>
      <c r="DH152" s="135"/>
      <c r="DR152" s="135"/>
      <c r="EB152" s="135"/>
      <c r="EL152" s="135"/>
      <c r="EV152" s="135"/>
      <c r="FF152" s="135"/>
      <c r="FP152" s="135"/>
      <c r="FZ152" s="135"/>
      <c r="GJ152" s="135"/>
      <c r="GT152" s="135"/>
      <c r="HD152" s="135"/>
      <c r="HN152" s="135"/>
      <c r="HX152" s="135"/>
      <c r="IH152" s="135"/>
      <c r="IR152" s="135"/>
      <c r="JB152" s="135"/>
      <c r="JL152" s="135"/>
      <c r="JV152" s="135"/>
      <c r="KF152" s="135"/>
      <c r="KP152" s="135"/>
      <c r="KZ152" s="135"/>
      <c r="LJ152" s="135"/>
      <c r="LT152" s="135"/>
      <c r="MD152" s="135"/>
    </row>
    <row xmlns:x14ac="http://schemas.microsoft.com/office/spreadsheetml/2009/9/ac" r="153" s="3" customFormat="true" x14ac:dyDescent="0.25">
      <c r="A153" s="419"/>
      <c r="B153" s="135"/>
      <c r="L153" s="135"/>
      <c r="V153" s="135"/>
      <c r="AF153" s="135"/>
      <c r="AP153" s="135"/>
      <c r="AZ153" s="135"/>
      <c r="BJ153" s="135"/>
      <c r="BT153" s="135"/>
      <c r="CD153" s="135"/>
      <c r="CN153" s="135"/>
      <c r="CO153" s="135"/>
      <c r="CP153" s="135"/>
      <c r="CQ153" s="135"/>
      <c r="CR153" s="135"/>
      <c r="CS153" s="135"/>
      <c r="CT153" s="135"/>
      <c r="CU153" s="135"/>
      <c r="CX153" s="135"/>
      <c r="DH153" s="135"/>
      <c r="DR153" s="135"/>
      <c r="EB153" s="135"/>
      <c r="EL153" s="135"/>
      <c r="EV153" s="135"/>
      <c r="FF153" s="135"/>
      <c r="FP153" s="135"/>
      <c r="FZ153" s="135"/>
      <c r="GJ153" s="135"/>
      <c r="GT153" s="135"/>
      <c r="HD153" s="135"/>
      <c r="HN153" s="135"/>
      <c r="HX153" s="135"/>
      <c r="IH153" s="135"/>
      <c r="IR153" s="135"/>
      <c r="JB153" s="135"/>
      <c r="JL153" s="135"/>
      <c r="JV153" s="135"/>
      <c r="KF153" s="135"/>
      <c r="KP153" s="135"/>
      <c r="KZ153" s="135"/>
      <c r="LJ153" s="135"/>
      <c r="LT153" s="135"/>
      <c r="MD153" s="135"/>
    </row>
    <row xmlns:x14ac="http://schemas.microsoft.com/office/spreadsheetml/2009/9/ac" r="154" s="3" customFormat="true" x14ac:dyDescent="0.25">
      <c r="A154" s="419"/>
      <c r="B154" s="135"/>
      <c r="L154" s="135"/>
      <c r="V154" s="135"/>
      <c r="AF154" s="135"/>
      <c r="AP154" s="135"/>
      <c r="AZ154" s="135"/>
      <c r="BJ154" s="135"/>
      <c r="BT154" s="135"/>
      <c r="CD154" s="135"/>
      <c r="CN154" s="135"/>
      <c r="CO154" s="135"/>
      <c r="CP154" s="135"/>
      <c r="CQ154" s="135"/>
      <c r="CR154" s="135"/>
      <c r="CS154" s="135"/>
      <c r="CT154" s="135"/>
      <c r="CU154" s="135"/>
      <c r="CX154" s="135"/>
      <c r="DH154" s="135"/>
      <c r="DR154" s="135"/>
      <c r="EB154" s="135"/>
      <c r="EL154" s="135"/>
      <c r="EV154" s="135"/>
      <c r="FF154" s="135"/>
      <c r="FP154" s="135"/>
      <c r="FZ154" s="135"/>
      <c r="GJ154" s="135"/>
      <c r="GT154" s="135"/>
      <c r="HD154" s="135"/>
      <c r="HN154" s="135"/>
      <c r="HX154" s="135"/>
      <c r="IH154" s="135"/>
      <c r="IR154" s="135"/>
      <c r="JB154" s="135"/>
      <c r="JL154" s="135"/>
      <c r="JV154" s="135"/>
      <c r="KF154" s="135"/>
      <c r="KP154" s="135"/>
      <c r="KZ154" s="135"/>
      <c r="LJ154" s="135"/>
      <c r="LT154" s="135"/>
      <c r="MD154" s="135"/>
    </row>
    <row xmlns:x14ac="http://schemas.microsoft.com/office/spreadsheetml/2009/9/ac" r="155" s="3" customFormat="true" x14ac:dyDescent="0.25">
      <c r="A155" s="419"/>
      <c r="B155" s="135"/>
      <c r="L155" s="135"/>
      <c r="V155" s="135"/>
      <c r="AF155" s="135"/>
      <c r="AP155" s="135"/>
      <c r="AZ155" s="135"/>
      <c r="BJ155" s="135"/>
      <c r="BT155" s="135"/>
      <c r="CD155" s="135"/>
      <c r="CN155" s="135"/>
      <c r="CO155" s="135"/>
      <c r="CP155" s="135"/>
      <c r="CQ155" s="135"/>
      <c r="CR155" s="135"/>
      <c r="CS155" s="135"/>
      <c r="CT155" s="135"/>
      <c r="CU155" s="135"/>
      <c r="CX155" s="135"/>
      <c r="DH155" s="135"/>
      <c r="DR155" s="135"/>
      <c r="EB155" s="135"/>
      <c r="EL155" s="135"/>
      <c r="EV155" s="135"/>
      <c r="FF155" s="135"/>
      <c r="FP155" s="135"/>
      <c r="FZ155" s="135"/>
      <c r="GJ155" s="135"/>
      <c r="GT155" s="135"/>
      <c r="HD155" s="135"/>
      <c r="HN155" s="135"/>
      <c r="HX155" s="135"/>
      <c r="IH155" s="135"/>
      <c r="IR155" s="135"/>
      <c r="JB155" s="135"/>
      <c r="JL155" s="135"/>
      <c r="JV155" s="135"/>
      <c r="KF155" s="135"/>
      <c r="KP155" s="135"/>
      <c r="KZ155" s="135"/>
      <c r="LJ155" s="135"/>
      <c r="LT155" s="135"/>
      <c r="MD155" s="135"/>
    </row>
    <row xmlns:x14ac="http://schemas.microsoft.com/office/spreadsheetml/2009/9/ac" r="156" s="3" customFormat="true" x14ac:dyDescent="0.25">
      <c r="A156" s="419"/>
      <c r="B156" s="135"/>
      <c r="L156" s="135"/>
      <c r="V156" s="135"/>
      <c r="AF156" s="135"/>
      <c r="AP156" s="135"/>
      <c r="AZ156" s="135"/>
      <c r="BJ156" s="135"/>
      <c r="BT156" s="135"/>
      <c r="CD156" s="135"/>
      <c r="CN156" s="135"/>
      <c r="CO156" s="135"/>
      <c r="CP156" s="135"/>
      <c r="CQ156" s="135"/>
      <c r="CR156" s="135"/>
      <c r="CS156" s="135"/>
      <c r="CT156" s="135"/>
      <c r="CU156" s="135"/>
      <c r="CX156" s="135"/>
      <c r="DH156" s="135"/>
      <c r="DR156" s="135"/>
      <c r="EB156" s="135"/>
      <c r="EL156" s="135"/>
      <c r="EV156" s="135"/>
      <c r="FF156" s="135"/>
      <c r="FP156" s="135"/>
      <c r="FZ156" s="135"/>
      <c r="GJ156" s="135"/>
      <c r="GT156" s="135"/>
      <c r="HD156" s="135"/>
      <c r="HN156" s="135"/>
      <c r="HX156" s="135"/>
      <c r="IH156" s="135"/>
      <c r="IR156" s="135"/>
      <c r="JB156" s="135"/>
      <c r="JL156" s="135"/>
      <c r="JV156" s="135"/>
      <c r="KF156" s="135"/>
      <c r="KP156" s="135"/>
      <c r="KZ156" s="135"/>
      <c r="LJ156" s="135"/>
      <c r="LT156" s="135"/>
      <c r="MD156" s="135"/>
    </row>
    <row xmlns:x14ac="http://schemas.microsoft.com/office/spreadsheetml/2009/9/ac" r="157" s="3" customFormat="true" x14ac:dyDescent="0.25">
      <c r="A157" s="419"/>
      <c r="B157" s="135"/>
      <c r="L157" s="135"/>
      <c r="V157" s="135"/>
      <c r="AF157" s="135"/>
      <c r="AP157" s="135"/>
      <c r="AZ157" s="135"/>
      <c r="BJ157" s="135"/>
      <c r="BT157" s="135"/>
      <c r="CD157" s="135"/>
      <c r="CN157" s="135"/>
      <c r="CO157" s="135"/>
      <c r="CP157" s="135"/>
      <c r="CQ157" s="135"/>
      <c r="CR157" s="135"/>
      <c r="CS157" s="135"/>
      <c r="CT157" s="135"/>
      <c r="CU157" s="135"/>
      <c r="CX157" s="135"/>
      <c r="DH157" s="135"/>
      <c r="DR157" s="135"/>
      <c r="EB157" s="135"/>
      <c r="EL157" s="135"/>
      <c r="EV157" s="135"/>
      <c r="FF157" s="135"/>
      <c r="FP157" s="135"/>
      <c r="FZ157" s="135"/>
      <c r="GJ157" s="135"/>
      <c r="GT157" s="135"/>
      <c r="HD157" s="135"/>
      <c r="HN157" s="135"/>
      <c r="HX157" s="135"/>
      <c r="IH157" s="135"/>
      <c r="IR157" s="135"/>
      <c r="JB157" s="135"/>
      <c r="JL157" s="135"/>
      <c r="JV157" s="135"/>
      <c r="KF157" s="135"/>
      <c r="KP157" s="135"/>
      <c r="KZ157" s="135"/>
      <c r="LJ157" s="135"/>
      <c r="LT157" s="135"/>
      <c r="MD157" s="135"/>
    </row>
    <row xmlns:x14ac="http://schemas.microsoft.com/office/spreadsheetml/2009/9/ac" r="158" s="3" customFormat="true" x14ac:dyDescent="0.25">
      <c r="A158" s="419"/>
      <c r="B158" s="135"/>
      <c r="L158" s="135"/>
      <c r="V158" s="135"/>
      <c r="AF158" s="135"/>
      <c r="AP158" s="135"/>
      <c r="AZ158" s="135"/>
      <c r="BJ158" s="135"/>
      <c r="BT158" s="135"/>
      <c r="CD158" s="135"/>
      <c r="CN158" s="135"/>
      <c r="CO158" s="135"/>
      <c r="CP158" s="135"/>
      <c r="CQ158" s="135"/>
      <c r="CR158" s="135"/>
      <c r="CS158" s="135"/>
      <c r="CT158" s="135"/>
      <c r="CU158" s="135"/>
      <c r="CX158" s="135"/>
      <c r="DH158" s="135"/>
      <c r="DR158" s="135"/>
      <c r="EB158" s="135"/>
      <c r="EL158" s="135"/>
      <c r="EV158" s="135"/>
      <c r="FF158" s="135"/>
      <c r="FP158" s="135"/>
      <c r="FZ158" s="135"/>
      <c r="GJ158" s="135"/>
      <c r="GT158" s="135"/>
      <c r="HD158" s="135"/>
      <c r="HN158" s="135"/>
      <c r="HX158" s="135"/>
      <c r="IH158" s="135"/>
      <c r="IR158" s="135"/>
      <c r="JB158" s="135"/>
      <c r="JL158" s="135"/>
      <c r="JV158" s="135"/>
      <c r="KF158" s="135"/>
      <c r="KP158" s="135"/>
      <c r="KZ158" s="135"/>
      <c r="LJ158" s="135"/>
      <c r="LT158" s="135"/>
      <c r="MD158" s="135"/>
    </row>
    <row xmlns:x14ac="http://schemas.microsoft.com/office/spreadsheetml/2009/9/ac" r="159" s="3" customFormat="true" x14ac:dyDescent="0.25">
      <c r="A159" s="419"/>
      <c r="B159" s="135"/>
      <c r="L159" s="135"/>
      <c r="V159" s="135"/>
      <c r="AF159" s="135"/>
      <c r="AP159" s="135"/>
      <c r="AZ159" s="135"/>
      <c r="BJ159" s="135"/>
      <c r="BT159" s="135"/>
      <c r="CD159" s="135"/>
      <c r="CN159" s="135"/>
      <c r="CO159" s="135"/>
      <c r="CP159" s="135"/>
      <c r="CQ159" s="135"/>
      <c r="CR159" s="135"/>
      <c r="CS159" s="135"/>
      <c r="CT159" s="135"/>
      <c r="CU159" s="135"/>
      <c r="CX159" s="135"/>
      <c r="DH159" s="135"/>
      <c r="DR159" s="135"/>
      <c r="EB159" s="135"/>
      <c r="EL159" s="135"/>
      <c r="EV159" s="135"/>
      <c r="FF159" s="135"/>
      <c r="FP159" s="135"/>
      <c r="FZ159" s="135"/>
      <c r="GJ159" s="135"/>
      <c r="GT159" s="135"/>
      <c r="HD159" s="135"/>
      <c r="HN159" s="135"/>
      <c r="HX159" s="135"/>
      <c r="IH159" s="135"/>
      <c r="IR159" s="135"/>
      <c r="JB159" s="135"/>
      <c r="JL159" s="135"/>
      <c r="JV159" s="135"/>
      <c r="KF159" s="135"/>
      <c r="KP159" s="135"/>
      <c r="KZ159" s="135"/>
      <c r="LJ159" s="135"/>
      <c r="LT159" s="135"/>
      <c r="MD159" s="135"/>
    </row>
    <row xmlns:x14ac="http://schemas.microsoft.com/office/spreadsheetml/2009/9/ac" r="160" s="3" customFormat="true" x14ac:dyDescent="0.25">
      <c r="A160" s="419"/>
      <c r="B160" s="135"/>
      <c r="L160" s="135"/>
      <c r="V160" s="135"/>
      <c r="AF160" s="135"/>
      <c r="AP160" s="135"/>
      <c r="AZ160" s="135"/>
      <c r="BJ160" s="135"/>
      <c r="BT160" s="135"/>
      <c r="CD160" s="135"/>
      <c r="CN160" s="135"/>
      <c r="CO160" s="135"/>
      <c r="CP160" s="135"/>
      <c r="CQ160" s="135"/>
      <c r="CR160" s="135"/>
      <c r="CS160" s="135"/>
      <c r="CT160" s="135"/>
      <c r="CU160" s="135"/>
      <c r="CX160" s="135"/>
      <c r="DH160" s="135"/>
      <c r="DR160" s="135"/>
      <c r="EB160" s="135"/>
      <c r="EL160" s="135"/>
      <c r="EV160" s="135"/>
      <c r="FF160" s="135"/>
      <c r="FP160" s="135"/>
      <c r="FZ160" s="135"/>
      <c r="GJ160" s="135"/>
      <c r="GT160" s="135"/>
      <c r="HD160" s="135"/>
      <c r="HN160" s="135"/>
      <c r="HX160" s="135"/>
      <c r="IH160" s="135"/>
      <c r="IR160" s="135"/>
      <c r="JB160" s="135"/>
      <c r="JL160" s="135"/>
      <c r="JV160" s="135"/>
      <c r="KF160" s="135"/>
      <c r="KP160" s="135"/>
      <c r="KZ160" s="135"/>
      <c r="LJ160" s="135"/>
      <c r="LT160" s="135"/>
      <c r="MD160" s="135"/>
    </row>
    <row xmlns:x14ac="http://schemas.microsoft.com/office/spreadsheetml/2009/9/ac" r="161" s="3" customFormat="true" x14ac:dyDescent="0.25">
      <c r="A161" s="419"/>
      <c r="B161" s="135"/>
      <c r="L161" s="135"/>
      <c r="V161" s="135"/>
      <c r="AF161" s="135"/>
      <c r="AP161" s="135"/>
      <c r="AZ161" s="135"/>
      <c r="BJ161" s="135"/>
      <c r="BT161" s="135"/>
      <c r="CD161" s="135"/>
      <c r="CN161" s="135"/>
      <c r="CO161" s="135"/>
      <c r="CP161" s="135"/>
      <c r="CQ161" s="135"/>
      <c r="CR161" s="135"/>
      <c r="CS161" s="135"/>
      <c r="CT161" s="135"/>
      <c r="CU161" s="135"/>
      <c r="CX161" s="135"/>
      <c r="DH161" s="135"/>
      <c r="DR161" s="135"/>
      <c r="EB161" s="135"/>
      <c r="EL161" s="135"/>
      <c r="EV161" s="135"/>
      <c r="FF161" s="135"/>
      <c r="FP161" s="135"/>
      <c r="FZ161" s="135"/>
      <c r="GJ161" s="135"/>
      <c r="GT161" s="135"/>
      <c r="HD161" s="135"/>
      <c r="HN161" s="135"/>
      <c r="HX161" s="135"/>
      <c r="IH161" s="135"/>
      <c r="IR161" s="135"/>
      <c r="JB161" s="135"/>
      <c r="JL161" s="135"/>
      <c r="JV161" s="135"/>
      <c r="KF161" s="135"/>
      <c r="KP161" s="135"/>
      <c r="KZ161" s="135"/>
      <c r="LJ161" s="135"/>
      <c r="LT161" s="135"/>
      <c r="MD161" s="135"/>
    </row>
    <row xmlns:x14ac="http://schemas.microsoft.com/office/spreadsheetml/2009/9/ac" r="162" s="3" customFormat="true" x14ac:dyDescent="0.25">
      <c r="A162" s="419"/>
      <c r="B162" s="135"/>
      <c r="L162" s="135"/>
      <c r="V162" s="135"/>
      <c r="AF162" s="135"/>
      <c r="AP162" s="135"/>
      <c r="AZ162" s="135"/>
      <c r="BJ162" s="135"/>
      <c r="BT162" s="135"/>
      <c r="CD162" s="135"/>
      <c r="CN162" s="135"/>
      <c r="CO162" s="135"/>
      <c r="CP162" s="135"/>
      <c r="CQ162" s="135"/>
      <c r="CR162" s="135"/>
      <c r="CS162" s="135"/>
      <c r="CT162" s="135"/>
      <c r="CU162" s="135"/>
      <c r="CX162" s="135"/>
      <c r="DH162" s="135"/>
      <c r="DR162" s="135"/>
      <c r="EB162" s="135"/>
      <c r="EL162" s="135"/>
      <c r="EV162" s="135"/>
      <c r="FF162" s="135"/>
      <c r="FP162" s="135"/>
      <c r="FZ162" s="135"/>
      <c r="GJ162" s="135"/>
      <c r="GT162" s="135"/>
      <c r="HD162" s="135"/>
      <c r="HN162" s="135"/>
      <c r="HX162" s="135"/>
      <c r="IH162" s="135"/>
      <c r="IR162" s="135"/>
      <c r="JB162" s="135"/>
      <c r="JL162" s="135"/>
      <c r="JV162" s="135"/>
      <c r="KF162" s="135"/>
      <c r="KP162" s="135"/>
      <c r="KZ162" s="135"/>
      <c r="LJ162" s="135"/>
      <c r="LT162" s="135"/>
      <c r="MD162" s="135"/>
    </row>
    <row xmlns:x14ac="http://schemas.microsoft.com/office/spreadsheetml/2009/9/ac" r="163" s="3" customFormat="true" x14ac:dyDescent="0.25">
      <c r="A163" s="419"/>
      <c r="B163" s="135"/>
      <c r="L163" s="135"/>
      <c r="V163" s="135"/>
      <c r="AF163" s="135"/>
      <c r="AP163" s="135"/>
      <c r="AZ163" s="135"/>
      <c r="BJ163" s="135"/>
      <c r="BT163" s="135"/>
      <c r="CD163" s="135"/>
      <c r="CN163" s="135"/>
      <c r="CO163" s="135"/>
      <c r="CP163" s="135"/>
      <c r="CQ163" s="135"/>
      <c r="CR163" s="135"/>
      <c r="CS163" s="135"/>
      <c r="CT163" s="135"/>
      <c r="CU163" s="135"/>
      <c r="CX163" s="135"/>
      <c r="DH163" s="135"/>
      <c r="DR163" s="135"/>
      <c r="EB163" s="135"/>
      <c r="EL163" s="135"/>
      <c r="EV163" s="135"/>
      <c r="FF163" s="135"/>
      <c r="FP163" s="135"/>
      <c r="FZ163" s="135"/>
      <c r="GJ163" s="135"/>
      <c r="GT163" s="135"/>
      <c r="HD163" s="135"/>
      <c r="HN163" s="135"/>
      <c r="HX163" s="135"/>
      <c r="IH163" s="135"/>
      <c r="IR163" s="135"/>
      <c r="JB163" s="135"/>
      <c r="JL163" s="135"/>
      <c r="JV163" s="135"/>
      <c r="KF163" s="135"/>
      <c r="KP163" s="135"/>
      <c r="KZ163" s="135"/>
      <c r="LJ163" s="135"/>
      <c r="LT163" s="135"/>
      <c r="MD163" s="135"/>
    </row>
    <row xmlns:x14ac="http://schemas.microsoft.com/office/spreadsheetml/2009/9/ac" r="164" s="3" customFormat="true" x14ac:dyDescent="0.25">
      <c r="A164" s="419"/>
      <c r="B164" s="135"/>
      <c r="L164" s="135"/>
      <c r="V164" s="135"/>
      <c r="AF164" s="135"/>
      <c r="AP164" s="135"/>
      <c r="AZ164" s="135"/>
      <c r="BJ164" s="135"/>
      <c r="BT164" s="135"/>
      <c r="CD164" s="135"/>
      <c r="CN164" s="135"/>
      <c r="CO164" s="135"/>
      <c r="CP164" s="135"/>
      <c r="CQ164" s="135"/>
      <c r="CR164" s="135"/>
      <c r="CS164" s="135"/>
      <c r="CT164" s="135"/>
      <c r="CU164" s="135"/>
      <c r="CX164" s="135"/>
      <c r="DH164" s="135"/>
      <c r="DR164" s="135"/>
      <c r="EB164" s="135"/>
      <c r="EL164" s="135"/>
      <c r="EV164" s="135"/>
      <c r="FF164" s="135"/>
      <c r="FP164" s="135"/>
      <c r="FZ164" s="135"/>
      <c r="GJ164" s="135"/>
      <c r="GT164" s="135"/>
      <c r="HD164" s="135"/>
      <c r="HN164" s="135"/>
      <c r="HX164" s="135"/>
      <c r="IH164" s="135"/>
      <c r="IR164" s="135"/>
      <c r="JB164" s="135"/>
      <c r="JL164" s="135"/>
      <c r="JV164" s="135"/>
      <c r="KF164" s="135"/>
      <c r="KP164" s="135"/>
      <c r="KZ164" s="135"/>
      <c r="LJ164" s="135"/>
      <c r="LT164" s="135"/>
      <c r="MD164" s="135"/>
    </row>
    <row xmlns:x14ac="http://schemas.microsoft.com/office/spreadsheetml/2009/9/ac" r="165" s="3" customFormat="true" x14ac:dyDescent="0.25">
      <c r="A165" s="419"/>
      <c r="B165" s="135"/>
      <c r="L165" s="135"/>
      <c r="V165" s="135"/>
      <c r="AF165" s="135"/>
      <c r="AP165" s="135"/>
      <c r="AZ165" s="135"/>
      <c r="BJ165" s="135"/>
      <c r="BT165" s="135"/>
      <c r="CD165" s="135"/>
      <c r="CN165" s="135"/>
      <c r="CO165" s="135"/>
      <c r="CP165" s="135"/>
      <c r="CQ165" s="135"/>
      <c r="CR165" s="135"/>
      <c r="CS165" s="135"/>
      <c r="CT165" s="135"/>
      <c r="CU165" s="135"/>
      <c r="CX165" s="135"/>
      <c r="DH165" s="135"/>
      <c r="DR165" s="135"/>
      <c r="EB165" s="135"/>
      <c r="EL165" s="135"/>
      <c r="EV165" s="135"/>
      <c r="FF165" s="135"/>
      <c r="FP165" s="135"/>
      <c r="FZ165" s="135"/>
      <c r="GJ165" s="135"/>
      <c r="GT165" s="135"/>
      <c r="HD165" s="135"/>
      <c r="HN165" s="135"/>
      <c r="HX165" s="135"/>
      <c r="IH165" s="135"/>
      <c r="IR165" s="135"/>
      <c r="JB165" s="135"/>
      <c r="JL165" s="135"/>
      <c r="JV165" s="135"/>
      <c r="KF165" s="135"/>
      <c r="KP165" s="135"/>
      <c r="KZ165" s="135"/>
      <c r="LJ165" s="135"/>
      <c r="LT165" s="135"/>
      <c r="MD165" s="135"/>
    </row>
    <row xmlns:x14ac="http://schemas.microsoft.com/office/spreadsheetml/2009/9/ac" r="166" s="3" customFormat="true" x14ac:dyDescent="0.25">
      <c r="A166" s="419"/>
      <c r="B166" s="135"/>
      <c r="L166" s="135"/>
      <c r="V166" s="135"/>
      <c r="AF166" s="135"/>
      <c r="AP166" s="135"/>
      <c r="AZ166" s="135"/>
      <c r="BJ166" s="135"/>
      <c r="BT166" s="135"/>
      <c r="CD166" s="135"/>
      <c r="CN166" s="135"/>
      <c r="CO166" s="135"/>
      <c r="CP166" s="135"/>
      <c r="CQ166" s="135"/>
      <c r="CR166" s="135"/>
      <c r="CS166" s="135"/>
      <c r="CT166" s="135"/>
      <c r="CU166" s="135"/>
      <c r="CX166" s="135"/>
      <c r="DH166" s="135"/>
      <c r="DR166" s="135"/>
      <c r="EB166" s="135"/>
      <c r="EL166" s="135"/>
      <c r="EV166" s="135"/>
      <c r="FF166" s="135"/>
      <c r="FP166" s="135"/>
      <c r="FZ166" s="135"/>
      <c r="GJ166" s="135"/>
      <c r="GT166" s="135"/>
      <c r="HD166" s="135"/>
      <c r="HN166" s="135"/>
      <c r="HX166" s="135"/>
      <c r="IH166" s="135"/>
      <c r="IR166" s="135"/>
      <c r="JB166" s="135"/>
      <c r="JL166" s="135"/>
      <c r="JV166" s="135"/>
      <c r="KF166" s="135"/>
      <c r="KP166" s="135"/>
      <c r="KZ166" s="135"/>
      <c r="LJ166" s="135"/>
      <c r="LT166" s="135"/>
      <c r="MD166" s="135"/>
    </row>
    <row xmlns:x14ac="http://schemas.microsoft.com/office/spreadsheetml/2009/9/ac" r="167" s="3" customFormat="true" x14ac:dyDescent="0.25">
      <c r="A167" s="419"/>
      <c r="B167" s="135"/>
      <c r="L167" s="135"/>
      <c r="V167" s="135"/>
      <c r="AF167" s="135"/>
      <c r="AP167" s="135"/>
      <c r="AZ167" s="135"/>
      <c r="BJ167" s="135"/>
      <c r="BT167" s="135"/>
      <c r="CD167" s="135"/>
      <c r="CN167" s="135"/>
      <c r="CO167" s="135"/>
      <c r="CP167" s="135"/>
      <c r="CQ167" s="135"/>
      <c r="CR167" s="135"/>
      <c r="CS167" s="135"/>
      <c r="CT167" s="135"/>
      <c r="CU167" s="135"/>
      <c r="CX167" s="135"/>
      <c r="DH167" s="135"/>
      <c r="DR167" s="135"/>
      <c r="EB167" s="135"/>
      <c r="EL167" s="135"/>
      <c r="EV167" s="135"/>
      <c r="FF167" s="135"/>
      <c r="FP167" s="135"/>
      <c r="FZ167" s="135"/>
      <c r="GJ167" s="135"/>
      <c r="GT167" s="135"/>
      <c r="HD167" s="135"/>
      <c r="HN167" s="135"/>
      <c r="HX167" s="135"/>
      <c r="IH167" s="135"/>
      <c r="IR167" s="135"/>
      <c r="JB167" s="135"/>
      <c r="JL167" s="135"/>
      <c r="JV167" s="135"/>
      <c r="KF167" s="135"/>
      <c r="KP167" s="135"/>
      <c r="KZ167" s="135"/>
      <c r="LJ167" s="135"/>
      <c r="LT167" s="135"/>
      <c r="MD167" s="135"/>
    </row>
    <row xmlns:x14ac="http://schemas.microsoft.com/office/spreadsheetml/2009/9/ac" r="168" s="3" customFormat="true" x14ac:dyDescent="0.25">
      <c r="A168" s="419"/>
      <c r="B168" s="135"/>
      <c r="L168" s="135"/>
      <c r="V168" s="135"/>
      <c r="AF168" s="135"/>
      <c r="AP168" s="135"/>
      <c r="AZ168" s="135"/>
      <c r="BJ168" s="135"/>
      <c r="BT168" s="135"/>
      <c r="CD168" s="135"/>
      <c r="CN168" s="135"/>
      <c r="CO168" s="135"/>
      <c r="CP168" s="135"/>
      <c r="CQ168" s="135"/>
      <c r="CR168" s="135"/>
      <c r="CS168" s="135"/>
      <c r="CT168" s="135"/>
      <c r="CU168" s="135"/>
      <c r="CX168" s="135"/>
      <c r="DH168" s="135"/>
      <c r="DR168" s="135"/>
      <c r="EB168" s="135"/>
      <c r="EL168" s="135"/>
      <c r="EV168" s="135"/>
      <c r="FF168" s="135"/>
      <c r="FP168" s="135"/>
      <c r="FZ168" s="135"/>
      <c r="GJ168" s="135"/>
      <c r="GT168" s="135"/>
      <c r="HD168" s="135"/>
      <c r="HN168" s="135"/>
      <c r="HX168" s="135"/>
      <c r="IH168" s="135"/>
      <c r="IR168" s="135"/>
      <c r="JB168" s="135"/>
      <c r="JL168" s="135"/>
      <c r="JV168" s="135"/>
      <c r="KF168" s="135"/>
      <c r="KP168" s="135"/>
      <c r="KZ168" s="135"/>
      <c r="LJ168" s="135"/>
      <c r="LT168" s="135"/>
      <c r="MD168" s="135"/>
    </row>
    <row xmlns:x14ac="http://schemas.microsoft.com/office/spreadsheetml/2009/9/ac" r="169" s="3" customFormat="true" x14ac:dyDescent="0.25">
      <c r="A169" s="419"/>
      <c r="B169" s="135"/>
      <c r="L169" s="135"/>
      <c r="V169" s="135"/>
      <c r="AF169" s="135"/>
      <c r="AP169" s="135"/>
      <c r="AZ169" s="135"/>
      <c r="BJ169" s="135"/>
      <c r="BT169" s="135"/>
      <c r="CD169" s="135"/>
      <c r="CN169" s="135"/>
      <c r="CO169" s="135"/>
      <c r="CP169" s="135"/>
      <c r="CQ169" s="135"/>
      <c r="CR169" s="135"/>
      <c r="CS169" s="135"/>
      <c r="CT169" s="135"/>
      <c r="CU169" s="135"/>
      <c r="CX169" s="135"/>
      <c r="DH169" s="135"/>
      <c r="DR169" s="135"/>
      <c r="EB169" s="135"/>
      <c r="EL169" s="135"/>
      <c r="EV169" s="135"/>
      <c r="FF169" s="135"/>
      <c r="FP169" s="135"/>
      <c r="FZ169" s="135"/>
      <c r="GJ169" s="135"/>
      <c r="GT169" s="135"/>
      <c r="HD169" s="135"/>
      <c r="HN169" s="135"/>
      <c r="HX169" s="135"/>
      <c r="IH169" s="135"/>
      <c r="IR169" s="135"/>
      <c r="JB169" s="135"/>
      <c r="JL169" s="135"/>
      <c r="JV169" s="135"/>
      <c r="KF169" s="135"/>
      <c r="KP169" s="135"/>
      <c r="KZ169" s="135"/>
      <c r="LJ169" s="135"/>
      <c r="LT169" s="135"/>
      <c r="MD169" s="135"/>
    </row>
    <row xmlns:x14ac="http://schemas.microsoft.com/office/spreadsheetml/2009/9/ac" r="170" s="3" customFormat="true" x14ac:dyDescent="0.25">
      <c r="A170" s="419"/>
      <c r="B170" s="135"/>
      <c r="L170" s="135"/>
      <c r="V170" s="135"/>
      <c r="AF170" s="135"/>
      <c r="AP170" s="135"/>
      <c r="AZ170" s="135"/>
      <c r="BJ170" s="135"/>
      <c r="BT170" s="135"/>
      <c r="CD170" s="135"/>
      <c r="CN170" s="135"/>
      <c r="CO170" s="135"/>
      <c r="CP170" s="135"/>
      <c r="CQ170" s="135"/>
      <c r="CR170" s="135"/>
      <c r="CS170" s="135"/>
      <c r="CT170" s="135"/>
      <c r="CU170" s="135"/>
      <c r="CX170" s="135"/>
      <c r="DH170" s="135"/>
      <c r="DR170" s="135"/>
      <c r="EB170" s="135"/>
      <c r="EL170" s="135"/>
      <c r="EV170" s="135"/>
      <c r="FF170" s="135"/>
      <c r="FP170" s="135"/>
      <c r="FZ170" s="135"/>
      <c r="GJ170" s="135"/>
      <c r="GT170" s="135"/>
      <c r="HD170" s="135"/>
      <c r="HN170" s="135"/>
      <c r="HX170" s="135"/>
      <c r="IH170" s="135"/>
      <c r="IR170" s="135"/>
      <c r="JB170" s="135"/>
      <c r="JL170" s="135"/>
      <c r="JV170" s="135"/>
      <c r="KF170" s="135"/>
      <c r="KP170" s="135"/>
      <c r="KZ170" s="135"/>
      <c r="LJ170" s="135"/>
      <c r="LT170" s="135"/>
      <c r="MD170" s="135"/>
    </row>
    <row xmlns:x14ac="http://schemas.microsoft.com/office/spreadsheetml/2009/9/ac" r="171" s="3" customFormat="true" x14ac:dyDescent="0.25">
      <c r="A171" s="419"/>
      <c r="B171" s="135"/>
      <c r="L171" s="135"/>
      <c r="V171" s="135"/>
      <c r="AF171" s="135"/>
      <c r="AP171" s="135"/>
      <c r="AZ171" s="135"/>
      <c r="BJ171" s="135"/>
      <c r="BT171" s="135"/>
      <c r="CD171" s="135"/>
      <c r="CN171" s="135"/>
      <c r="CO171" s="135"/>
      <c r="CP171" s="135"/>
      <c r="CQ171" s="135"/>
      <c r="CR171" s="135"/>
      <c r="CS171" s="135"/>
      <c r="CT171" s="135"/>
      <c r="CU171" s="135"/>
      <c r="CX171" s="135"/>
      <c r="DH171" s="135"/>
      <c r="DR171" s="135"/>
      <c r="EB171" s="135"/>
      <c r="EL171" s="135"/>
      <c r="EV171" s="135"/>
      <c r="FF171" s="135"/>
      <c r="FP171" s="135"/>
      <c r="FZ171" s="135"/>
      <c r="GJ171" s="135"/>
      <c r="GT171" s="135"/>
      <c r="HD171" s="135"/>
      <c r="HN171" s="135"/>
      <c r="HX171" s="135"/>
      <c r="IH171" s="135"/>
      <c r="IR171" s="135"/>
      <c r="JB171" s="135"/>
      <c r="JL171" s="135"/>
      <c r="JV171" s="135"/>
      <c r="KF171" s="135"/>
      <c r="KP171" s="135"/>
      <c r="KZ171" s="135"/>
      <c r="LJ171" s="135"/>
      <c r="LT171" s="135"/>
      <c r="MD171" s="135"/>
    </row>
    <row xmlns:x14ac="http://schemas.microsoft.com/office/spreadsheetml/2009/9/ac" r="172" s="3" customFormat="true" x14ac:dyDescent="0.25">
      <c r="A172" s="419"/>
      <c r="B172" s="135"/>
      <c r="L172" s="135"/>
      <c r="V172" s="135"/>
      <c r="AF172" s="135"/>
      <c r="AP172" s="135"/>
      <c r="AZ172" s="135"/>
      <c r="BJ172" s="135"/>
      <c r="BT172" s="135"/>
      <c r="CD172" s="135"/>
      <c r="CN172" s="135"/>
      <c r="CO172" s="135"/>
      <c r="CP172" s="135"/>
      <c r="CQ172" s="135"/>
      <c r="CR172" s="135"/>
      <c r="CS172" s="135"/>
      <c r="CT172" s="135"/>
      <c r="CU172" s="135"/>
      <c r="CX172" s="135"/>
      <c r="DH172" s="135"/>
      <c r="DR172" s="135"/>
      <c r="EB172" s="135"/>
      <c r="EL172" s="135"/>
      <c r="EV172" s="135"/>
      <c r="FF172" s="135"/>
      <c r="FP172" s="135"/>
      <c r="FZ172" s="135"/>
      <c r="GJ172" s="135"/>
      <c r="GT172" s="135"/>
      <c r="HD172" s="135"/>
      <c r="HN172" s="135"/>
      <c r="HX172" s="135"/>
      <c r="IH172" s="135"/>
      <c r="IR172" s="135"/>
      <c r="JB172" s="135"/>
      <c r="JL172" s="135"/>
      <c r="JV172" s="135"/>
      <c r="KF172" s="135"/>
      <c r="KP172" s="135"/>
      <c r="KZ172" s="135"/>
      <c r="LJ172" s="135"/>
      <c r="LT172" s="135"/>
      <c r="MD172" s="135"/>
    </row>
    <row xmlns:x14ac="http://schemas.microsoft.com/office/spreadsheetml/2009/9/ac" r="173" s="3" customFormat="true" x14ac:dyDescent="0.25">
      <c r="A173" s="419"/>
      <c r="B173" s="135"/>
      <c r="L173" s="135"/>
      <c r="V173" s="135"/>
      <c r="AF173" s="135"/>
      <c r="AP173" s="135"/>
      <c r="AZ173" s="135"/>
      <c r="BJ173" s="135"/>
      <c r="BT173" s="135"/>
      <c r="CD173" s="135"/>
      <c r="CN173" s="135"/>
      <c r="CO173" s="135"/>
      <c r="CP173" s="135"/>
      <c r="CQ173" s="135"/>
      <c r="CR173" s="135"/>
      <c r="CS173" s="135"/>
      <c r="CT173" s="135"/>
      <c r="CU173" s="135"/>
      <c r="CX173" s="135"/>
      <c r="DH173" s="135"/>
      <c r="DR173" s="135"/>
      <c r="EB173" s="135"/>
      <c r="EL173" s="135"/>
      <c r="EV173" s="135"/>
      <c r="FF173" s="135"/>
      <c r="FP173" s="135"/>
      <c r="FZ173" s="135"/>
      <c r="GJ173" s="135"/>
      <c r="GT173" s="135"/>
      <c r="HD173" s="135"/>
      <c r="HN173" s="135"/>
      <c r="HX173" s="135"/>
      <c r="IH173" s="135"/>
      <c r="IR173" s="135"/>
      <c r="JB173" s="135"/>
      <c r="JL173" s="135"/>
      <c r="JV173" s="135"/>
      <c r="KF173" s="135"/>
      <c r="KP173" s="135"/>
      <c r="KZ173" s="135"/>
      <c r="LJ173" s="135"/>
      <c r="LT173" s="135"/>
      <c r="MD173" s="135"/>
    </row>
    <row xmlns:x14ac="http://schemas.microsoft.com/office/spreadsheetml/2009/9/ac" r="174" s="3" customFormat="true" x14ac:dyDescent="0.25">
      <c r="A174" s="419"/>
      <c r="B174" s="135"/>
      <c r="L174" s="135"/>
      <c r="V174" s="135"/>
      <c r="AF174" s="135"/>
      <c r="AP174" s="135"/>
      <c r="AZ174" s="135"/>
      <c r="BJ174" s="135"/>
      <c r="BT174" s="135"/>
      <c r="CD174" s="135"/>
      <c r="CN174" s="135"/>
      <c r="CO174" s="135"/>
      <c r="CP174" s="135"/>
      <c r="CQ174" s="135"/>
      <c r="CR174" s="135"/>
      <c r="CS174" s="135"/>
      <c r="CT174" s="135"/>
      <c r="CU174" s="135"/>
      <c r="CX174" s="135"/>
      <c r="DH174" s="135"/>
      <c r="DR174" s="135"/>
      <c r="EB174" s="135"/>
      <c r="EL174" s="135"/>
      <c r="EV174" s="135"/>
      <c r="FF174" s="135"/>
      <c r="FP174" s="135"/>
      <c r="FZ174" s="135"/>
      <c r="GJ174" s="135"/>
      <c r="GT174" s="135"/>
      <c r="HD174" s="135"/>
      <c r="HN174" s="135"/>
      <c r="HX174" s="135"/>
      <c r="IH174" s="135"/>
      <c r="IR174" s="135"/>
      <c r="JB174" s="135"/>
      <c r="JL174" s="135"/>
      <c r="JV174" s="135"/>
      <c r="KF174" s="135"/>
      <c r="KP174" s="135"/>
      <c r="KZ174" s="135"/>
      <c r="LJ174" s="135"/>
      <c r="LT174" s="135"/>
      <c r="MD174" s="135"/>
    </row>
    <row xmlns:x14ac="http://schemas.microsoft.com/office/spreadsheetml/2009/9/ac" r="175" s="3" customFormat="true" x14ac:dyDescent="0.25">
      <c r="A175" s="419"/>
      <c r="B175" s="135"/>
      <c r="L175" s="135"/>
      <c r="V175" s="135"/>
      <c r="AF175" s="135"/>
      <c r="AP175" s="135"/>
      <c r="AZ175" s="135"/>
      <c r="BJ175" s="135"/>
      <c r="BT175" s="135"/>
      <c r="CD175" s="135"/>
      <c r="CN175" s="135"/>
      <c r="CO175" s="135"/>
      <c r="CP175" s="135"/>
      <c r="CQ175" s="135"/>
      <c r="CR175" s="135"/>
      <c r="CS175" s="135"/>
      <c r="CT175" s="135"/>
      <c r="CU175" s="135"/>
      <c r="CX175" s="135"/>
      <c r="DH175" s="135"/>
      <c r="DR175" s="135"/>
      <c r="EB175" s="135"/>
      <c r="EL175" s="135"/>
      <c r="EV175" s="135"/>
      <c r="FF175" s="135"/>
      <c r="FP175" s="135"/>
      <c r="FZ175" s="135"/>
      <c r="GJ175" s="135"/>
      <c r="GT175" s="135"/>
      <c r="HD175" s="135"/>
      <c r="HN175" s="135"/>
      <c r="HX175" s="135"/>
      <c r="IH175" s="135"/>
      <c r="IR175" s="135"/>
      <c r="JB175" s="135"/>
      <c r="JL175" s="135"/>
      <c r="JV175" s="135"/>
      <c r="KF175" s="135"/>
      <c r="KP175" s="135"/>
      <c r="KZ175" s="135"/>
      <c r="LJ175" s="135"/>
      <c r="LT175" s="135"/>
      <c r="MD175" s="135"/>
    </row>
    <row xmlns:x14ac="http://schemas.microsoft.com/office/spreadsheetml/2009/9/ac" r="176" s="3" customFormat="true" x14ac:dyDescent="0.25">
      <c r="A176" s="419"/>
      <c r="B176" s="135"/>
      <c r="L176" s="135"/>
      <c r="V176" s="135"/>
      <c r="AF176" s="135"/>
      <c r="AP176" s="135"/>
      <c r="AZ176" s="135"/>
      <c r="BJ176" s="135"/>
      <c r="BT176" s="135"/>
      <c r="CD176" s="135"/>
      <c r="CN176" s="135"/>
      <c r="CO176" s="135"/>
      <c r="CP176" s="135"/>
      <c r="CQ176" s="135"/>
      <c r="CR176" s="135"/>
      <c r="CS176" s="135"/>
      <c r="CT176" s="135"/>
      <c r="CU176" s="135"/>
      <c r="CX176" s="135"/>
      <c r="DH176" s="135"/>
      <c r="DR176" s="135"/>
      <c r="EB176" s="135"/>
      <c r="EL176" s="135"/>
      <c r="EV176" s="135"/>
      <c r="FF176" s="135"/>
      <c r="FP176" s="135"/>
      <c r="FZ176" s="135"/>
      <c r="GJ176" s="135"/>
      <c r="GT176" s="135"/>
      <c r="HD176" s="135"/>
      <c r="HN176" s="135"/>
      <c r="HX176" s="135"/>
      <c r="IH176" s="135"/>
      <c r="IR176" s="135"/>
      <c r="JB176" s="135"/>
      <c r="JL176" s="135"/>
      <c r="JV176" s="135"/>
      <c r="KF176" s="135"/>
      <c r="KP176" s="135"/>
      <c r="KZ176" s="135"/>
      <c r="LJ176" s="135"/>
      <c r="LT176" s="135"/>
      <c r="MD176" s="135"/>
    </row>
    <row xmlns:x14ac="http://schemas.microsoft.com/office/spreadsheetml/2009/9/ac" r="177" s="3" customFormat="true" x14ac:dyDescent="0.25">
      <c r="A177" s="419"/>
      <c r="B177" s="135"/>
      <c r="L177" s="135"/>
      <c r="V177" s="135"/>
      <c r="AF177" s="135"/>
      <c r="AP177" s="135"/>
      <c r="AZ177" s="135"/>
      <c r="BJ177" s="135"/>
      <c r="BT177" s="135"/>
      <c r="CD177" s="135"/>
      <c r="CN177" s="135"/>
      <c r="CO177" s="135"/>
      <c r="CP177" s="135"/>
      <c r="CQ177" s="135"/>
      <c r="CR177" s="135"/>
      <c r="CS177" s="135"/>
      <c r="CT177" s="135"/>
      <c r="CU177" s="135"/>
      <c r="CX177" s="135"/>
      <c r="DH177" s="135"/>
      <c r="DR177" s="135"/>
      <c r="EB177" s="135"/>
      <c r="EL177" s="135"/>
      <c r="EV177" s="135"/>
      <c r="FF177" s="135"/>
      <c r="FP177" s="135"/>
      <c r="FZ177" s="135"/>
      <c r="GJ177" s="135"/>
      <c r="GT177" s="135"/>
      <c r="HD177" s="135"/>
      <c r="HN177" s="135"/>
      <c r="HX177" s="135"/>
      <c r="IH177" s="135"/>
      <c r="IR177" s="135"/>
      <c r="JB177" s="135"/>
      <c r="JL177" s="135"/>
      <c r="JV177" s="135"/>
      <c r="KF177" s="135"/>
      <c r="KP177" s="135"/>
      <c r="KZ177" s="135"/>
      <c r="LJ177" s="135"/>
      <c r="LT177" s="135"/>
      <c r="MD177" s="135"/>
    </row>
    <row xmlns:x14ac="http://schemas.microsoft.com/office/spreadsheetml/2009/9/ac" r="178" s="3" customFormat="true" x14ac:dyDescent="0.25">
      <c r="A178" s="419"/>
      <c r="B178" s="135"/>
      <c r="L178" s="135"/>
      <c r="V178" s="135"/>
      <c r="AF178" s="135"/>
      <c r="AP178" s="135"/>
      <c r="AZ178" s="135"/>
      <c r="BJ178" s="135"/>
      <c r="BT178" s="135"/>
      <c r="CD178" s="135"/>
      <c r="CN178" s="135"/>
      <c r="CO178" s="135"/>
      <c r="CP178" s="135"/>
      <c r="CQ178" s="135"/>
      <c r="CR178" s="135"/>
      <c r="CS178" s="135"/>
      <c r="CT178" s="135"/>
      <c r="CU178" s="135"/>
      <c r="CX178" s="135"/>
      <c r="DH178" s="135"/>
      <c r="DR178" s="135"/>
      <c r="EB178" s="135"/>
      <c r="EL178" s="135"/>
      <c r="EV178" s="135"/>
      <c r="FF178" s="135"/>
      <c r="FP178" s="135"/>
      <c r="FZ178" s="135"/>
      <c r="GJ178" s="135"/>
      <c r="GT178" s="135"/>
      <c r="HD178" s="135"/>
      <c r="HN178" s="135"/>
      <c r="HX178" s="135"/>
      <c r="IH178" s="135"/>
      <c r="IR178" s="135"/>
      <c r="JB178" s="135"/>
      <c r="JL178" s="135"/>
      <c r="JV178" s="135"/>
      <c r="KF178" s="135"/>
      <c r="KP178" s="135"/>
      <c r="KZ178" s="135"/>
      <c r="LJ178" s="135"/>
      <c r="LT178" s="135"/>
      <c r="MD178" s="135"/>
    </row>
    <row xmlns:x14ac="http://schemas.microsoft.com/office/spreadsheetml/2009/9/ac" r="179" s="3" customFormat="true" x14ac:dyDescent="0.25">
      <c r="A179" s="419"/>
      <c r="B179" s="135"/>
      <c r="L179" s="135"/>
      <c r="V179" s="135"/>
      <c r="AF179" s="135"/>
      <c r="AP179" s="135"/>
      <c r="AZ179" s="135"/>
      <c r="BJ179" s="135"/>
      <c r="BT179" s="135"/>
      <c r="CD179" s="135"/>
      <c r="CN179" s="135"/>
      <c r="CO179" s="135"/>
      <c r="CP179" s="135"/>
      <c r="CQ179" s="135"/>
      <c r="CR179" s="135"/>
      <c r="CS179" s="135"/>
      <c r="CT179" s="135"/>
      <c r="CU179" s="135"/>
      <c r="CX179" s="135"/>
      <c r="DH179" s="135"/>
      <c r="DR179" s="135"/>
      <c r="EB179" s="135"/>
      <c r="EL179" s="135"/>
      <c r="EV179" s="135"/>
      <c r="FF179" s="135"/>
      <c r="FP179" s="135"/>
      <c r="FZ179" s="135"/>
      <c r="GJ179" s="135"/>
      <c r="GT179" s="135"/>
      <c r="HD179" s="135"/>
      <c r="HN179" s="135"/>
      <c r="HX179" s="135"/>
      <c r="IH179" s="135"/>
      <c r="IR179" s="135"/>
      <c r="JB179" s="135"/>
      <c r="JL179" s="135"/>
      <c r="JV179" s="135"/>
      <c r="KF179" s="135"/>
      <c r="KP179" s="135"/>
      <c r="KZ179" s="135"/>
      <c r="LJ179" s="135"/>
      <c r="LT179" s="135"/>
      <c r="MD179" s="135"/>
    </row>
    <row xmlns:x14ac="http://schemas.microsoft.com/office/spreadsheetml/2009/9/ac" r="180" s="3" customFormat="true" x14ac:dyDescent="0.25">
      <c r="A180" s="419"/>
      <c r="B180" s="135"/>
      <c r="L180" s="135"/>
      <c r="V180" s="135"/>
      <c r="AF180" s="135"/>
      <c r="AP180" s="135"/>
      <c r="AZ180" s="135"/>
      <c r="BJ180" s="135"/>
      <c r="BT180" s="135"/>
      <c r="CD180" s="135"/>
      <c r="CN180" s="135"/>
      <c r="CO180" s="135"/>
      <c r="CP180" s="135"/>
      <c r="CQ180" s="135"/>
      <c r="CR180" s="135"/>
      <c r="CS180" s="135"/>
      <c r="CT180" s="135"/>
      <c r="CU180" s="135"/>
      <c r="CX180" s="135"/>
      <c r="DH180" s="135"/>
      <c r="DR180" s="135"/>
      <c r="EB180" s="135"/>
      <c r="EL180" s="135"/>
      <c r="EV180" s="135"/>
      <c r="FF180" s="135"/>
      <c r="FP180" s="135"/>
      <c r="FZ180" s="135"/>
      <c r="GJ180" s="135"/>
      <c r="GT180" s="135"/>
      <c r="HD180" s="135"/>
      <c r="HN180" s="135"/>
      <c r="HX180" s="135"/>
      <c r="IH180" s="135"/>
      <c r="IR180" s="135"/>
      <c r="JB180" s="135"/>
      <c r="JL180" s="135"/>
      <c r="JV180" s="135"/>
      <c r="KF180" s="135"/>
      <c r="KP180" s="135"/>
      <c r="KZ180" s="135"/>
      <c r="LJ180" s="135"/>
      <c r="LT180" s="135"/>
      <c r="MD180" s="135"/>
    </row>
    <row xmlns:x14ac="http://schemas.microsoft.com/office/spreadsheetml/2009/9/ac" r="181" s="3" customFormat="true" x14ac:dyDescent="0.25">
      <c r="A181" s="419"/>
      <c r="B181" s="135"/>
      <c r="L181" s="135"/>
      <c r="V181" s="135"/>
      <c r="AF181" s="135"/>
      <c r="AP181" s="135"/>
      <c r="AZ181" s="135"/>
      <c r="BJ181" s="135"/>
      <c r="BT181" s="135"/>
      <c r="CD181" s="135"/>
      <c r="CN181" s="135"/>
      <c r="CO181" s="135"/>
      <c r="CP181" s="135"/>
      <c r="CQ181" s="135"/>
      <c r="CR181" s="135"/>
      <c r="CS181" s="135"/>
      <c r="CT181" s="135"/>
      <c r="CU181" s="135"/>
      <c r="CX181" s="135"/>
      <c r="DH181" s="135"/>
      <c r="DR181" s="135"/>
      <c r="EB181" s="135"/>
      <c r="EL181" s="135"/>
      <c r="EV181" s="135"/>
      <c r="FF181" s="135"/>
      <c r="FP181" s="135"/>
      <c r="FZ181" s="135"/>
      <c r="GJ181" s="135"/>
      <c r="GT181" s="135"/>
      <c r="HD181" s="135"/>
      <c r="HN181" s="135"/>
      <c r="HX181" s="135"/>
      <c r="IH181" s="135"/>
      <c r="IR181" s="135"/>
      <c r="JB181" s="135"/>
      <c r="JL181" s="135"/>
      <c r="JV181" s="135"/>
      <c r="KF181" s="135"/>
      <c r="KP181" s="135"/>
      <c r="KZ181" s="135"/>
      <c r="LJ181" s="135"/>
      <c r="LT181" s="135"/>
      <c r="MD181" s="135"/>
    </row>
    <row xmlns:x14ac="http://schemas.microsoft.com/office/spreadsheetml/2009/9/ac" r="182" s="3" customFormat="true" x14ac:dyDescent="0.25">
      <c r="A182" s="419"/>
      <c r="B182" s="135"/>
      <c r="L182" s="135"/>
      <c r="V182" s="135"/>
      <c r="AF182" s="135"/>
      <c r="AP182" s="135"/>
      <c r="AZ182" s="135"/>
      <c r="BJ182" s="135"/>
      <c r="BT182" s="135"/>
      <c r="CD182" s="135"/>
      <c r="CN182" s="135"/>
      <c r="CO182" s="135"/>
      <c r="CP182" s="135"/>
      <c r="CQ182" s="135"/>
      <c r="CR182" s="135"/>
      <c r="CS182" s="135"/>
      <c r="CT182" s="135"/>
      <c r="CU182" s="135"/>
      <c r="CX182" s="135"/>
      <c r="DH182" s="135"/>
      <c r="DR182" s="135"/>
      <c r="EB182" s="135"/>
      <c r="EL182" s="135"/>
      <c r="EV182" s="135"/>
      <c r="FF182" s="135"/>
      <c r="FP182" s="135"/>
      <c r="FZ182" s="135"/>
      <c r="GJ182" s="135"/>
      <c r="GT182" s="135"/>
      <c r="HD182" s="135"/>
      <c r="HN182" s="135"/>
      <c r="HX182" s="135"/>
      <c r="IH182" s="135"/>
      <c r="IR182" s="135"/>
      <c r="JB182" s="135"/>
      <c r="JL182" s="135"/>
      <c r="JV182" s="135"/>
      <c r="KF182" s="135"/>
      <c r="KP182" s="135"/>
      <c r="KZ182" s="135"/>
      <c r="LJ182" s="135"/>
      <c r="LT182" s="135"/>
      <c r="MD182" s="135"/>
    </row>
    <row xmlns:x14ac="http://schemas.microsoft.com/office/spreadsheetml/2009/9/ac" r="183" s="3" customFormat="true" x14ac:dyDescent="0.25">
      <c r="A183" s="419"/>
      <c r="B183" s="135"/>
      <c r="L183" s="135"/>
      <c r="V183" s="135"/>
      <c r="AF183" s="135"/>
      <c r="AP183" s="135"/>
      <c r="AZ183" s="135"/>
      <c r="BJ183" s="135"/>
      <c r="BT183" s="135"/>
      <c r="CD183" s="135"/>
      <c r="CN183" s="135"/>
      <c r="CO183" s="135"/>
      <c r="CP183" s="135"/>
      <c r="CQ183" s="135"/>
      <c r="CR183" s="135"/>
      <c r="CS183" s="135"/>
      <c r="CT183" s="135"/>
      <c r="CU183" s="135"/>
      <c r="CX183" s="135"/>
      <c r="DH183" s="135"/>
      <c r="DR183" s="135"/>
      <c r="EB183" s="135"/>
      <c r="EL183" s="135"/>
      <c r="EV183" s="135"/>
      <c r="FF183" s="135"/>
      <c r="FP183" s="135"/>
      <c r="FZ183" s="135"/>
      <c r="GJ183" s="135"/>
      <c r="GT183" s="135"/>
      <c r="HD183" s="135"/>
      <c r="HN183" s="135"/>
      <c r="HX183" s="135"/>
      <c r="IH183" s="135"/>
      <c r="IR183" s="135"/>
      <c r="JB183" s="135"/>
      <c r="JL183" s="135"/>
      <c r="JV183" s="135"/>
      <c r="KF183" s="135"/>
      <c r="KP183" s="135"/>
      <c r="KZ183" s="135"/>
      <c r="LJ183" s="135"/>
      <c r="LT183" s="135"/>
      <c r="MD183" s="135"/>
    </row>
    <row xmlns:x14ac="http://schemas.microsoft.com/office/spreadsheetml/2009/9/ac" r="184" s="3" customFormat="true" x14ac:dyDescent="0.25">
      <c r="A184" s="419"/>
      <c r="B184" s="135"/>
      <c r="L184" s="135"/>
      <c r="V184" s="135"/>
      <c r="AF184" s="135"/>
      <c r="AP184" s="135"/>
      <c r="AZ184" s="135"/>
      <c r="BJ184" s="135"/>
      <c r="BT184" s="135"/>
      <c r="CD184" s="135"/>
      <c r="CN184" s="135"/>
      <c r="CO184" s="135"/>
      <c r="CP184" s="135"/>
      <c r="CQ184" s="135"/>
      <c r="CR184" s="135"/>
      <c r="CS184" s="135"/>
      <c r="CT184" s="135"/>
      <c r="CU184" s="135"/>
      <c r="CX184" s="135"/>
      <c r="DH184" s="135"/>
      <c r="DR184" s="135"/>
      <c r="EB184" s="135"/>
      <c r="EL184" s="135"/>
      <c r="EV184" s="135"/>
      <c r="FF184" s="135"/>
      <c r="FP184" s="135"/>
      <c r="FZ184" s="135"/>
      <c r="GJ184" s="135"/>
      <c r="GT184" s="135"/>
      <c r="HD184" s="135"/>
      <c r="HN184" s="135"/>
      <c r="HX184" s="135"/>
      <c r="IH184" s="135"/>
      <c r="IR184" s="135"/>
      <c r="JB184" s="135"/>
      <c r="JL184" s="135"/>
      <c r="JV184" s="135"/>
      <c r="KF184" s="135"/>
      <c r="KP184" s="135"/>
      <c r="KZ184" s="135"/>
      <c r="LJ184" s="135"/>
      <c r="LT184" s="135"/>
      <c r="MD184" s="135"/>
    </row>
    <row xmlns:x14ac="http://schemas.microsoft.com/office/spreadsheetml/2009/9/ac" r="185" s="3" customFormat="true" x14ac:dyDescent="0.25">
      <c r="A185" s="419"/>
      <c r="B185" s="135"/>
      <c r="L185" s="135"/>
      <c r="V185" s="135"/>
      <c r="AF185" s="135"/>
      <c r="AP185" s="135"/>
      <c r="AZ185" s="135"/>
      <c r="BJ185" s="135"/>
      <c r="BT185" s="135"/>
      <c r="CD185" s="135"/>
      <c r="CN185" s="135"/>
      <c r="CO185" s="135"/>
      <c r="CP185" s="135"/>
      <c r="CQ185" s="135"/>
      <c r="CR185" s="135"/>
      <c r="CS185" s="135"/>
      <c r="CT185" s="135"/>
      <c r="CU185" s="135"/>
      <c r="CX185" s="135"/>
      <c r="DH185" s="135"/>
      <c r="DR185" s="135"/>
      <c r="EB185" s="135"/>
      <c r="EL185" s="135"/>
      <c r="EV185" s="135"/>
      <c r="FF185" s="135"/>
      <c r="FP185" s="135"/>
      <c r="FZ185" s="135"/>
      <c r="GJ185" s="135"/>
      <c r="GT185" s="135"/>
      <c r="HD185" s="135"/>
      <c r="HN185" s="135"/>
      <c r="HX185" s="135"/>
      <c r="IH185" s="135"/>
      <c r="IR185" s="135"/>
      <c r="JB185" s="135"/>
      <c r="JL185" s="135"/>
      <c r="JV185" s="135"/>
      <c r="KF185" s="135"/>
      <c r="KP185" s="135"/>
      <c r="KZ185" s="135"/>
      <c r="LJ185" s="135"/>
      <c r="LT185" s="135"/>
      <c r="MD185" s="135"/>
    </row>
    <row xmlns:x14ac="http://schemas.microsoft.com/office/spreadsheetml/2009/9/ac" r="186" s="3" customFormat="true" x14ac:dyDescent="0.25">
      <c r="A186" s="419"/>
      <c r="B186" s="135"/>
      <c r="L186" s="135"/>
      <c r="V186" s="135"/>
      <c r="AF186" s="135"/>
      <c r="AP186" s="135"/>
      <c r="AZ186" s="135"/>
      <c r="BJ186" s="135"/>
      <c r="BT186" s="135"/>
      <c r="CD186" s="135"/>
      <c r="CN186" s="135"/>
      <c r="CO186" s="135"/>
      <c r="CP186" s="135"/>
      <c r="CQ186" s="135"/>
      <c r="CR186" s="135"/>
      <c r="CS186" s="135"/>
      <c r="CT186" s="135"/>
      <c r="CU186" s="135"/>
      <c r="CX186" s="135"/>
      <c r="DH186" s="135"/>
      <c r="DR186" s="135"/>
      <c r="EB186" s="135"/>
      <c r="EL186" s="135"/>
      <c r="EV186" s="135"/>
      <c r="FF186" s="135"/>
      <c r="FP186" s="135"/>
      <c r="FZ186" s="135"/>
      <c r="GJ186" s="135"/>
      <c r="GT186" s="135"/>
      <c r="HD186" s="135"/>
      <c r="HN186" s="135"/>
      <c r="HX186" s="135"/>
      <c r="IH186" s="135"/>
      <c r="IR186" s="135"/>
      <c r="JB186" s="135"/>
      <c r="JL186" s="135"/>
      <c r="JV186" s="135"/>
      <c r="KF186" s="135"/>
      <c r="KP186" s="135"/>
      <c r="KZ186" s="135"/>
      <c r="LJ186" s="135"/>
      <c r="LT186" s="135"/>
      <c r="MD186" s="135"/>
    </row>
    <row xmlns:x14ac="http://schemas.microsoft.com/office/spreadsheetml/2009/9/ac" r="187" s="3" customFormat="true" x14ac:dyDescent="0.25">
      <c r="A187" s="419"/>
      <c r="B187" s="135"/>
      <c r="L187" s="135"/>
      <c r="V187" s="135"/>
      <c r="AF187" s="135"/>
      <c r="AP187" s="135"/>
      <c r="AZ187" s="135"/>
      <c r="BJ187" s="135"/>
      <c r="BT187" s="135"/>
      <c r="CD187" s="135"/>
      <c r="CN187" s="135"/>
      <c r="CO187" s="135"/>
      <c r="CP187" s="135"/>
      <c r="CQ187" s="135"/>
      <c r="CR187" s="135"/>
      <c r="CS187" s="135"/>
      <c r="CT187" s="135"/>
      <c r="CU187" s="135"/>
      <c r="CX187" s="135"/>
      <c r="DH187" s="135"/>
      <c r="DR187" s="135"/>
      <c r="EB187" s="135"/>
      <c r="EL187" s="135"/>
      <c r="EV187" s="135"/>
      <c r="FF187" s="135"/>
      <c r="FP187" s="135"/>
      <c r="FZ187" s="135"/>
      <c r="GJ187" s="135"/>
      <c r="GT187" s="135"/>
      <c r="HD187" s="135"/>
      <c r="HN187" s="135"/>
      <c r="HX187" s="135"/>
      <c r="IH187" s="135"/>
      <c r="IR187" s="135"/>
      <c r="JB187" s="135"/>
      <c r="JL187" s="135"/>
      <c r="JV187" s="135"/>
      <c r="KF187" s="135"/>
      <c r="KP187" s="135"/>
      <c r="KZ187" s="135"/>
      <c r="LJ187" s="135"/>
      <c r="LT187" s="135"/>
      <c r="MD187" s="135"/>
    </row>
    <row xmlns:x14ac="http://schemas.microsoft.com/office/spreadsheetml/2009/9/ac" r="188" s="3" customFormat="true" x14ac:dyDescent="0.25">
      <c r="A188" s="419"/>
      <c r="B188" s="135"/>
      <c r="L188" s="135"/>
      <c r="V188" s="135"/>
      <c r="AF188" s="135"/>
      <c r="AP188" s="135"/>
      <c r="AZ188" s="135"/>
      <c r="BJ188" s="135"/>
      <c r="BT188" s="135"/>
      <c r="CD188" s="135"/>
      <c r="CN188" s="135"/>
      <c r="CO188" s="135"/>
      <c r="CP188" s="135"/>
      <c r="CQ188" s="135"/>
      <c r="CR188" s="135"/>
      <c r="CS188" s="135"/>
      <c r="CT188" s="135"/>
      <c r="CU188" s="135"/>
      <c r="CX188" s="135"/>
      <c r="DH188" s="135"/>
      <c r="DR188" s="135"/>
      <c r="EB188" s="135"/>
      <c r="EL188" s="135"/>
      <c r="EV188" s="135"/>
      <c r="FF188" s="135"/>
      <c r="FP188" s="135"/>
      <c r="FZ188" s="135"/>
      <c r="GJ188" s="135"/>
      <c r="GT188" s="135"/>
      <c r="HD188" s="135"/>
      <c r="HN188" s="135"/>
      <c r="HX188" s="135"/>
      <c r="IH188" s="135"/>
      <c r="IR188" s="135"/>
      <c r="JB188" s="135"/>
      <c r="JL188" s="135"/>
      <c r="JV188" s="135"/>
      <c r="KF188" s="135"/>
      <c r="KP188" s="135"/>
      <c r="KZ188" s="135"/>
      <c r="LJ188" s="135"/>
      <c r="LT188" s="135"/>
      <c r="MD188" s="135"/>
    </row>
    <row xmlns:x14ac="http://schemas.microsoft.com/office/spreadsheetml/2009/9/ac" r="189" s="3" customFormat="true" x14ac:dyDescent="0.25">
      <c r="A189" s="419"/>
      <c r="B189" s="135"/>
      <c r="L189" s="135"/>
      <c r="V189" s="135"/>
      <c r="AF189" s="135"/>
      <c r="AP189" s="135"/>
      <c r="AZ189" s="135"/>
      <c r="BJ189" s="135"/>
      <c r="BT189" s="135"/>
      <c r="CD189" s="135"/>
      <c r="CN189" s="135"/>
      <c r="CO189" s="135"/>
      <c r="CP189" s="135"/>
      <c r="CQ189" s="135"/>
      <c r="CR189" s="135"/>
      <c r="CS189" s="135"/>
      <c r="CT189" s="135"/>
      <c r="CU189" s="135"/>
      <c r="CX189" s="135"/>
      <c r="DH189" s="135"/>
      <c r="DR189" s="135"/>
      <c r="EB189" s="135"/>
      <c r="EL189" s="135"/>
      <c r="EV189" s="135"/>
      <c r="FF189" s="135"/>
      <c r="FP189" s="135"/>
      <c r="FZ189" s="135"/>
      <c r="GJ189" s="135"/>
      <c r="GT189" s="135"/>
      <c r="HD189" s="135"/>
      <c r="HN189" s="135"/>
      <c r="HX189" s="135"/>
      <c r="IH189" s="135"/>
      <c r="IR189" s="135"/>
      <c r="JB189" s="135"/>
      <c r="JL189" s="135"/>
      <c r="JV189" s="135"/>
      <c r="KF189" s="135"/>
      <c r="KP189" s="135"/>
      <c r="KZ189" s="135"/>
      <c r="LJ189" s="135"/>
      <c r="LT189" s="135"/>
      <c r="MD189" s="135"/>
    </row>
    <row xmlns:x14ac="http://schemas.microsoft.com/office/spreadsheetml/2009/9/ac" r="190" s="3" customFormat="true" x14ac:dyDescent="0.25">
      <c r="A190" s="419"/>
      <c r="B190" s="135"/>
      <c r="L190" s="135"/>
      <c r="V190" s="135"/>
      <c r="AF190" s="135"/>
      <c r="AP190" s="135"/>
      <c r="AZ190" s="135"/>
      <c r="BJ190" s="135"/>
      <c r="BT190" s="135"/>
      <c r="CD190" s="135"/>
      <c r="CN190" s="135"/>
      <c r="CO190" s="135"/>
      <c r="CP190" s="135"/>
      <c r="CQ190" s="135"/>
      <c r="CR190" s="135"/>
      <c r="CS190" s="135"/>
      <c r="CT190" s="135"/>
      <c r="CU190" s="135"/>
      <c r="CX190" s="135"/>
      <c r="DH190" s="135"/>
      <c r="DR190" s="135"/>
      <c r="EB190" s="135"/>
      <c r="EL190" s="135"/>
      <c r="EV190" s="135"/>
      <c r="FF190" s="135"/>
      <c r="FP190" s="135"/>
      <c r="FZ190" s="135"/>
      <c r="GJ190" s="135"/>
      <c r="GT190" s="135"/>
      <c r="HD190" s="135"/>
      <c r="HN190" s="135"/>
      <c r="HX190" s="135"/>
      <c r="IH190" s="135"/>
      <c r="IR190" s="135"/>
      <c r="JB190" s="135"/>
      <c r="JL190" s="135"/>
      <c r="JV190" s="135"/>
      <c r="KF190" s="135"/>
      <c r="KP190" s="135"/>
      <c r="KZ190" s="135"/>
      <c r="LJ190" s="135"/>
      <c r="LT190" s="135"/>
      <c r="MD190" s="135"/>
    </row>
    <row xmlns:x14ac="http://schemas.microsoft.com/office/spreadsheetml/2009/9/ac" r="191" s="3" customFormat="true" x14ac:dyDescent="0.25">
      <c r="A191" s="419"/>
      <c r="B191" s="135"/>
      <c r="L191" s="135"/>
      <c r="V191" s="135"/>
      <c r="AF191" s="135"/>
      <c r="AP191" s="135"/>
      <c r="AZ191" s="135"/>
      <c r="BJ191" s="135"/>
      <c r="BT191" s="135"/>
      <c r="CD191" s="135"/>
      <c r="CN191" s="135"/>
      <c r="CO191" s="135"/>
      <c r="CP191" s="135"/>
      <c r="CQ191" s="135"/>
      <c r="CR191" s="135"/>
      <c r="CS191" s="135"/>
      <c r="CT191" s="135"/>
      <c r="CU191" s="135"/>
      <c r="CX191" s="135"/>
      <c r="DH191" s="135"/>
      <c r="DR191" s="135"/>
      <c r="EB191" s="135"/>
      <c r="EL191" s="135"/>
      <c r="EV191" s="135"/>
      <c r="FF191" s="135"/>
      <c r="FP191" s="135"/>
      <c r="FZ191" s="135"/>
      <c r="GJ191" s="135"/>
      <c r="GT191" s="135"/>
      <c r="HD191" s="135"/>
      <c r="HN191" s="135"/>
      <c r="HX191" s="135"/>
      <c r="IH191" s="135"/>
      <c r="IR191" s="135"/>
      <c r="JB191" s="135"/>
      <c r="JL191" s="135"/>
      <c r="JV191" s="135"/>
      <c r="KF191" s="135"/>
      <c r="KP191" s="135"/>
      <c r="KZ191" s="135"/>
      <c r="LJ191" s="135"/>
      <c r="LT191" s="135"/>
      <c r="MD191" s="135"/>
    </row>
    <row xmlns:x14ac="http://schemas.microsoft.com/office/spreadsheetml/2009/9/ac" r="192" s="3" customFormat="true" x14ac:dyDescent="0.25">
      <c r="A192" s="419"/>
      <c r="B192" s="135"/>
      <c r="L192" s="135"/>
      <c r="V192" s="135"/>
      <c r="AF192" s="135"/>
      <c r="AP192" s="135"/>
      <c r="AZ192" s="135"/>
      <c r="BJ192" s="135"/>
      <c r="BT192" s="135"/>
      <c r="CD192" s="135"/>
      <c r="CN192" s="135"/>
      <c r="CO192" s="135"/>
      <c r="CP192" s="135"/>
      <c r="CQ192" s="135"/>
      <c r="CR192" s="135"/>
      <c r="CS192" s="135"/>
      <c r="CT192" s="135"/>
      <c r="CU192" s="135"/>
      <c r="CX192" s="135"/>
      <c r="DH192" s="135"/>
      <c r="DR192" s="135"/>
      <c r="EB192" s="135"/>
      <c r="EL192" s="135"/>
      <c r="EV192" s="135"/>
      <c r="FF192" s="135"/>
      <c r="FP192" s="135"/>
      <c r="FZ192" s="135"/>
      <c r="GJ192" s="135"/>
      <c r="GT192" s="135"/>
      <c r="HD192" s="135"/>
      <c r="HN192" s="135"/>
      <c r="HX192" s="135"/>
      <c r="IH192" s="135"/>
      <c r="IR192" s="135"/>
      <c r="JB192" s="135"/>
      <c r="JL192" s="135"/>
      <c r="JV192" s="135"/>
      <c r="KF192" s="135"/>
      <c r="KP192" s="135"/>
      <c r="KZ192" s="135"/>
      <c r="LJ192" s="135"/>
      <c r="LT192" s="135"/>
      <c r="MD192" s="135"/>
    </row>
    <row xmlns:x14ac="http://schemas.microsoft.com/office/spreadsheetml/2009/9/ac" r="193" s="3" customFormat="true" x14ac:dyDescent="0.25">
      <c r="A193" s="419"/>
      <c r="B193" s="135"/>
      <c r="L193" s="135"/>
      <c r="V193" s="135"/>
      <c r="AF193" s="135"/>
      <c r="AP193" s="135"/>
      <c r="AZ193" s="135"/>
      <c r="BJ193" s="135"/>
      <c r="BT193" s="135"/>
      <c r="CD193" s="135"/>
      <c r="CN193" s="135"/>
      <c r="CO193" s="135"/>
      <c r="CP193" s="135"/>
      <c r="CQ193" s="135"/>
      <c r="CR193" s="135"/>
      <c r="CS193" s="135"/>
      <c r="CT193" s="135"/>
      <c r="CU193" s="135"/>
      <c r="CX193" s="135"/>
      <c r="DH193" s="135"/>
      <c r="DR193" s="135"/>
      <c r="EB193" s="135"/>
      <c r="EL193" s="135"/>
      <c r="EV193" s="135"/>
      <c r="FF193" s="135"/>
      <c r="FP193" s="135"/>
      <c r="FZ193" s="135"/>
      <c r="GJ193" s="135"/>
      <c r="GT193" s="135"/>
      <c r="HD193" s="135"/>
      <c r="HN193" s="135"/>
      <c r="HX193" s="135"/>
      <c r="IH193" s="135"/>
      <c r="IR193" s="135"/>
      <c r="JB193" s="135"/>
      <c r="JL193" s="135"/>
      <c r="JV193" s="135"/>
      <c r="KF193" s="135"/>
      <c r="KP193" s="135"/>
      <c r="KZ193" s="135"/>
      <c r="LJ193" s="135"/>
      <c r="LT193" s="135"/>
      <c r="MD193" s="135"/>
    </row>
    <row xmlns:x14ac="http://schemas.microsoft.com/office/spreadsheetml/2009/9/ac" r="194" s="3" customFormat="true" x14ac:dyDescent="0.25">
      <c r="A194" s="419"/>
      <c r="B194" s="135"/>
      <c r="L194" s="135"/>
      <c r="V194" s="135"/>
      <c r="AF194" s="135"/>
      <c r="AP194" s="135"/>
      <c r="AZ194" s="135"/>
      <c r="BJ194" s="135"/>
      <c r="BT194" s="135"/>
      <c r="CD194" s="135"/>
      <c r="CN194" s="135"/>
      <c r="CO194" s="135"/>
      <c r="CP194" s="135"/>
      <c r="CQ194" s="135"/>
      <c r="CR194" s="135"/>
      <c r="CS194" s="135"/>
      <c r="CT194" s="135"/>
      <c r="CU194" s="135"/>
      <c r="CX194" s="135"/>
      <c r="DH194" s="135"/>
      <c r="DR194" s="135"/>
      <c r="EB194" s="135"/>
      <c r="EL194" s="135"/>
      <c r="EV194" s="135"/>
      <c r="FF194" s="135"/>
      <c r="FP194" s="135"/>
      <c r="FZ194" s="135"/>
      <c r="GJ194" s="135"/>
      <c r="GT194" s="135"/>
      <c r="HD194" s="135"/>
      <c r="HN194" s="135"/>
      <c r="HX194" s="135"/>
      <c r="IH194" s="135"/>
      <c r="IR194" s="135"/>
      <c r="JB194" s="135"/>
      <c r="JL194" s="135"/>
      <c r="JV194" s="135"/>
      <c r="KF194" s="135"/>
      <c r="KP194" s="135"/>
      <c r="KZ194" s="135"/>
      <c r="LJ194" s="135"/>
      <c r="LT194" s="135"/>
      <c r="MD194" s="135"/>
    </row>
    <row xmlns:x14ac="http://schemas.microsoft.com/office/spreadsheetml/2009/9/ac" r="195" s="3" customFormat="true" x14ac:dyDescent="0.25">
      <c r="A195" s="419"/>
      <c r="B195" s="135"/>
      <c r="L195" s="135"/>
      <c r="V195" s="135"/>
      <c r="AF195" s="135"/>
      <c r="AP195" s="135"/>
      <c r="AZ195" s="135"/>
      <c r="BJ195" s="135"/>
      <c r="BT195" s="135"/>
      <c r="CD195" s="135"/>
      <c r="CN195" s="135"/>
      <c r="CO195" s="135"/>
      <c r="CP195" s="135"/>
      <c r="CQ195" s="135"/>
      <c r="CR195" s="135"/>
      <c r="CS195" s="135"/>
      <c r="CT195" s="135"/>
      <c r="CU195" s="135"/>
      <c r="CX195" s="135"/>
      <c r="DH195" s="135"/>
      <c r="DR195" s="135"/>
      <c r="EB195" s="135"/>
      <c r="EL195" s="135"/>
      <c r="EV195" s="135"/>
      <c r="FF195" s="135"/>
      <c r="FP195" s="135"/>
      <c r="FZ195" s="135"/>
      <c r="GJ195" s="135"/>
      <c r="GT195" s="135"/>
      <c r="HD195" s="135"/>
      <c r="HN195" s="135"/>
      <c r="HX195" s="135"/>
      <c r="IH195" s="135"/>
      <c r="IR195" s="135"/>
      <c r="JB195" s="135"/>
      <c r="JL195" s="135"/>
      <c r="JV195" s="135"/>
      <c r="KF195" s="135"/>
      <c r="KP195" s="135"/>
      <c r="KZ195" s="135"/>
      <c r="LJ195" s="135"/>
      <c r="LT195" s="135"/>
      <c r="MD195" s="135"/>
    </row>
    <row xmlns:x14ac="http://schemas.microsoft.com/office/spreadsheetml/2009/9/ac" r="196" s="3" customFormat="true" x14ac:dyDescent="0.25">
      <c r="A196" s="419"/>
      <c r="B196" s="135"/>
      <c r="L196" s="135"/>
      <c r="V196" s="135"/>
      <c r="AF196" s="135"/>
      <c r="AP196" s="135"/>
      <c r="AZ196" s="135"/>
      <c r="BJ196" s="135"/>
      <c r="BT196" s="135"/>
      <c r="CD196" s="135"/>
      <c r="CN196" s="135"/>
      <c r="CO196" s="135"/>
      <c r="CP196" s="135"/>
      <c r="CQ196" s="135"/>
      <c r="CR196" s="135"/>
      <c r="CS196" s="135"/>
      <c r="CT196" s="135"/>
      <c r="CU196" s="135"/>
      <c r="CX196" s="135"/>
      <c r="DH196" s="135"/>
      <c r="DR196" s="135"/>
      <c r="EB196" s="135"/>
      <c r="EL196" s="135"/>
      <c r="EV196" s="135"/>
      <c r="FF196" s="135"/>
      <c r="FP196" s="135"/>
      <c r="FZ196" s="135"/>
      <c r="GJ196" s="135"/>
      <c r="GT196" s="135"/>
      <c r="HD196" s="135"/>
      <c r="HN196" s="135"/>
      <c r="HX196" s="135"/>
      <c r="IH196" s="135"/>
      <c r="IR196" s="135"/>
      <c r="JB196" s="135"/>
      <c r="JL196" s="135"/>
      <c r="JV196" s="135"/>
      <c r="KF196" s="135"/>
      <c r="KP196" s="135"/>
      <c r="KZ196" s="135"/>
      <c r="LJ196" s="135"/>
      <c r="LT196" s="135"/>
      <c r="MD196" s="135"/>
    </row>
    <row xmlns:x14ac="http://schemas.microsoft.com/office/spreadsheetml/2009/9/ac" r="197" s="3" customFormat="true" x14ac:dyDescent="0.25">
      <c r="A197" s="419"/>
      <c r="B197" s="135"/>
      <c r="L197" s="135"/>
      <c r="V197" s="135"/>
      <c r="AF197" s="135"/>
      <c r="AP197" s="135"/>
      <c r="AZ197" s="135"/>
      <c r="BJ197" s="135"/>
      <c r="BT197" s="135"/>
      <c r="CD197" s="135"/>
      <c r="CN197" s="135"/>
      <c r="CO197" s="135"/>
      <c r="CP197" s="135"/>
      <c r="CQ197" s="135"/>
      <c r="CR197" s="135"/>
      <c r="CS197" s="135"/>
      <c r="CT197" s="135"/>
      <c r="CU197" s="135"/>
      <c r="CX197" s="135"/>
      <c r="DH197" s="135"/>
      <c r="DR197" s="135"/>
      <c r="EB197" s="135"/>
      <c r="EL197" s="135"/>
      <c r="EV197" s="135"/>
      <c r="FF197" s="135"/>
      <c r="FP197" s="135"/>
      <c r="FZ197" s="135"/>
      <c r="GJ197" s="135"/>
      <c r="GT197" s="135"/>
      <c r="HD197" s="135"/>
      <c r="HN197" s="135"/>
      <c r="HX197" s="135"/>
      <c r="IH197" s="135"/>
      <c r="IR197" s="135"/>
      <c r="JB197" s="135"/>
      <c r="JL197" s="135"/>
      <c r="JV197" s="135"/>
      <c r="KF197" s="135"/>
      <c r="KP197" s="135"/>
      <c r="KZ197" s="135"/>
      <c r="LJ197" s="135"/>
      <c r="LT197" s="135"/>
      <c r="MD197" s="135"/>
    </row>
    <row xmlns:x14ac="http://schemas.microsoft.com/office/spreadsheetml/2009/9/ac" r="198" s="3" customFormat="true" x14ac:dyDescent="0.25">
      <c r="A198" s="419"/>
      <c r="B198" s="135"/>
      <c r="L198" s="135"/>
      <c r="V198" s="135"/>
      <c r="AF198" s="135"/>
      <c r="AP198" s="135"/>
      <c r="AZ198" s="135"/>
      <c r="BJ198" s="135"/>
      <c r="BT198" s="135"/>
      <c r="CD198" s="135"/>
      <c r="CN198" s="135"/>
      <c r="CO198" s="135"/>
      <c r="CP198" s="135"/>
      <c r="CQ198" s="135"/>
      <c r="CR198" s="135"/>
      <c r="CS198" s="135"/>
      <c r="CT198" s="135"/>
      <c r="CU198" s="135"/>
      <c r="CX198" s="135"/>
      <c r="DH198" s="135"/>
      <c r="DR198" s="135"/>
      <c r="EB198" s="135"/>
      <c r="EL198" s="135"/>
      <c r="EV198" s="135"/>
      <c r="FF198" s="135"/>
      <c r="FP198" s="135"/>
      <c r="FZ198" s="135"/>
      <c r="GJ198" s="135"/>
      <c r="GT198" s="135"/>
      <c r="HD198" s="135"/>
      <c r="HN198" s="135"/>
      <c r="HX198" s="135"/>
      <c r="IH198" s="135"/>
      <c r="IR198" s="135"/>
      <c r="JB198" s="135"/>
      <c r="JL198" s="135"/>
      <c r="JV198" s="135"/>
      <c r="KF198" s="135"/>
      <c r="KP198" s="135"/>
      <c r="KZ198" s="135"/>
      <c r="LJ198" s="135"/>
      <c r="LT198" s="135"/>
      <c r="MD198" s="135"/>
    </row>
    <row xmlns:x14ac="http://schemas.microsoft.com/office/spreadsheetml/2009/9/ac" r="199" s="3" customFormat="true" x14ac:dyDescent="0.25">
      <c r="A199" s="419"/>
      <c r="B199" s="135"/>
      <c r="L199" s="135"/>
      <c r="V199" s="135"/>
      <c r="AF199" s="135"/>
      <c r="AP199" s="135"/>
      <c r="AZ199" s="135"/>
      <c r="BJ199" s="135"/>
      <c r="BT199" s="135"/>
      <c r="CD199" s="135"/>
      <c r="CN199" s="135"/>
      <c r="CO199" s="135"/>
      <c r="CP199" s="135"/>
      <c r="CQ199" s="135"/>
      <c r="CR199" s="135"/>
      <c r="CS199" s="135"/>
      <c r="CT199" s="135"/>
      <c r="CU199" s="135"/>
      <c r="CX199" s="135"/>
      <c r="DH199" s="135"/>
      <c r="DR199" s="135"/>
      <c r="EB199" s="135"/>
      <c r="EL199" s="135"/>
      <c r="EV199" s="135"/>
      <c r="FF199" s="135"/>
      <c r="FP199" s="135"/>
      <c r="FZ199" s="135"/>
      <c r="GJ199" s="135"/>
      <c r="GT199" s="135"/>
      <c r="HD199" s="135"/>
      <c r="HN199" s="135"/>
      <c r="HX199" s="135"/>
      <c r="IH199" s="135"/>
      <c r="IR199" s="135"/>
      <c r="JB199" s="135"/>
      <c r="JL199" s="135"/>
      <c r="JV199" s="135"/>
      <c r="KF199" s="135"/>
      <c r="KP199" s="135"/>
      <c r="KZ199" s="135"/>
      <c r="LJ199" s="135"/>
      <c r="LT199" s="135"/>
      <c r="MD199" s="135"/>
    </row>
    <row xmlns:x14ac="http://schemas.microsoft.com/office/spreadsheetml/2009/9/ac" r="200" s="3" customFormat="true" x14ac:dyDescent="0.25">
      <c r="A200" s="419"/>
      <c r="B200" s="135"/>
      <c r="L200" s="135"/>
      <c r="V200" s="135"/>
      <c r="AF200" s="135"/>
      <c r="AP200" s="135"/>
      <c r="AZ200" s="135"/>
      <c r="BJ200" s="135"/>
      <c r="BT200" s="135"/>
      <c r="CD200" s="135"/>
      <c r="CN200" s="135"/>
      <c r="CO200" s="135"/>
      <c r="CP200" s="135"/>
      <c r="CQ200" s="135"/>
      <c r="CR200" s="135"/>
      <c r="CS200" s="135"/>
      <c r="CT200" s="135"/>
      <c r="CU200" s="135"/>
      <c r="CX200" s="135"/>
      <c r="DH200" s="135"/>
      <c r="DR200" s="135"/>
      <c r="EB200" s="135"/>
      <c r="EL200" s="135"/>
      <c r="EV200" s="135"/>
      <c r="FF200" s="135"/>
      <c r="FP200" s="135"/>
      <c r="FZ200" s="135"/>
      <c r="GJ200" s="135"/>
      <c r="GT200" s="135"/>
      <c r="HD200" s="135"/>
      <c r="HN200" s="135"/>
      <c r="HX200" s="135"/>
      <c r="IH200" s="135"/>
      <c r="IR200" s="135"/>
      <c r="JB200" s="135"/>
      <c r="JL200" s="135"/>
      <c r="JV200" s="135"/>
      <c r="KF200" s="135"/>
      <c r="KP200" s="135"/>
      <c r="KZ200" s="135"/>
      <c r="LJ200" s="135"/>
      <c r="LT200" s="135"/>
      <c r="MD200" s="135"/>
    </row>
    <row xmlns:x14ac="http://schemas.microsoft.com/office/spreadsheetml/2009/9/ac" r="201" s="3" customFormat="true" x14ac:dyDescent="0.25">
      <c r="A201" s="419"/>
      <c r="B201" s="135"/>
      <c r="L201" s="135"/>
      <c r="V201" s="135"/>
      <c r="AF201" s="135"/>
      <c r="AP201" s="135"/>
      <c r="AZ201" s="135"/>
      <c r="BJ201" s="135"/>
      <c r="BT201" s="135"/>
      <c r="CD201" s="135"/>
      <c r="CN201" s="135"/>
      <c r="CO201" s="135"/>
      <c r="CP201" s="135"/>
      <c r="CQ201" s="135"/>
      <c r="CR201" s="135"/>
      <c r="CS201" s="135"/>
      <c r="CT201" s="135"/>
      <c r="CU201" s="135"/>
      <c r="CX201" s="135"/>
      <c r="DH201" s="135"/>
      <c r="DR201" s="135"/>
      <c r="EB201" s="135"/>
      <c r="EL201" s="135"/>
      <c r="EV201" s="135"/>
      <c r="FF201" s="135"/>
      <c r="FP201" s="135"/>
      <c r="FZ201" s="135"/>
      <c r="GJ201" s="135"/>
      <c r="GT201" s="135"/>
      <c r="HD201" s="135"/>
      <c r="HN201" s="135"/>
      <c r="HX201" s="135"/>
      <c r="IH201" s="135"/>
      <c r="IR201" s="135"/>
      <c r="JB201" s="135"/>
      <c r="JL201" s="135"/>
      <c r="JV201" s="135"/>
      <c r="KF201" s="135"/>
      <c r="KP201" s="135"/>
      <c r="KZ201" s="135"/>
      <c r="LJ201" s="135"/>
      <c r="LT201" s="135"/>
      <c r="MD201" s="135"/>
    </row>
    <row xmlns:x14ac="http://schemas.microsoft.com/office/spreadsheetml/2009/9/ac" r="202" s="3" customFormat="true" x14ac:dyDescent="0.25">
      <c r="A202" s="419"/>
      <c r="B202" s="135"/>
      <c r="L202" s="135"/>
      <c r="V202" s="135"/>
      <c r="AF202" s="135"/>
      <c r="AP202" s="135"/>
      <c r="AZ202" s="135"/>
      <c r="BJ202" s="135"/>
      <c r="BT202" s="135"/>
      <c r="CD202" s="135"/>
      <c r="CN202" s="135"/>
      <c r="CO202" s="135"/>
      <c r="CP202" s="135"/>
      <c r="CQ202" s="135"/>
      <c r="CR202" s="135"/>
      <c r="CS202" s="135"/>
      <c r="CT202" s="135"/>
      <c r="CU202" s="135"/>
      <c r="CX202" s="135"/>
      <c r="DH202" s="135"/>
      <c r="DR202" s="135"/>
      <c r="EB202" s="135"/>
      <c r="EL202" s="135"/>
      <c r="EV202" s="135"/>
      <c r="FF202" s="135"/>
      <c r="FP202" s="135"/>
      <c r="FZ202" s="135"/>
      <c r="GJ202" s="135"/>
      <c r="GT202" s="135"/>
      <c r="HD202" s="135"/>
      <c r="HN202" s="135"/>
      <c r="HX202" s="135"/>
      <c r="IH202" s="135"/>
      <c r="IR202" s="135"/>
      <c r="JB202" s="135"/>
      <c r="JL202" s="135"/>
      <c r="JV202" s="135"/>
      <c r="KF202" s="135"/>
      <c r="KP202" s="135"/>
      <c r="KZ202" s="135"/>
      <c r="LJ202" s="135"/>
      <c r="LT202" s="135"/>
      <c r="MD202" s="135"/>
    </row>
    <row xmlns:x14ac="http://schemas.microsoft.com/office/spreadsheetml/2009/9/ac" r="203" s="3" customFormat="true" x14ac:dyDescent="0.25">
      <c r="A203" s="419"/>
      <c r="B203" s="135"/>
      <c r="L203" s="135"/>
      <c r="V203" s="135"/>
      <c r="AF203" s="135"/>
      <c r="AP203" s="135"/>
      <c r="AZ203" s="135"/>
      <c r="BJ203" s="135"/>
      <c r="BT203" s="135"/>
      <c r="CD203" s="135"/>
      <c r="CN203" s="135"/>
      <c r="CO203" s="135"/>
      <c r="CP203" s="135"/>
      <c r="CQ203" s="135"/>
      <c r="CR203" s="135"/>
      <c r="CS203" s="135"/>
      <c r="CT203" s="135"/>
      <c r="CU203" s="135"/>
      <c r="CX203" s="135"/>
      <c r="DH203" s="135"/>
      <c r="DR203" s="135"/>
      <c r="EB203" s="135"/>
      <c r="EL203" s="135"/>
      <c r="EV203" s="135"/>
      <c r="FF203" s="135"/>
      <c r="FP203" s="135"/>
      <c r="FZ203" s="135"/>
      <c r="GJ203" s="135"/>
      <c r="GT203" s="135"/>
      <c r="HD203" s="135"/>
      <c r="HN203" s="135"/>
      <c r="HX203" s="135"/>
      <c r="IH203" s="135"/>
      <c r="IR203" s="135"/>
      <c r="JB203" s="135"/>
      <c r="JL203" s="135"/>
      <c r="JV203" s="135"/>
      <c r="KF203" s="135"/>
      <c r="KP203" s="135"/>
      <c r="KZ203" s="135"/>
      <c r="LJ203" s="135"/>
      <c r="LT203" s="135"/>
      <c r="MD203" s="135"/>
    </row>
    <row xmlns:x14ac="http://schemas.microsoft.com/office/spreadsheetml/2009/9/ac" r="204" s="3" customFormat="true" x14ac:dyDescent="0.25">
      <c r="A204" s="419"/>
      <c r="B204" s="135"/>
      <c r="L204" s="135"/>
      <c r="V204" s="135"/>
      <c r="AF204" s="135"/>
      <c r="AP204" s="135"/>
      <c r="AZ204" s="135"/>
      <c r="BJ204" s="135"/>
      <c r="BT204" s="135"/>
      <c r="CD204" s="135"/>
      <c r="CN204" s="135"/>
      <c r="CO204" s="135"/>
      <c r="CP204" s="135"/>
      <c r="CQ204" s="135"/>
      <c r="CR204" s="135"/>
      <c r="CS204" s="135"/>
      <c r="CT204" s="135"/>
      <c r="CU204" s="135"/>
      <c r="CX204" s="135"/>
      <c r="DH204" s="135"/>
      <c r="DR204" s="135"/>
      <c r="EB204" s="135"/>
      <c r="EL204" s="135"/>
      <c r="EV204" s="135"/>
      <c r="FF204" s="135"/>
      <c r="FP204" s="135"/>
      <c r="FZ204" s="135"/>
      <c r="GJ204" s="135"/>
      <c r="GT204" s="135"/>
      <c r="HD204" s="135"/>
      <c r="HN204" s="135"/>
      <c r="HX204" s="135"/>
      <c r="IH204" s="135"/>
      <c r="IR204" s="135"/>
      <c r="JB204" s="135"/>
      <c r="JL204" s="135"/>
      <c r="JV204" s="135"/>
      <c r="KF204" s="135"/>
      <c r="KP204" s="135"/>
      <c r="KZ204" s="135"/>
      <c r="LJ204" s="135"/>
      <c r="LT204" s="135"/>
      <c r="MD204" s="135"/>
    </row>
    <row xmlns:x14ac="http://schemas.microsoft.com/office/spreadsheetml/2009/9/ac" r="205" s="3" customFormat="true" x14ac:dyDescent="0.25">
      <c r="A205" s="419"/>
      <c r="B205" s="135"/>
      <c r="L205" s="135"/>
      <c r="V205" s="135"/>
      <c r="AF205" s="135"/>
      <c r="AP205" s="135"/>
      <c r="AZ205" s="135"/>
      <c r="BJ205" s="135"/>
      <c r="BT205" s="135"/>
      <c r="CD205" s="135"/>
      <c r="CN205" s="135"/>
      <c r="CO205" s="135"/>
      <c r="CP205" s="135"/>
      <c r="CQ205" s="135"/>
      <c r="CR205" s="135"/>
      <c r="CS205" s="135"/>
      <c r="CT205" s="135"/>
      <c r="CU205" s="135"/>
      <c r="CX205" s="135"/>
      <c r="DH205" s="135"/>
      <c r="DR205" s="135"/>
      <c r="EB205" s="135"/>
      <c r="EL205" s="135"/>
      <c r="EV205" s="135"/>
      <c r="FF205" s="135"/>
      <c r="FP205" s="135"/>
      <c r="FZ205" s="135"/>
      <c r="GJ205" s="135"/>
      <c r="GT205" s="135"/>
      <c r="HD205" s="135"/>
      <c r="HN205" s="135"/>
      <c r="HX205" s="135"/>
      <c r="IH205" s="135"/>
      <c r="IR205" s="135"/>
      <c r="JB205" s="135"/>
      <c r="JL205" s="135"/>
      <c r="JV205" s="135"/>
      <c r="KF205" s="135"/>
      <c r="KP205" s="135"/>
      <c r="KZ205" s="135"/>
      <c r="LJ205" s="135"/>
      <c r="LT205" s="135"/>
      <c r="MD205" s="135"/>
    </row>
    <row xmlns:x14ac="http://schemas.microsoft.com/office/spreadsheetml/2009/9/ac" r="206" s="3" customFormat="true" x14ac:dyDescent="0.25">
      <c r="A206" s="419"/>
      <c r="B206" s="135"/>
      <c r="L206" s="135"/>
      <c r="V206" s="135"/>
      <c r="AF206" s="135"/>
      <c r="AP206" s="135"/>
      <c r="AZ206" s="135"/>
      <c r="BJ206" s="135"/>
      <c r="BT206" s="135"/>
      <c r="CD206" s="135"/>
      <c r="CN206" s="135"/>
      <c r="CO206" s="135"/>
      <c r="CP206" s="135"/>
      <c r="CQ206" s="135"/>
      <c r="CR206" s="135"/>
      <c r="CS206" s="135"/>
      <c r="CT206" s="135"/>
      <c r="CU206" s="135"/>
      <c r="CX206" s="135"/>
      <c r="DH206" s="135"/>
      <c r="DR206" s="135"/>
      <c r="EB206" s="135"/>
      <c r="EL206" s="135"/>
      <c r="EV206" s="135"/>
      <c r="FF206" s="135"/>
      <c r="FP206" s="135"/>
      <c r="FZ206" s="135"/>
      <c r="GJ206" s="135"/>
      <c r="GT206" s="135"/>
      <c r="HD206" s="135"/>
      <c r="HN206" s="135"/>
      <c r="HX206" s="135"/>
      <c r="IH206" s="135"/>
      <c r="IR206" s="135"/>
      <c r="JB206" s="135"/>
      <c r="JL206" s="135"/>
      <c r="JV206" s="135"/>
      <c r="KF206" s="135"/>
      <c r="KP206" s="135"/>
      <c r="KZ206" s="135"/>
      <c r="LJ206" s="135"/>
      <c r="LT206" s="135"/>
      <c r="MD206" s="135"/>
    </row>
    <row xmlns:x14ac="http://schemas.microsoft.com/office/spreadsheetml/2009/9/ac" r="207" s="3" customFormat="true" x14ac:dyDescent="0.25">
      <c r="A207" s="419"/>
      <c r="B207" s="135"/>
      <c r="L207" s="135"/>
      <c r="V207" s="135"/>
      <c r="AF207" s="135"/>
      <c r="AP207" s="135"/>
      <c r="AZ207" s="135"/>
      <c r="BJ207" s="135"/>
      <c r="BT207" s="135"/>
      <c r="CD207" s="135"/>
      <c r="CN207" s="135"/>
      <c r="CO207" s="135"/>
      <c r="CP207" s="135"/>
      <c r="CQ207" s="135"/>
      <c r="CR207" s="135"/>
      <c r="CS207" s="135"/>
      <c r="CT207" s="135"/>
      <c r="CU207" s="135"/>
      <c r="CX207" s="135"/>
      <c r="DH207" s="135"/>
      <c r="DR207" s="135"/>
      <c r="EB207" s="135"/>
      <c r="EL207" s="135"/>
      <c r="EV207" s="135"/>
      <c r="FF207" s="135"/>
      <c r="FP207" s="135"/>
      <c r="FZ207" s="135"/>
      <c r="GJ207" s="135"/>
      <c r="GT207" s="135"/>
      <c r="HD207" s="135"/>
      <c r="HN207" s="135"/>
      <c r="HX207" s="135"/>
      <c r="IH207" s="135"/>
      <c r="IR207" s="135"/>
      <c r="JB207" s="135"/>
      <c r="JL207" s="135"/>
      <c r="JV207" s="135"/>
      <c r="KF207" s="135"/>
      <c r="KP207" s="135"/>
      <c r="KZ207" s="135"/>
      <c r="LJ207" s="135"/>
      <c r="LT207" s="135"/>
      <c r="MD207" s="135"/>
    </row>
    <row xmlns:x14ac="http://schemas.microsoft.com/office/spreadsheetml/2009/9/ac" r="208" s="3" customFormat="true" x14ac:dyDescent="0.25">
      <c r="A208" s="419"/>
      <c r="B208" s="135"/>
      <c r="L208" s="135"/>
      <c r="V208" s="135"/>
      <c r="AF208" s="135"/>
      <c r="AP208" s="135"/>
      <c r="AZ208" s="135"/>
      <c r="BJ208" s="135"/>
      <c r="BT208" s="135"/>
      <c r="CD208" s="135"/>
      <c r="CN208" s="135"/>
      <c r="CO208" s="135"/>
      <c r="CP208" s="135"/>
      <c r="CQ208" s="135"/>
      <c r="CR208" s="135"/>
      <c r="CS208" s="135"/>
      <c r="CT208" s="135"/>
      <c r="CU208" s="135"/>
      <c r="CX208" s="135"/>
      <c r="DH208" s="135"/>
      <c r="DR208" s="135"/>
      <c r="EB208" s="135"/>
      <c r="EL208" s="135"/>
      <c r="EV208" s="135"/>
      <c r="FF208" s="135"/>
      <c r="FP208" s="135"/>
      <c r="FZ208" s="135"/>
      <c r="GJ208" s="135"/>
      <c r="GT208" s="135"/>
      <c r="HD208" s="135"/>
      <c r="HN208" s="135"/>
      <c r="HX208" s="135"/>
      <c r="IH208" s="135"/>
      <c r="IR208" s="135"/>
      <c r="JB208" s="135"/>
      <c r="JL208" s="135"/>
      <c r="JV208" s="135"/>
      <c r="KF208" s="135"/>
      <c r="KP208" s="135"/>
      <c r="KZ208" s="135"/>
      <c r="LJ208" s="135"/>
      <c r="LT208" s="135"/>
      <c r="MD208" s="135"/>
    </row>
    <row xmlns:x14ac="http://schemas.microsoft.com/office/spreadsheetml/2009/9/ac" r="209" s="3" customFormat="true" x14ac:dyDescent="0.25">
      <c r="A209" s="419"/>
      <c r="B209" s="135"/>
      <c r="L209" s="135"/>
      <c r="V209" s="135"/>
      <c r="AF209" s="135"/>
      <c r="AP209" s="135"/>
      <c r="AZ209" s="135"/>
      <c r="BJ209" s="135"/>
      <c r="BT209" s="135"/>
      <c r="CD209" s="135"/>
      <c r="CN209" s="135"/>
      <c r="CO209" s="135"/>
      <c r="CP209" s="135"/>
      <c r="CQ209" s="135"/>
      <c r="CR209" s="135"/>
      <c r="CS209" s="135"/>
      <c r="CT209" s="135"/>
      <c r="CU209" s="135"/>
      <c r="CX209" s="135"/>
      <c r="DH209" s="135"/>
      <c r="DR209" s="135"/>
      <c r="EB209" s="135"/>
      <c r="EL209" s="135"/>
      <c r="EV209" s="135"/>
      <c r="FF209" s="135"/>
      <c r="FP209" s="135"/>
      <c r="FZ209" s="135"/>
      <c r="GJ209" s="135"/>
      <c r="GT209" s="135"/>
      <c r="HD209" s="135"/>
      <c r="HN209" s="135"/>
      <c r="HX209" s="135"/>
      <c r="IH209" s="135"/>
      <c r="IR209" s="135"/>
      <c r="JB209" s="135"/>
      <c r="JL209" s="135"/>
      <c r="JV209" s="135"/>
      <c r="KF209" s="135"/>
      <c r="KP209" s="135"/>
      <c r="KZ209" s="135"/>
      <c r="LJ209" s="135"/>
      <c r="LT209" s="135"/>
      <c r="MD209" s="135"/>
    </row>
    <row xmlns:x14ac="http://schemas.microsoft.com/office/spreadsheetml/2009/9/ac" r="210" s="3" customFormat="true" x14ac:dyDescent="0.25">
      <c r="A210" s="419"/>
      <c r="B210" s="135"/>
      <c r="L210" s="135"/>
      <c r="V210" s="135"/>
      <c r="AF210" s="135"/>
      <c r="AP210" s="135"/>
      <c r="AZ210" s="135"/>
      <c r="BJ210" s="135"/>
      <c r="BT210" s="135"/>
      <c r="CD210" s="135"/>
      <c r="CN210" s="135"/>
      <c r="CO210" s="135"/>
      <c r="CP210" s="135"/>
      <c r="CQ210" s="135"/>
      <c r="CR210" s="135"/>
      <c r="CS210" s="135"/>
      <c r="CT210" s="135"/>
      <c r="CU210" s="135"/>
      <c r="CX210" s="135"/>
      <c r="DH210" s="135"/>
      <c r="DR210" s="135"/>
      <c r="EB210" s="135"/>
      <c r="EL210" s="135"/>
      <c r="EV210" s="135"/>
      <c r="FF210" s="135"/>
      <c r="FP210" s="135"/>
      <c r="FZ210" s="135"/>
      <c r="GJ210" s="135"/>
      <c r="GT210" s="135"/>
      <c r="HD210" s="135"/>
      <c r="HN210" s="135"/>
      <c r="HX210" s="135"/>
      <c r="IH210" s="135"/>
      <c r="IR210" s="135"/>
      <c r="JB210" s="135"/>
      <c r="JL210" s="135"/>
      <c r="JV210" s="135"/>
      <c r="KF210" s="135"/>
      <c r="KP210" s="135"/>
      <c r="KZ210" s="135"/>
      <c r="LJ210" s="135"/>
      <c r="LT210" s="135"/>
      <c r="MD210" s="135"/>
    </row>
    <row xmlns:x14ac="http://schemas.microsoft.com/office/spreadsheetml/2009/9/ac" r="211" s="3" customFormat="true" x14ac:dyDescent="0.25">
      <c r="A211" s="419"/>
      <c r="B211" s="135"/>
      <c r="L211" s="135"/>
      <c r="V211" s="135"/>
      <c r="AF211" s="135"/>
      <c r="AP211" s="135"/>
      <c r="AZ211" s="135"/>
      <c r="BJ211" s="135"/>
      <c r="BT211" s="135"/>
      <c r="CD211" s="135"/>
      <c r="CN211" s="135"/>
      <c r="CO211" s="135"/>
      <c r="CP211" s="135"/>
      <c r="CQ211" s="135"/>
      <c r="CR211" s="135"/>
      <c r="CS211" s="135"/>
      <c r="CT211" s="135"/>
      <c r="CU211" s="135"/>
      <c r="CX211" s="135"/>
      <c r="DH211" s="135"/>
      <c r="DR211" s="135"/>
      <c r="EB211" s="135"/>
      <c r="EL211" s="135"/>
      <c r="EV211" s="135"/>
      <c r="FF211" s="135"/>
      <c r="FP211" s="135"/>
      <c r="FZ211" s="135"/>
      <c r="GJ211" s="135"/>
      <c r="GT211" s="135"/>
      <c r="HD211" s="135"/>
      <c r="HN211" s="135"/>
      <c r="HX211" s="135"/>
      <c r="IH211" s="135"/>
      <c r="IR211" s="135"/>
      <c r="JB211" s="135"/>
      <c r="JL211" s="135"/>
      <c r="JV211" s="135"/>
      <c r="KF211" s="135"/>
      <c r="KP211" s="135"/>
      <c r="KZ211" s="135"/>
      <c r="LJ211" s="135"/>
      <c r="LT211" s="135"/>
      <c r="MD211" s="135"/>
    </row>
    <row xmlns:x14ac="http://schemas.microsoft.com/office/spreadsheetml/2009/9/ac" r="212" s="3" customFormat="true" x14ac:dyDescent="0.25">
      <c r="A212" s="419"/>
      <c r="B212" s="135"/>
      <c r="L212" s="135"/>
      <c r="V212" s="135"/>
      <c r="AF212" s="135"/>
      <c r="AP212" s="135"/>
      <c r="AZ212" s="135"/>
      <c r="BJ212" s="135"/>
      <c r="BT212" s="135"/>
      <c r="CD212" s="135"/>
      <c r="CN212" s="135"/>
      <c r="CO212" s="135"/>
      <c r="CP212" s="135"/>
      <c r="CQ212" s="135"/>
      <c r="CR212" s="135"/>
      <c r="CS212" s="135"/>
      <c r="CT212" s="135"/>
      <c r="CU212" s="135"/>
      <c r="CX212" s="135"/>
      <c r="DH212" s="135"/>
      <c r="DR212" s="135"/>
      <c r="EB212" s="135"/>
      <c r="EL212" s="135"/>
      <c r="EV212" s="135"/>
      <c r="FF212" s="135"/>
      <c r="FP212" s="135"/>
      <c r="FZ212" s="135"/>
      <c r="GJ212" s="135"/>
      <c r="GT212" s="135"/>
      <c r="HD212" s="135"/>
      <c r="HN212" s="135"/>
      <c r="HX212" s="135"/>
      <c r="IH212" s="135"/>
      <c r="IR212" s="135"/>
      <c r="JB212" s="135"/>
      <c r="JL212" s="135"/>
      <c r="JV212" s="135"/>
      <c r="KF212" s="135"/>
      <c r="KP212" s="135"/>
      <c r="KZ212" s="135"/>
      <c r="LJ212" s="135"/>
      <c r="LT212" s="135"/>
      <c r="MD212" s="135"/>
    </row>
    <row xmlns:x14ac="http://schemas.microsoft.com/office/spreadsheetml/2009/9/ac" r="213" s="3" customFormat="true" x14ac:dyDescent="0.25">
      <c r="A213" s="419"/>
      <c r="B213" s="135"/>
      <c r="L213" s="135"/>
      <c r="V213" s="135"/>
      <c r="AF213" s="135"/>
      <c r="AP213" s="135"/>
      <c r="AZ213" s="135"/>
      <c r="BJ213" s="135"/>
      <c r="BT213" s="135"/>
      <c r="CD213" s="135"/>
      <c r="CN213" s="135"/>
      <c r="CO213" s="135"/>
      <c r="CP213" s="135"/>
      <c r="CQ213" s="135"/>
      <c r="CR213" s="135"/>
      <c r="CS213" s="135"/>
      <c r="CT213" s="135"/>
      <c r="CU213" s="135"/>
      <c r="CX213" s="135"/>
      <c r="DH213" s="135"/>
      <c r="DR213" s="135"/>
      <c r="EB213" s="135"/>
      <c r="EL213" s="135"/>
      <c r="EV213" s="135"/>
      <c r="FF213" s="135"/>
      <c r="FP213" s="135"/>
      <c r="FZ213" s="135"/>
      <c r="GJ213" s="135"/>
      <c r="GT213" s="135"/>
      <c r="HD213" s="135"/>
      <c r="HN213" s="135"/>
      <c r="HX213" s="135"/>
      <c r="IH213" s="135"/>
      <c r="IR213" s="135"/>
      <c r="JB213" s="135"/>
      <c r="JL213" s="135"/>
      <c r="JV213" s="135"/>
      <c r="KF213" s="135"/>
      <c r="KP213" s="135"/>
      <c r="KZ213" s="135"/>
      <c r="LJ213" s="135"/>
      <c r="LT213" s="135"/>
      <c r="MD213" s="135"/>
    </row>
    <row xmlns:x14ac="http://schemas.microsoft.com/office/spreadsheetml/2009/9/ac" r="214" s="3" customFormat="true" x14ac:dyDescent="0.25">
      <c r="A214" s="419"/>
      <c r="B214" s="135"/>
      <c r="L214" s="135"/>
      <c r="V214" s="135"/>
      <c r="AF214" s="135"/>
      <c r="AP214" s="135"/>
      <c r="AZ214" s="135"/>
      <c r="BJ214" s="135"/>
      <c r="BT214" s="135"/>
      <c r="CD214" s="135"/>
      <c r="CN214" s="135"/>
      <c r="CO214" s="135"/>
      <c r="CP214" s="135"/>
      <c r="CQ214" s="135"/>
      <c r="CR214" s="135"/>
      <c r="CS214" s="135"/>
      <c r="CT214" s="135"/>
      <c r="CU214" s="135"/>
      <c r="CX214" s="135"/>
      <c r="DH214" s="135"/>
      <c r="DR214" s="135"/>
      <c r="EB214" s="135"/>
      <c r="EL214" s="135"/>
      <c r="EV214" s="135"/>
      <c r="FF214" s="135"/>
      <c r="FP214" s="135"/>
      <c r="FZ214" s="135"/>
      <c r="GJ214" s="135"/>
      <c r="GT214" s="135"/>
      <c r="HD214" s="135"/>
      <c r="HN214" s="135"/>
      <c r="HX214" s="135"/>
      <c r="IH214" s="135"/>
      <c r="IR214" s="135"/>
      <c r="JB214" s="135"/>
      <c r="JL214" s="135"/>
      <c r="JV214" s="135"/>
      <c r="KF214" s="135"/>
      <c r="KP214" s="135"/>
      <c r="KZ214" s="135"/>
      <c r="LJ214" s="135"/>
      <c r="LT214" s="135"/>
      <c r="MD214" s="135"/>
    </row>
    <row xmlns:x14ac="http://schemas.microsoft.com/office/spreadsheetml/2009/9/ac" r="215" s="3" customFormat="true" x14ac:dyDescent="0.25">
      <c r="A215" s="419"/>
      <c r="B215" s="135"/>
      <c r="L215" s="135"/>
      <c r="V215" s="135"/>
      <c r="AF215" s="135"/>
      <c r="AP215" s="135"/>
      <c r="AZ215" s="135"/>
      <c r="BJ215" s="135"/>
      <c r="BT215" s="135"/>
      <c r="CD215" s="135"/>
      <c r="CN215" s="135"/>
      <c r="CO215" s="135"/>
      <c r="CP215" s="135"/>
      <c r="CQ215" s="135"/>
      <c r="CR215" s="135"/>
      <c r="CS215" s="135"/>
      <c r="CT215" s="135"/>
      <c r="CU215" s="135"/>
      <c r="CX215" s="135"/>
      <c r="DH215" s="135"/>
      <c r="DR215" s="135"/>
      <c r="EB215" s="135"/>
      <c r="EL215" s="135"/>
      <c r="EV215" s="135"/>
      <c r="FF215" s="135"/>
      <c r="FP215" s="135"/>
      <c r="FZ215" s="135"/>
      <c r="GJ215" s="135"/>
      <c r="GT215" s="135"/>
      <c r="HD215" s="135"/>
      <c r="HN215" s="135"/>
      <c r="HX215" s="135"/>
      <c r="IH215" s="135"/>
      <c r="IR215" s="135"/>
      <c r="JB215" s="135"/>
      <c r="JL215" s="135"/>
      <c r="JV215" s="135"/>
      <c r="KF215" s="135"/>
      <c r="KP215" s="135"/>
      <c r="KZ215" s="135"/>
      <c r="LJ215" s="135"/>
      <c r="LT215" s="135"/>
      <c r="MD215" s="135"/>
    </row>
    <row xmlns:x14ac="http://schemas.microsoft.com/office/spreadsheetml/2009/9/ac" r="216" s="3" customFormat="true" x14ac:dyDescent="0.25">
      <c r="A216" s="419"/>
      <c r="B216" s="135"/>
      <c r="L216" s="135"/>
      <c r="V216" s="135"/>
      <c r="AF216" s="135"/>
      <c r="AP216" s="135"/>
      <c r="AZ216" s="135"/>
      <c r="BJ216" s="135"/>
      <c r="BT216" s="135"/>
      <c r="CD216" s="135"/>
      <c r="CN216" s="135"/>
      <c r="CO216" s="135"/>
      <c r="CP216" s="135"/>
      <c r="CQ216" s="135"/>
      <c r="CR216" s="135"/>
      <c r="CS216" s="135"/>
      <c r="CT216" s="135"/>
      <c r="CU216" s="135"/>
      <c r="CX216" s="135"/>
      <c r="DH216" s="135"/>
      <c r="DR216" s="135"/>
      <c r="EB216" s="135"/>
      <c r="EL216" s="135"/>
      <c r="EV216" s="135"/>
      <c r="FF216" s="135"/>
      <c r="FP216" s="135"/>
      <c r="FZ216" s="135"/>
      <c r="GJ216" s="135"/>
      <c r="GT216" s="135"/>
      <c r="HD216" s="135"/>
      <c r="HN216" s="135"/>
      <c r="HX216" s="135"/>
      <c r="IH216" s="135"/>
      <c r="IR216" s="135"/>
      <c r="JB216" s="135"/>
      <c r="JL216" s="135"/>
      <c r="JV216" s="135"/>
      <c r="KF216" s="135"/>
      <c r="KP216" s="135"/>
      <c r="KZ216" s="135"/>
      <c r="LJ216" s="135"/>
      <c r="LT216" s="135"/>
      <c r="MD216" s="135"/>
    </row>
    <row xmlns:x14ac="http://schemas.microsoft.com/office/spreadsheetml/2009/9/ac" r="217" s="3" customFormat="true" x14ac:dyDescent="0.25">
      <c r="A217" s="419"/>
      <c r="B217" s="135"/>
      <c r="L217" s="135"/>
      <c r="V217" s="135"/>
      <c r="AF217" s="135"/>
      <c r="AP217" s="135"/>
      <c r="AZ217" s="135"/>
      <c r="BJ217" s="135"/>
      <c r="BT217" s="135"/>
      <c r="CD217" s="135"/>
      <c r="CN217" s="135"/>
      <c r="CO217" s="135"/>
      <c r="CP217" s="135"/>
      <c r="CQ217" s="135"/>
      <c r="CR217" s="135"/>
      <c r="CS217" s="135"/>
      <c r="CT217" s="135"/>
      <c r="CU217" s="135"/>
      <c r="CX217" s="135"/>
      <c r="DH217" s="135"/>
      <c r="DR217" s="135"/>
      <c r="EB217" s="135"/>
      <c r="EL217" s="135"/>
      <c r="EV217" s="135"/>
      <c r="FF217" s="135"/>
      <c r="FP217" s="135"/>
      <c r="FZ217" s="135"/>
      <c r="GJ217" s="135"/>
      <c r="GT217" s="135"/>
      <c r="HD217" s="135"/>
      <c r="HN217" s="135"/>
      <c r="HX217" s="135"/>
      <c r="IH217" s="135"/>
      <c r="IR217" s="135"/>
      <c r="JB217" s="135"/>
      <c r="JL217" s="135"/>
      <c r="JV217" s="135"/>
      <c r="KF217" s="135"/>
      <c r="KP217" s="135"/>
      <c r="KZ217" s="135"/>
      <c r="LJ217" s="135"/>
      <c r="LT217" s="135"/>
      <c r="MD217" s="135"/>
    </row>
    <row xmlns:x14ac="http://schemas.microsoft.com/office/spreadsheetml/2009/9/ac" r="218" s="3" customFormat="true" x14ac:dyDescent="0.25">
      <c r="A218" s="419"/>
      <c r="B218" s="135"/>
      <c r="L218" s="135"/>
      <c r="V218" s="135"/>
      <c r="AF218" s="135"/>
      <c r="AP218" s="135"/>
      <c r="AZ218" s="135"/>
      <c r="BJ218" s="135"/>
      <c r="BT218" s="135"/>
      <c r="CD218" s="135"/>
      <c r="CN218" s="135"/>
      <c r="CO218" s="135"/>
      <c r="CP218" s="135"/>
      <c r="CQ218" s="135"/>
      <c r="CR218" s="135"/>
      <c r="CS218" s="135"/>
      <c r="CT218" s="135"/>
      <c r="CU218" s="135"/>
      <c r="CX218" s="135"/>
      <c r="DH218" s="135"/>
      <c r="DR218" s="135"/>
      <c r="EB218" s="135"/>
      <c r="EL218" s="135"/>
      <c r="EV218" s="135"/>
      <c r="FF218" s="135"/>
      <c r="FP218" s="135"/>
      <c r="FZ218" s="135"/>
      <c r="GJ218" s="135"/>
      <c r="GT218" s="135"/>
      <c r="HD218" s="135"/>
      <c r="HN218" s="135"/>
      <c r="HX218" s="135"/>
      <c r="IH218" s="135"/>
      <c r="IR218" s="135"/>
      <c r="JB218" s="135"/>
      <c r="JL218" s="135"/>
      <c r="JV218" s="135"/>
      <c r="KF218" s="135"/>
      <c r="KP218" s="135"/>
      <c r="KZ218" s="135"/>
      <c r="LJ218" s="135"/>
      <c r="LT218" s="135"/>
      <c r="MD218" s="135"/>
    </row>
    <row xmlns:x14ac="http://schemas.microsoft.com/office/spreadsheetml/2009/9/ac" r="219" s="3" customFormat="true" x14ac:dyDescent="0.25">
      <c r="A219" s="419"/>
      <c r="B219" s="135"/>
      <c r="L219" s="135"/>
      <c r="V219" s="135"/>
      <c r="AF219" s="135"/>
      <c r="AP219" s="135"/>
      <c r="AZ219" s="135"/>
      <c r="BJ219" s="135"/>
      <c r="BT219" s="135"/>
      <c r="CD219" s="135"/>
      <c r="CN219" s="135"/>
      <c r="CO219" s="135"/>
      <c r="CP219" s="135"/>
      <c r="CQ219" s="135"/>
      <c r="CR219" s="135"/>
      <c r="CS219" s="135"/>
      <c r="CT219" s="135"/>
      <c r="CU219" s="135"/>
      <c r="CX219" s="135"/>
      <c r="DH219" s="135"/>
      <c r="DR219" s="135"/>
      <c r="EB219" s="135"/>
      <c r="EL219" s="135"/>
      <c r="EV219" s="135"/>
      <c r="FF219" s="135"/>
      <c r="FP219" s="135"/>
      <c r="FZ219" s="135"/>
      <c r="GJ219" s="135"/>
      <c r="GT219" s="135"/>
      <c r="HD219" s="135"/>
      <c r="HN219" s="135"/>
      <c r="HX219" s="135"/>
      <c r="IH219" s="135"/>
      <c r="IR219" s="135"/>
      <c r="JB219" s="135"/>
      <c r="JL219" s="135"/>
      <c r="JV219" s="135"/>
      <c r="KF219" s="135"/>
      <c r="KP219" s="135"/>
      <c r="KZ219" s="135"/>
      <c r="LJ219" s="135"/>
      <c r="LT219" s="135"/>
      <c r="MD219" s="135"/>
    </row>
    <row xmlns:x14ac="http://schemas.microsoft.com/office/spreadsheetml/2009/9/ac" r="220" s="3" customFormat="true" x14ac:dyDescent="0.25">
      <c r="A220" s="419"/>
      <c r="B220" s="135"/>
      <c r="L220" s="135"/>
      <c r="V220" s="135"/>
      <c r="AF220" s="135"/>
      <c r="AP220" s="135"/>
      <c r="AZ220" s="135"/>
      <c r="BJ220" s="135"/>
      <c r="BT220" s="135"/>
      <c r="CD220" s="135"/>
      <c r="CN220" s="135"/>
      <c r="CO220" s="135"/>
      <c r="CP220" s="135"/>
      <c r="CQ220" s="135"/>
      <c r="CR220" s="135"/>
      <c r="CS220" s="135"/>
      <c r="CT220" s="135"/>
      <c r="CU220" s="135"/>
      <c r="CX220" s="135"/>
      <c r="DH220" s="135"/>
      <c r="DR220" s="135"/>
      <c r="EB220" s="135"/>
      <c r="EL220" s="135"/>
      <c r="EV220" s="135"/>
      <c r="FF220" s="135"/>
      <c r="FP220" s="135"/>
      <c r="FZ220" s="135"/>
      <c r="GJ220" s="135"/>
      <c r="GT220" s="135"/>
      <c r="HD220" s="135"/>
      <c r="HN220" s="135"/>
      <c r="HX220" s="135"/>
      <c r="IH220" s="135"/>
      <c r="IR220" s="135"/>
      <c r="JB220" s="135"/>
      <c r="JL220" s="135"/>
      <c r="JV220" s="135"/>
      <c r="KF220" s="135"/>
      <c r="KP220" s="135"/>
      <c r="KZ220" s="135"/>
      <c r="LJ220" s="135"/>
      <c r="LT220" s="135"/>
      <c r="MD220" s="135"/>
    </row>
    <row xmlns:x14ac="http://schemas.microsoft.com/office/spreadsheetml/2009/9/ac" r="221" s="3" customFormat="true" x14ac:dyDescent="0.25">
      <c r="A221" s="419"/>
      <c r="B221" s="135"/>
      <c r="L221" s="135"/>
      <c r="V221" s="135"/>
      <c r="AF221" s="135"/>
      <c r="AP221" s="135"/>
      <c r="AZ221" s="135"/>
      <c r="BJ221" s="135"/>
      <c r="BT221" s="135"/>
      <c r="CD221" s="135"/>
      <c r="CN221" s="135"/>
      <c r="CO221" s="135"/>
      <c r="CP221" s="135"/>
      <c r="CQ221" s="135"/>
      <c r="CR221" s="135"/>
      <c r="CS221" s="135"/>
      <c r="CT221" s="135"/>
      <c r="CU221" s="135"/>
      <c r="CX221" s="135"/>
      <c r="DH221" s="135"/>
      <c r="DR221" s="135"/>
      <c r="EB221" s="135"/>
      <c r="EL221" s="135"/>
      <c r="EV221" s="135"/>
      <c r="FF221" s="135"/>
      <c r="FP221" s="135"/>
      <c r="FZ221" s="135"/>
      <c r="GJ221" s="135"/>
      <c r="GT221" s="135"/>
      <c r="HD221" s="135"/>
      <c r="HN221" s="135"/>
      <c r="HX221" s="135"/>
      <c r="IH221" s="135"/>
      <c r="IR221" s="135"/>
      <c r="JB221" s="135"/>
      <c r="JL221" s="135"/>
      <c r="JV221" s="135"/>
      <c r="KF221" s="135"/>
      <c r="KP221" s="135"/>
      <c r="KZ221" s="135"/>
      <c r="LJ221" s="135"/>
      <c r="LT221" s="135"/>
      <c r="MD221" s="135"/>
    </row>
    <row xmlns:x14ac="http://schemas.microsoft.com/office/spreadsheetml/2009/9/ac" r="222" s="3" customFormat="true" x14ac:dyDescent="0.25">
      <c r="A222" s="419"/>
      <c r="B222" s="135"/>
      <c r="L222" s="135"/>
      <c r="V222" s="135"/>
      <c r="AF222" s="135"/>
      <c r="AP222" s="135"/>
      <c r="AZ222" s="135"/>
      <c r="BJ222" s="135"/>
      <c r="BT222" s="135"/>
      <c r="CD222" s="135"/>
      <c r="CN222" s="135"/>
      <c r="CO222" s="135"/>
      <c r="CP222" s="135"/>
      <c r="CQ222" s="135"/>
      <c r="CR222" s="135"/>
      <c r="CS222" s="135"/>
      <c r="CT222" s="135"/>
      <c r="CU222" s="135"/>
      <c r="CX222" s="135"/>
      <c r="DH222" s="135"/>
      <c r="DR222" s="135"/>
      <c r="EB222" s="135"/>
      <c r="EL222" s="135"/>
      <c r="EV222" s="135"/>
      <c r="FF222" s="135"/>
      <c r="FP222" s="135"/>
      <c r="FZ222" s="135"/>
      <c r="GJ222" s="135"/>
      <c r="GT222" s="135"/>
      <c r="HD222" s="135"/>
      <c r="HN222" s="135"/>
      <c r="HX222" s="135"/>
      <c r="IH222" s="135"/>
      <c r="IR222" s="135"/>
      <c r="JB222" s="135"/>
      <c r="JL222" s="135"/>
      <c r="JV222" s="135"/>
      <c r="KF222" s="135"/>
      <c r="KP222" s="135"/>
      <c r="KZ222" s="135"/>
      <c r="LJ222" s="135"/>
      <c r="LT222" s="135"/>
      <c r="MD222" s="135"/>
    </row>
    <row xmlns:x14ac="http://schemas.microsoft.com/office/spreadsheetml/2009/9/ac" r="223" s="3" customFormat="true" x14ac:dyDescent="0.25">
      <c r="A223" s="419"/>
      <c r="B223" s="135"/>
      <c r="L223" s="135"/>
      <c r="V223" s="135"/>
      <c r="AF223" s="135"/>
      <c r="AP223" s="135"/>
      <c r="AZ223" s="135"/>
      <c r="BJ223" s="135"/>
      <c r="BT223" s="135"/>
      <c r="CD223" s="135"/>
      <c r="CN223" s="135"/>
      <c r="CO223" s="135"/>
      <c r="CP223" s="135"/>
      <c r="CQ223" s="135"/>
      <c r="CR223" s="135"/>
      <c r="CS223" s="135"/>
      <c r="CT223" s="135"/>
      <c r="CU223" s="135"/>
      <c r="CX223" s="135"/>
      <c r="DH223" s="135"/>
      <c r="DR223" s="135"/>
      <c r="EB223" s="135"/>
      <c r="EL223" s="135"/>
      <c r="EV223" s="135"/>
      <c r="FF223" s="135"/>
      <c r="FP223" s="135"/>
      <c r="FZ223" s="135"/>
      <c r="GJ223" s="135"/>
      <c r="GT223" s="135"/>
      <c r="HD223" s="135"/>
      <c r="HN223" s="135"/>
      <c r="HX223" s="135"/>
      <c r="IH223" s="135"/>
      <c r="IR223" s="135"/>
      <c r="JB223" s="135"/>
      <c r="JL223" s="135"/>
      <c r="JV223" s="135"/>
      <c r="KF223" s="135"/>
      <c r="KP223" s="135"/>
      <c r="KZ223" s="135"/>
      <c r="LJ223" s="135"/>
      <c r="LT223" s="135"/>
      <c r="MD223" s="135"/>
    </row>
    <row xmlns:x14ac="http://schemas.microsoft.com/office/spreadsheetml/2009/9/ac" r="224" s="3" customFormat="true" x14ac:dyDescent="0.25">
      <c r="A224" s="419"/>
      <c r="B224" s="135"/>
      <c r="L224" s="135"/>
      <c r="V224" s="135"/>
      <c r="AF224" s="135"/>
      <c r="AP224" s="135"/>
      <c r="AZ224" s="135"/>
      <c r="BJ224" s="135"/>
      <c r="BT224" s="135"/>
      <c r="CD224" s="135"/>
      <c r="CN224" s="135"/>
      <c r="CO224" s="135"/>
      <c r="CP224" s="135"/>
      <c r="CQ224" s="135"/>
      <c r="CR224" s="135"/>
      <c r="CS224" s="135"/>
      <c r="CT224" s="135"/>
      <c r="CU224" s="135"/>
      <c r="CX224" s="135"/>
      <c r="DH224" s="135"/>
      <c r="DR224" s="135"/>
      <c r="EB224" s="135"/>
      <c r="EL224" s="135"/>
      <c r="EV224" s="135"/>
      <c r="FF224" s="135"/>
      <c r="FP224" s="135"/>
      <c r="FZ224" s="135"/>
      <c r="GJ224" s="135"/>
      <c r="GT224" s="135"/>
      <c r="HD224" s="135"/>
      <c r="HN224" s="135"/>
      <c r="HX224" s="135"/>
      <c r="IH224" s="135"/>
      <c r="IR224" s="135"/>
      <c r="JB224" s="135"/>
      <c r="JL224" s="135"/>
      <c r="JV224" s="135"/>
      <c r="KF224" s="135"/>
      <c r="KP224" s="135"/>
      <c r="KZ224" s="135"/>
      <c r="LJ224" s="135"/>
      <c r="LT224" s="135"/>
      <c r="MD224" s="135"/>
    </row>
    <row xmlns:x14ac="http://schemas.microsoft.com/office/spreadsheetml/2009/9/ac" r="225" s="3" customFormat="true" x14ac:dyDescent="0.25">
      <c r="A225" s="419"/>
      <c r="B225" s="135"/>
      <c r="L225" s="135"/>
      <c r="V225" s="135"/>
      <c r="AF225" s="135"/>
      <c r="AP225" s="135"/>
      <c r="AZ225" s="135"/>
      <c r="BJ225" s="135"/>
      <c r="BT225" s="135"/>
      <c r="CD225" s="135"/>
      <c r="CN225" s="135"/>
      <c r="CO225" s="135"/>
      <c r="CP225" s="135"/>
      <c r="CQ225" s="135"/>
      <c r="CR225" s="135"/>
      <c r="CS225" s="135"/>
      <c r="CT225" s="135"/>
      <c r="CU225" s="135"/>
      <c r="CX225" s="135"/>
      <c r="DH225" s="135"/>
      <c r="DR225" s="135"/>
      <c r="EB225" s="135"/>
      <c r="EL225" s="135"/>
      <c r="EV225" s="135"/>
      <c r="FF225" s="135"/>
      <c r="FP225" s="135"/>
      <c r="FZ225" s="135"/>
      <c r="GJ225" s="135"/>
      <c r="GT225" s="135"/>
      <c r="HD225" s="135"/>
      <c r="HN225" s="135"/>
      <c r="HX225" s="135"/>
      <c r="IH225" s="135"/>
      <c r="IR225" s="135"/>
      <c r="JB225" s="135"/>
      <c r="JL225" s="135"/>
      <c r="JV225" s="135"/>
      <c r="KF225" s="135"/>
      <c r="KP225" s="135"/>
      <c r="KZ225" s="135"/>
      <c r="LJ225" s="135"/>
      <c r="LT225" s="135"/>
      <c r="MD225" s="135"/>
    </row>
    <row xmlns:x14ac="http://schemas.microsoft.com/office/spreadsheetml/2009/9/ac" r="226" s="3" customFormat="true" x14ac:dyDescent="0.25">
      <c r="A226" s="419"/>
      <c r="B226" s="135"/>
      <c r="L226" s="135"/>
      <c r="V226" s="135"/>
      <c r="AF226" s="135"/>
      <c r="AP226" s="135"/>
      <c r="AZ226" s="135"/>
      <c r="BJ226" s="135"/>
      <c r="BT226" s="135"/>
      <c r="CD226" s="135"/>
      <c r="CN226" s="135"/>
      <c r="CO226" s="135"/>
      <c r="CP226" s="135"/>
      <c r="CQ226" s="135"/>
      <c r="CR226" s="135"/>
      <c r="CS226" s="135"/>
      <c r="CT226" s="135"/>
      <c r="CU226" s="135"/>
      <c r="CX226" s="135"/>
      <c r="DH226" s="135"/>
      <c r="DR226" s="135"/>
      <c r="EB226" s="135"/>
      <c r="EL226" s="135"/>
      <c r="EV226" s="135"/>
      <c r="FF226" s="135"/>
      <c r="FP226" s="135"/>
      <c r="FZ226" s="135"/>
      <c r="GJ226" s="135"/>
      <c r="GT226" s="135"/>
      <c r="HD226" s="135"/>
      <c r="HN226" s="135"/>
      <c r="HX226" s="135"/>
      <c r="IH226" s="135"/>
      <c r="IR226" s="135"/>
      <c r="JB226" s="135"/>
      <c r="JL226" s="135"/>
      <c r="JV226" s="135"/>
      <c r="KF226" s="135"/>
      <c r="KP226" s="135"/>
      <c r="KZ226" s="135"/>
      <c r="LJ226" s="135"/>
      <c r="LT226" s="135"/>
      <c r="MD226" s="135"/>
    </row>
    <row xmlns:x14ac="http://schemas.microsoft.com/office/spreadsheetml/2009/9/ac" r="227" s="3" customFormat="true" x14ac:dyDescent="0.25">
      <c r="A227" s="419"/>
      <c r="B227" s="135"/>
      <c r="L227" s="135"/>
      <c r="V227" s="135"/>
      <c r="AF227" s="135"/>
      <c r="AP227" s="135"/>
      <c r="AZ227" s="135"/>
      <c r="BJ227" s="135"/>
      <c r="BT227" s="135"/>
      <c r="CD227" s="135"/>
      <c r="CN227" s="135"/>
      <c r="CO227" s="135"/>
      <c r="CP227" s="135"/>
      <c r="CQ227" s="135"/>
      <c r="CR227" s="135"/>
      <c r="CS227" s="135"/>
      <c r="CT227" s="135"/>
      <c r="CU227" s="135"/>
      <c r="CX227" s="135"/>
      <c r="DH227" s="135"/>
      <c r="DR227" s="135"/>
      <c r="EB227" s="135"/>
      <c r="EL227" s="135"/>
      <c r="EV227" s="135"/>
      <c r="FF227" s="135"/>
      <c r="FP227" s="135"/>
      <c r="FZ227" s="135"/>
      <c r="GJ227" s="135"/>
      <c r="GT227" s="135"/>
      <c r="HD227" s="135"/>
      <c r="HN227" s="135"/>
      <c r="HX227" s="135"/>
      <c r="IH227" s="135"/>
      <c r="IR227" s="135"/>
      <c r="JB227" s="135"/>
      <c r="JL227" s="135"/>
      <c r="JV227" s="135"/>
      <c r="KF227" s="135"/>
      <c r="KP227" s="135"/>
      <c r="KZ227" s="135"/>
      <c r="LJ227" s="135"/>
      <c r="LT227" s="135"/>
      <c r="MD227" s="135"/>
    </row>
    <row xmlns:x14ac="http://schemas.microsoft.com/office/spreadsheetml/2009/9/ac" r="228" s="3" customFormat="true" x14ac:dyDescent="0.25">
      <c r="A228" s="419"/>
      <c r="B228" s="135"/>
      <c r="L228" s="135"/>
      <c r="V228" s="135"/>
      <c r="AF228" s="135"/>
      <c r="AP228" s="135"/>
      <c r="AZ228" s="135"/>
      <c r="BJ228" s="135"/>
      <c r="BT228" s="135"/>
      <c r="CD228" s="135"/>
      <c r="CN228" s="135"/>
      <c r="CO228" s="135"/>
      <c r="CP228" s="135"/>
      <c r="CQ228" s="135"/>
      <c r="CR228" s="135"/>
      <c r="CS228" s="135"/>
      <c r="CT228" s="135"/>
      <c r="CU228" s="135"/>
      <c r="CX228" s="135"/>
      <c r="DH228" s="135"/>
      <c r="DR228" s="135"/>
      <c r="EB228" s="135"/>
      <c r="EL228" s="135"/>
      <c r="EV228" s="135"/>
      <c r="FF228" s="135"/>
      <c r="FP228" s="135"/>
      <c r="FZ228" s="135"/>
      <c r="GJ228" s="135"/>
      <c r="GT228" s="135"/>
      <c r="HD228" s="135"/>
      <c r="HN228" s="135"/>
      <c r="HX228" s="135"/>
      <c r="IH228" s="135"/>
      <c r="IR228" s="135"/>
      <c r="JB228" s="135"/>
      <c r="JL228" s="135"/>
      <c r="JV228" s="135"/>
      <c r="KF228" s="135"/>
      <c r="KP228" s="135"/>
      <c r="KZ228" s="135"/>
      <c r="LJ228" s="135"/>
      <c r="LT228" s="135"/>
      <c r="MD228" s="135"/>
    </row>
    <row xmlns:x14ac="http://schemas.microsoft.com/office/spreadsheetml/2009/9/ac" r="229" s="3" customFormat="true" x14ac:dyDescent="0.25">
      <c r="A229" s="419"/>
      <c r="B229" s="135"/>
      <c r="L229" s="135"/>
      <c r="V229" s="135"/>
      <c r="AF229" s="135"/>
      <c r="AP229" s="135"/>
      <c r="AZ229" s="135"/>
      <c r="BJ229" s="135"/>
      <c r="BT229" s="135"/>
      <c r="CD229" s="135"/>
      <c r="CN229" s="135"/>
      <c r="CO229" s="135"/>
      <c r="CP229" s="135"/>
      <c r="CQ229" s="135"/>
      <c r="CR229" s="135"/>
      <c r="CS229" s="135"/>
      <c r="CT229" s="135"/>
      <c r="CU229" s="135"/>
      <c r="CX229" s="135"/>
      <c r="DH229" s="135"/>
      <c r="DR229" s="135"/>
      <c r="EB229" s="135"/>
      <c r="EL229" s="135"/>
      <c r="EV229" s="135"/>
      <c r="FF229" s="135"/>
      <c r="FP229" s="135"/>
      <c r="FZ229" s="135"/>
      <c r="GJ229" s="135"/>
      <c r="GT229" s="135"/>
      <c r="HD229" s="135"/>
      <c r="HN229" s="135"/>
      <c r="HX229" s="135"/>
      <c r="IH229" s="135"/>
      <c r="IR229" s="135"/>
      <c r="JB229" s="135"/>
      <c r="JL229" s="135"/>
      <c r="JV229" s="135"/>
      <c r="KF229" s="135"/>
      <c r="KP229" s="135"/>
      <c r="KZ229" s="135"/>
      <c r="LJ229" s="135"/>
      <c r="LT229" s="135"/>
      <c r="MD229" s="135"/>
    </row>
    <row xmlns:x14ac="http://schemas.microsoft.com/office/spreadsheetml/2009/9/ac" r="230" s="3" customFormat="true" x14ac:dyDescent="0.25">
      <c r="A230" s="419"/>
      <c r="B230" s="135"/>
      <c r="L230" s="135"/>
      <c r="V230" s="135"/>
      <c r="AF230" s="135"/>
      <c r="AP230" s="135"/>
      <c r="AZ230" s="135"/>
      <c r="BJ230" s="135"/>
      <c r="BT230" s="135"/>
      <c r="CD230" s="135"/>
      <c r="CN230" s="135"/>
      <c r="CO230" s="135"/>
      <c r="CP230" s="135"/>
      <c r="CQ230" s="135"/>
      <c r="CR230" s="135"/>
      <c r="CS230" s="135"/>
      <c r="CT230" s="135"/>
      <c r="CU230" s="135"/>
      <c r="CX230" s="135"/>
      <c r="DH230" s="135"/>
      <c r="DR230" s="135"/>
      <c r="EB230" s="135"/>
      <c r="EL230" s="135"/>
      <c r="EV230" s="135"/>
      <c r="FF230" s="135"/>
      <c r="FP230" s="135"/>
      <c r="FZ230" s="135"/>
      <c r="GJ230" s="135"/>
      <c r="GT230" s="135"/>
      <c r="HD230" s="135"/>
      <c r="HN230" s="135"/>
      <c r="HX230" s="135"/>
      <c r="IH230" s="135"/>
      <c r="IR230" s="135"/>
      <c r="JB230" s="135"/>
      <c r="JL230" s="135"/>
      <c r="JV230" s="135"/>
      <c r="KF230" s="135"/>
      <c r="KP230" s="135"/>
      <c r="KZ230" s="135"/>
      <c r="LJ230" s="135"/>
      <c r="LT230" s="135"/>
      <c r="MD230" s="135"/>
    </row>
    <row xmlns:x14ac="http://schemas.microsoft.com/office/spreadsheetml/2009/9/ac" r="231" s="3" customFormat="true" x14ac:dyDescent="0.25">
      <c r="A231" s="419"/>
      <c r="B231" s="135"/>
      <c r="L231" s="135"/>
      <c r="V231" s="135"/>
      <c r="AF231" s="135"/>
      <c r="AP231" s="135"/>
      <c r="AZ231" s="135"/>
      <c r="BJ231" s="135"/>
      <c r="BT231" s="135"/>
      <c r="CD231" s="135"/>
      <c r="CN231" s="135"/>
      <c r="CO231" s="135"/>
      <c r="CP231" s="135"/>
      <c r="CQ231" s="135"/>
      <c r="CR231" s="135"/>
      <c r="CS231" s="135"/>
      <c r="CT231" s="135"/>
      <c r="CU231" s="135"/>
      <c r="CX231" s="135"/>
      <c r="DH231" s="135"/>
      <c r="DR231" s="135"/>
      <c r="EB231" s="135"/>
      <c r="EL231" s="135"/>
      <c r="EV231" s="135"/>
      <c r="FF231" s="135"/>
      <c r="FP231" s="135"/>
      <c r="FZ231" s="135"/>
      <c r="GJ231" s="135"/>
      <c r="GT231" s="135"/>
      <c r="HD231" s="135"/>
      <c r="HN231" s="135"/>
      <c r="HX231" s="135"/>
      <c r="IH231" s="135"/>
      <c r="IR231" s="135"/>
      <c r="JB231" s="135"/>
      <c r="JL231" s="135"/>
      <c r="JV231" s="135"/>
      <c r="KF231" s="135"/>
      <c r="KP231" s="135"/>
      <c r="KZ231" s="135"/>
      <c r="LJ231" s="135"/>
      <c r="LT231" s="135"/>
      <c r="MD231" s="135"/>
    </row>
    <row xmlns:x14ac="http://schemas.microsoft.com/office/spreadsheetml/2009/9/ac" r="232" s="3" customFormat="true" x14ac:dyDescent="0.25">
      <c r="A232" s="419"/>
      <c r="B232" s="135"/>
      <c r="L232" s="135"/>
      <c r="V232" s="135"/>
      <c r="AF232" s="135"/>
      <c r="AP232" s="135"/>
      <c r="AZ232" s="135"/>
      <c r="BJ232" s="135"/>
      <c r="BT232" s="135"/>
      <c r="CD232" s="135"/>
      <c r="CN232" s="135"/>
      <c r="CO232" s="135"/>
      <c r="CP232" s="135"/>
      <c r="CQ232" s="135"/>
      <c r="CR232" s="135"/>
      <c r="CS232" s="135"/>
      <c r="CT232" s="135"/>
      <c r="CU232" s="135"/>
      <c r="CX232" s="135"/>
      <c r="DH232" s="135"/>
      <c r="DR232" s="135"/>
      <c r="EB232" s="135"/>
      <c r="EL232" s="135"/>
      <c r="EV232" s="135"/>
      <c r="FF232" s="135"/>
      <c r="FP232" s="135"/>
      <c r="FZ232" s="135"/>
      <c r="GJ232" s="135"/>
      <c r="GT232" s="135"/>
      <c r="HD232" s="135"/>
      <c r="HN232" s="135"/>
      <c r="HX232" s="135"/>
      <c r="IH232" s="135"/>
      <c r="IR232" s="135"/>
      <c r="JB232" s="135"/>
      <c r="JL232" s="135"/>
      <c r="JV232" s="135"/>
      <c r="KF232" s="135"/>
      <c r="KP232" s="135"/>
      <c r="KZ232" s="135"/>
      <c r="LJ232" s="135"/>
      <c r="LT232" s="135"/>
      <c r="MD232" s="135"/>
    </row>
    <row xmlns:x14ac="http://schemas.microsoft.com/office/spreadsheetml/2009/9/ac" r="233" s="3" customFormat="true" x14ac:dyDescent="0.25">
      <c r="A233" s="419"/>
      <c r="B233" s="135"/>
      <c r="L233" s="135"/>
      <c r="V233" s="135"/>
      <c r="AF233" s="135"/>
      <c r="AP233" s="135"/>
      <c r="AZ233" s="135"/>
      <c r="BJ233" s="135"/>
      <c r="BT233" s="135"/>
      <c r="CD233" s="135"/>
      <c r="CN233" s="135"/>
      <c r="CO233" s="135"/>
      <c r="CP233" s="135"/>
      <c r="CQ233" s="135"/>
      <c r="CR233" s="135"/>
      <c r="CS233" s="135"/>
      <c r="CT233" s="135"/>
      <c r="CU233" s="135"/>
      <c r="CX233" s="135"/>
      <c r="DH233" s="135"/>
      <c r="DR233" s="135"/>
      <c r="EB233" s="135"/>
      <c r="EL233" s="135"/>
      <c r="EV233" s="135"/>
      <c r="FF233" s="135"/>
      <c r="FP233" s="135"/>
      <c r="FZ233" s="135"/>
      <c r="GJ233" s="135"/>
      <c r="GT233" s="135"/>
      <c r="HD233" s="135"/>
      <c r="HN233" s="135"/>
      <c r="HX233" s="135"/>
      <c r="IH233" s="135"/>
      <c r="IR233" s="135"/>
      <c r="JB233" s="135"/>
      <c r="JL233" s="135"/>
      <c r="JV233" s="135"/>
      <c r="KF233" s="135"/>
      <c r="KP233" s="135"/>
      <c r="KZ233" s="135"/>
      <c r="LJ233" s="135"/>
      <c r="LT233" s="135"/>
      <c r="MD233" s="135"/>
    </row>
    <row xmlns:x14ac="http://schemas.microsoft.com/office/spreadsheetml/2009/9/ac" r="234" s="3" customFormat="true" x14ac:dyDescent="0.25">
      <c r="A234" s="419"/>
      <c r="B234" s="135"/>
      <c r="L234" s="135"/>
      <c r="V234" s="135"/>
      <c r="AF234" s="135"/>
      <c r="AP234" s="135"/>
      <c r="AZ234" s="135"/>
      <c r="BJ234" s="135"/>
      <c r="BT234" s="135"/>
      <c r="CD234" s="135"/>
      <c r="CN234" s="135"/>
      <c r="CO234" s="135"/>
      <c r="CP234" s="135"/>
      <c r="CQ234" s="135"/>
      <c r="CR234" s="135"/>
      <c r="CS234" s="135"/>
      <c r="CT234" s="135"/>
      <c r="CU234" s="135"/>
      <c r="CX234" s="135"/>
      <c r="DH234" s="135"/>
      <c r="DR234" s="135"/>
      <c r="EB234" s="135"/>
      <c r="EL234" s="135"/>
      <c r="EV234" s="135"/>
      <c r="FF234" s="135"/>
      <c r="FP234" s="135"/>
      <c r="FZ234" s="135"/>
      <c r="GJ234" s="135"/>
      <c r="GT234" s="135"/>
      <c r="HD234" s="135"/>
      <c r="HN234" s="135"/>
      <c r="HX234" s="135"/>
      <c r="IH234" s="135"/>
      <c r="IR234" s="135"/>
      <c r="JB234" s="135"/>
      <c r="JL234" s="135"/>
      <c r="JV234" s="135"/>
      <c r="KF234" s="135"/>
      <c r="KP234" s="135"/>
      <c r="KZ234" s="135"/>
      <c r="LJ234" s="135"/>
      <c r="LT234" s="135"/>
      <c r="MD234" s="135"/>
    </row>
    <row xmlns:x14ac="http://schemas.microsoft.com/office/spreadsheetml/2009/9/ac" r="235" s="3" customFormat="true" x14ac:dyDescent="0.25">
      <c r="A235" s="419"/>
      <c r="B235" s="135"/>
      <c r="L235" s="135"/>
      <c r="V235" s="135"/>
      <c r="AF235" s="135"/>
      <c r="AP235" s="135"/>
      <c r="AZ235" s="135"/>
      <c r="BJ235" s="135"/>
      <c r="BT235" s="135"/>
      <c r="CD235" s="135"/>
      <c r="CN235" s="135"/>
      <c r="CO235" s="135"/>
      <c r="CP235" s="135"/>
      <c r="CQ235" s="135"/>
      <c r="CR235" s="135"/>
      <c r="CS235" s="135"/>
      <c r="CT235" s="135"/>
      <c r="CU235" s="135"/>
      <c r="CX235" s="135"/>
      <c r="DH235" s="135"/>
      <c r="DR235" s="135"/>
      <c r="EB235" s="135"/>
      <c r="EL235" s="135"/>
      <c r="EV235" s="135"/>
      <c r="FF235" s="135"/>
      <c r="FP235" s="135"/>
      <c r="FZ235" s="135"/>
      <c r="GJ235" s="135"/>
      <c r="GT235" s="135"/>
      <c r="HD235" s="135"/>
      <c r="HN235" s="135"/>
      <c r="HX235" s="135"/>
      <c r="IH235" s="135"/>
      <c r="IR235" s="135"/>
      <c r="JB235" s="135"/>
      <c r="JL235" s="135"/>
      <c r="JV235" s="135"/>
      <c r="KF235" s="135"/>
      <c r="KP235" s="135"/>
      <c r="KZ235" s="135"/>
      <c r="LJ235" s="135"/>
      <c r="LT235" s="135"/>
      <c r="MD235" s="135"/>
    </row>
    <row xmlns:x14ac="http://schemas.microsoft.com/office/spreadsheetml/2009/9/ac" r="236" s="3" customFormat="true" x14ac:dyDescent="0.25">
      <c r="A236" s="419"/>
      <c r="B236" s="135"/>
      <c r="L236" s="135"/>
      <c r="V236" s="135"/>
      <c r="AF236" s="135"/>
      <c r="AP236" s="135"/>
      <c r="AZ236" s="135"/>
      <c r="BJ236" s="135"/>
      <c r="BT236" s="135"/>
      <c r="CD236" s="135"/>
      <c r="CN236" s="135"/>
      <c r="CO236" s="135"/>
      <c r="CP236" s="135"/>
      <c r="CQ236" s="135"/>
      <c r="CR236" s="135"/>
      <c r="CS236" s="135"/>
      <c r="CT236" s="135"/>
      <c r="CU236" s="135"/>
      <c r="CX236" s="135"/>
      <c r="DH236" s="135"/>
      <c r="DR236" s="135"/>
      <c r="EB236" s="135"/>
      <c r="EL236" s="135"/>
      <c r="EV236" s="135"/>
      <c r="FF236" s="135"/>
      <c r="FP236" s="135"/>
      <c r="FZ236" s="135"/>
      <c r="GJ236" s="135"/>
      <c r="GT236" s="135"/>
      <c r="HD236" s="135"/>
      <c r="HN236" s="135"/>
      <c r="HX236" s="135"/>
      <c r="IH236" s="135"/>
      <c r="IR236" s="135"/>
      <c r="JB236" s="135"/>
      <c r="JL236" s="135"/>
      <c r="JV236" s="135"/>
      <c r="KF236" s="135"/>
      <c r="KP236" s="135"/>
      <c r="KZ236" s="135"/>
      <c r="LJ236" s="135"/>
      <c r="LT236" s="135"/>
      <c r="MD236" s="135"/>
    </row>
    <row xmlns:x14ac="http://schemas.microsoft.com/office/spreadsheetml/2009/9/ac" r="237" s="3" customFormat="true" x14ac:dyDescent="0.25">
      <c r="A237" s="419"/>
      <c r="B237" s="135"/>
      <c r="L237" s="135"/>
      <c r="V237" s="135"/>
      <c r="AF237" s="135"/>
      <c r="AP237" s="135"/>
      <c r="AZ237" s="135"/>
      <c r="BJ237" s="135"/>
      <c r="BT237" s="135"/>
      <c r="CD237" s="135"/>
      <c r="CN237" s="135"/>
      <c r="CO237" s="135"/>
      <c r="CP237" s="135"/>
      <c r="CQ237" s="135"/>
      <c r="CR237" s="135"/>
      <c r="CS237" s="135"/>
      <c r="CT237" s="135"/>
      <c r="CU237" s="135"/>
      <c r="CX237" s="135"/>
      <c r="DH237" s="135"/>
      <c r="DR237" s="135"/>
      <c r="EB237" s="135"/>
      <c r="EL237" s="135"/>
      <c r="EV237" s="135"/>
      <c r="FF237" s="135"/>
      <c r="FP237" s="135"/>
      <c r="FZ237" s="135"/>
      <c r="GJ237" s="135"/>
      <c r="GT237" s="135"/>
      <c r="HD237" s="135"/>
      <c r="HN237" s="135"/>
      <c r="HX237" s="135"/>
      <c r="IH237" s="135"/>
      <c r="IR237" s="135"/>
      <c r="JB237" s="135"/>
      <c r="JL237" s="135"/>
      <c r="JV237" s="135"/>
      <c r="KF237" s="135"/>
      <c r="KP237" s="135"/>
      <c r="KZ237" s="135"/>
      <c r="LJ237" s="135"/>
      <c r="LT237" s="135"/>
      <c r="MD237" s="135"/>
    </row>
    <row xmlns:x14ac="http://schemas.microsoft.com/office/spreadsheetml/2009/9/ac" r="238" s="3" customFormat="true" x14ac:dyDescent="0.25">
      <c r="A238" s="419"/>
      <c r="B238" s="135"/>
      <c r="L238" s="135"/>
      <c r="V238" s="135"/>
      <c r="AF238" s="135"/>
      <c r="AP238" s="135"/>
      <c r="AZ238" s="135"/>
      <c r="BJ238" s="135"/>
      <c r="BT238" s="135"/>
      <c r="CD238" s="135"/>
      <c r="CN238" s="135"/>
      <c r="CO238" s="135"/>
      <c r="CP238" s="135"/>
      <c r="CQ238" s="135"/>
      <c r="CR238" s="135"/>
      <c r="CS238" s="135"/>
      <c r="CT238" s="135"/>
      <c r="CU238" s="135"/>
      <c r="CX238" s="135"/>
      <c r="DH238" s="135"/>
      <c r="DR238" s="135"/>
      <c r="EB238" s="135"/>
      <c r="EL238" s="135"/>
      <c r="EV238" s="135"/>
      <c r="FF238" s="135"/>
      <c r="FP238" s="135"/>
      <c r="FZ238" s="135"/>
      <c r="GJ238" s="135"/>
      <c r="GT238" s="135"/>
      <c r="HD238" s="135"/>
      <c r="HN238" s="135"/>
      <c r="HX238" s="135"/>
      <c r="IH238" s="135"/>
      <c r="IR238" s="135"/>
      <c r="JB238" s="135"/>
      <c r="JL238" s="135"/>
      <c r="JV238" s="135"/>
      <c r="KF238" s="135"/>
      <c r="KP238" s="135"/>
      <c r="KZ238" s="135"/>
      <c r="LJ238" s="135"/>
      <c r="LT238" s="135"/>
      <c r="MD238" s="135"/>
    </row>
    <row xmlns:x14ac="http://schemas.microsoft.com/office/spreadsheetml/2009/9/ac" r="239" s="3" customFormat="true" x14ac:dyDescent="0.25">
      <c r="A239" s="419"/>
      <c r="B239" s="135"/>
      <c r="L239" s="135"/>
      <c r="V239" s="135"/>
      <c r="AF239" s="135"/>
      <c r="AP239" s="135"/>
      <c r="AZ239" s="135"/>
      <c r="BJ239" s="135"/>
      <c r="BT239" s="135"/>
      <c r="CD239" s="135"/>
      <c r="CN239" s="135"/>
      <c r="CO239" s="135"/>
      <c r="CP239" s="135"/>
      <c r="CQ239" s="135"/>
      <c r="CR239" s="135"/>
      <c r="CS239" s="135"/>
      <c r="CT239" s="135"/>
      <c r="CU239" s="135"/>
      <c r="CX239" s="135"/>
      <c r="DH239" s="135"/>
      <c r="DR239" s="135"/>
      <c r="EB239" s="135"/>
      <c r="EL239" s="135"/>
      <c r="EV239" s="135"/>
      <c r="FF239" s="135"/>
      <c r="FP239" s="135"/>
      <c r="FZ239" s="135"/>
      <c r="GJ239" s="135"/>
      <c r="GT239" s="135"/>
      <c r="HD239" s="135"/>
      <c r="HN239" s="135"/>
      <c r="HX239" s="135"/>
      <c r="IH239" s="135"/>
      <c r="IR239" s="135"/>
      <c r="JB239" s="135"/>
      <c r="JL239" s="135"/>
      <c r="JV239" s="135"/>
      <c r="KF239" s="135"/>
      <c r="KP239" s="135"/>
      <c r="KZ239" s="135"/>
      <c r="LJ239" s="135"/>
      <c r="LT239" s="135"/>
      <c r="MD239" s="135"/>
    </row>
    <row xmlns:x14ac="http://schemas.microsoft.com/office/spreadsheetml/2009/9/ac" r="240" s="3" customFormat="true" x14ac:dyDescent="0.25">
      <c r="A240" s="419"/>
      <c r="B240" s="135"/>
      <c r="L240" s="135"/>
      <c r="V240" s="135"/>
      <c r="AF240" s="135"/>
      <c r="AP240" s="135"/>
      <c r="AZ240" s="135"/>
      <c r="BJ240" s="135"/>
      <c r="BT240" s="135"/>
      <c r="CD240" s="135"/>
      <c r="CN240" s="135"/>
      <c r="CO240" s="135"/>
      <c r="CP240" s="135"/>
      <c r="CQ240" s="135"/>
      <c r="CR240" s="135"/>
      <c r="CS240" s="135"/>
      <c r="CT240" s="135"/>
      <c r="CU240" s="135"/>
      <c r="CX240" s="135"/>
      <c r="DH240" s="135"/>
      <c r="DR240" s="135"/>
      <c r="EB240" s="135"/>
      <c r="EL240" s="135"/>
      <c r="EV240" s="135"/>
      <c r="FF240" s="135"/>
      <c r="FP240" s="135"/>
      <c r="FZ240" s="135"/>
      <c r="GJ240" s="135"/>
      <c r="GT240" s="135"/>
      <c r="HD240" s="135"/>
      <c r="HN240" s="135"/>
      <c r="HX240" s="135"/>
      <c r="IH240" s="135"/>
      <c r="IR240" s="135"/>
      <c r="JB240" s="135"/>
      <c r="JL240" s="135"/>
      <c r="JV240" s="135"/>
      <c r="KF240" s="135"/>
      <c r="KP240" s="135"/>
      <c r="KZ240" s="135"/>
      <c r="LJ240" s="135"/>
      <c r="LT240" s="135"/>
      <c r="MD240" s="135"/>
    </row>
    <row xmlns:x14ac="http://schemas.microsoft.com/office/spreadsheetml/2009/9/ac" r="241" s="3" customFormat="true" x14ac:dyDescent="0.25">
      <c r="A241" s="419"/>
      <c r="B241" s="135"/>
      <c r="L241" s="135"/>
      <c r="V241" s="135"/>
      <c r="AF241" s="135"/>
      <c r="AP241" s="135"/>
      <c r="AZ241" s="135"/>
      <c r="BJ241" s="135"/>
      <c r="BT241" s="135"/>
      <c r="CD241" s="135"/>
      <c r="CN241" s="135"/>
      <c r="CO241" s="135"/>
      <c r="CP241" s="135"/>
      <c r="CQ241" s="135"/>
      <c r="CR241" s="135"/>
      <c r="CS241" s="135"/>
      <c r="CT241" s="135"/>
      <c r="CU241" s="135"/>
      <c r="CX241" s="135"/>
      <c r="DH241" s="135"/>
      <c r="DR241" s="135"/>
      <c r="EB241" s="135"/>
      <c r="EL241" s="135"/>
      <c r="EV241" s="135"/>
      <c r="FF241" s="135"/>
      <c r="FP241" s="135"/>
      <c r="FZ241" s="135"/>
      <c r="GJ241" s="135"/>
      <c r="GT241" s="135"/>
      <c r="HD241" s="135"/>
      <c r="HN241" s="135"/>
      <c r="HX241" s="135"/>
      <c r="IH241" s="135"/>
      <c r="IR241" s="135"/>
      <c r="JB241" s="135"/>
      <c r="JL241" s="135"/>
      <c r="JV241" s="135"/>
      <c r="KF241" s="135"/>
      <c r="KP241" s="135"/>
      <c r="KZ241" s="135"/>
      <c r="LJ241" s="135"/>
      <c r="LT241" s="135"/>
      <c r="MD241" s="135"/>
    </row>
    <row xmlns:x14ac="http://schemas.microsoft.com/office/spreadsheetml/2009/9/ac" r="242" s="3" customFormat="true" x14ac:dyDescent="0.25">
      <c r="A242" s="419"/>
      <c r="B242" s="135"/>
      <c r="L242" s="135"/>
      <c r="V242" s="135"/>
      <c r="AF242" s="135"/>
      <c r="AP242" s="135"/>
      <c r="AZ242" s="135"/>
      <c r="BJ242" s="135"/>
      <c r="BT242" s="135"/>
      <c r="CD242" s="135"/>
      <c r="CN242" s="135"/>
      <c r="CO242" s="135"/>
      <c r="CP242" s="135"/>
      <c r="CQ242" s="135"/>
      <c r="CR242" s="135"/>
      <c r="CS242" s="135"/>
      <c r="CT242" s="135"/>
      <c r="CU242" s="135"/>
      <c r="CX242" s="135"/>
      <c r="DH242" s="135"/>
      <c r="DR242" s="135"/>
      <c r="EB242" s="135"/>
      <c r="EL242" s="135"/>
      <c r="EV242" s="135"/>
      <c r="FF242" s="135"/>
      <c r="FP242" s="135"/>
      <c r="FZ242" s="135"/>
      <c r="GJ242" s="135"/>
      <c r="GT242" s="135"/>
      <c r="HD242" s="135"/>
      <c r="HN242" s="135"/>
      <c r="HX242" s="135"/>
      <c r="IH242" s="135"/>
      <c r="IR242" s="135"/>
      <c r="JB242" s="135"/>
      <c r="JL242" s="135"/>
      <c r="JV242" s="135"/>
      <c r="KF242" s="135"/>
      <c r="KP242" s="135"/>
      <c r="KZ242" s="135"/>
      <c r="LJ242" s="135"/>
      <c r="LT242" s="135"/>
      <c r="MD242" s="135"/>
    </row>
    <row xmlns:x14ac="http://schemas.microsoft.com/office/spreadsheetml/2009/9/ac" r="243" s="3" customFormat="true" x14ac:dyDescent="0.25">
      <c r="A243" s="419"/>
      <c r="B243" s="135"/>
      <c r="L243" s="135"/>
      <c r="V243" s="135"/>
      <c r="AF243" s="135"/>
      <c r="AP243" s="135"/>
      <c r="AZ243" s="135"/>
      <c r="BJ243" s="135"/>
      <c r="BT243" s="135"/>
      <c r="CD243" s="135"/>
      <c r="CN243" s="135"/>
      <c r="CO243" s="135"/>
      <c r="CP243" s="135"/>
      <c r="CQ243" s="135"/>
      <c r="CR243" s="135"/>
      <c r="CS243" s="135"/>
      <c r="CT243" s="135"/>
      <c r="CU243" s="135"/>
      <c r="CX243" s="135"/>
      <c r="DH243" s="135"/>
      <c r="DR243" s="135"/>
      <c r="EB243" s="135"/>
      <c r="EL243" s="135"/>
      <c r="EV243" s="135"/>
      <c r="FF243" s="135"/>
      <c r="FP243" s="135"/>
      <c r="FZ243" s="135"/>
      <c r="GJ243" s="135"/>
      <c r="GT243" s="135"/>
      <c r="HD243" s="135"/>
      <c r="HN243" s="135"/>
      <c r="HX243" s="135"/>
      <c r="IH243" s="135"/>
      <c r="IR243" s="135"/>
      <c r="JB243" s="135"/>
      <c r="JL243" s="135"/>
      <c r="JV243" s="135"/>
      <c r="KF243" s="135"/>
      <c r="KP243" s="135"/>
      <c r="KZ243" s="135"/>
      <c r="LJ243" s="135"/>
      <c r="LT243" s="135"/>
      <c r="MD243" s="135"/>
    </row>
    <row xmlns:x14ac="http://schemas.microsoft.com/office/spreadsheetml/2009/9/ac" r="244" s="3" customFormat="true" x14ac:dyDescent="0.25">
      <c r="A244" s="419"/>
      <c r="B244" s="135"/>
      <c r="L244" s="135"/>
      <c r="V244" s="135"/>
      <c r="AF244" s="135"/>
      <c r="AP244" s="135"/>
      <c r="AZ244" s="135"/>
      <c r="BJ244" s="135"/>
      <c r="BT244" s="135"/>
      <c r="CD244" s="135"/>
      <c r="CN244" s="135"/>
      <c r="CO244" s="135"/>
      <c r="CP244" s="135"/>
      <c r="CQ244" s="135"/>
      <c r="CR244" s="135"/>
      <c r="CS244" s="135"/>
      <c r="CT244" s="135"/>
      <c r="CU244" s="135"/>
      <c r="CX244" s="135"/>
      <c r="DH244" s="135"/>
      <c r="DR244" s="135"/>
      <c r="EB244" s="135"/>
      <c r="EL244" s="135"/>
      <c r="EV244" s="135"/>
      <c r="FF244" s="135"/>
      <c r="FP244" s="135"/>
      <c r="FZ244" s="135"/>
      <c r="GJ244" s="135"/>
      <c r="GT244" s="135"/>
      <c r="HD244" s="135"/>
      <c r="HN244" s="135"/>
      <c r="HX244" s="135"/>
      <c r="IH244" s="135"/>
      <c r="IR244" s="135"/>
      <c r="JB244" s="135"/>
      <c r="JL244" s="135"/>
      <c r="JV244" s="135"/>
      <c r="KF244" s="135"/>
      <c r="KP244" s="135"/>
      <c r="KZ244" s="135"/>
      <c r="LJ244" s="135"/>
      <c r="LT244" s="135"/>
      <c r="MD244" s="135"/>
    </row>
    <row xmlns:x14ac="http://schemas.microsoft.com/office/spreadsheetml/2009/9/ac" r="245" s="3" customFormat="true" x14ac:dyDescent="0.25">
      <c r="A245" s="419"/>
      <c r="B245" s="135"/>
      <c r="L245" s="135"/>
      <c r="V245" s="135"/>
      <c r="AF245" s="135"/>
      <c r="AP245" s="135"/>
      <c r="AZ245" s="135"/>
      <c r="BJ245" s="135"/>
      <c r="BT245" s="135"/>
      <c r="CD245" s="135"/>
      <c r="CN245" s="135"/>
      <c r="CO245" s="135"/>
      <c r="CP245" s="135"/>
      <c r="CQ245" s="135"/>
      <c r="CR245" s="135"/>
      <c r="CS245" s="135"/>
      <c r="CT245" s="135"/>
      <c r="CU245" s="135"/>
      <c r="CX245" s="135"/>
      <c r="DH245" s="135"/>
      <c r="DR245" s="135"/>
      <c r="EB245" s="135"/>
      <c r="EL245" s="135"/>
      <c r="EV245" s="135"/>
      <c r="FF245" s="135"/>
      <c r="FP245" s="135"/>
      <c r="FZ245" s="135"/>
      <c r="GJ245" s="135"/>
      <c r="GT245" s="135"/>
      <c r="HD245" s="135"/>
      <c r="HN245" s="135"/>
      <c r="HX245" s="135"/>
      <c r="IH245" s="135"/>
      <c r="IR245" s="135"/>
      <c r="JB245" s="135"/>
      <c r="JL245" s="135"/>
      <c r="JV245" s="135"/>
      <c r="KF245" s="135"/>
      <c r="KP245" s="135"/>
      <c r="KZ245" s="135"/>
      <c r="LJ245" s="135"/>
      <c r="LT245" s="135"/>
      <c r="MD245" s="135"/>
    </row>
    <row xmlns:x14ac="http://schemas.microsoft.com/office/spreadsheetml/2009/9/ac" r="246" s="3" customFormat="true" x14ac:dyDescent="0.25">
      <c r="A246" s="419"/>
      <c r="B246" s="135"/>
      <c r="L246" s="135"/>
      <c r="V246" s="135"/>
      <c r="AF246" s="135"/>
      <c r="AP246" s="135"/>
      <c r="AZ246" s="135"/>
      <c r="BJ246" s="135"/>
      <c r="BT246" s="135"/>
      <c r="CD246" s="135"/>
      <c r="CN246" s="135"/>
      <c r="CO246" s="135"/>
      <c r="CP246" s="135"/>
      <c r="CQ246" s="135"/>
      <c r="CR246" s="135"/>
      <c r="CS246" s="135"/>
      <c r="CT246" s="135"/>
      <c r="CU246" s="135"/>
      <c r="CX246" s="135"/>
      <c r="DH246" s="135"/>
      <c r="DR246" s="135"/>
      <c r="EB246" s="135"/>
      <c r="EL246" s="135"/>
      <c r="EV246" s="135"/>
      <c r="FF246" s="135"/>
      <c r="FP246" s="135"/>
      <c r="FZ246" s="135"/>
      <c r="GJ246" s="135"/>
      <c r="GT246" s="135"/>
      <c r="HD246" s="135"/>
      <c r="HN246" s="135"/>
      <c r="HX246" s="135"/>
      <c r="IH246" s="135"/>
      <c r="IR246" s="135"/>
      <c r="JB246" s="135"/>
      <c r="JL246" s="135"/>
      <c r="JV246" s="135"/>
      <c r="KF246" s="135"/>
      <c r="KP246" s="135"/>
      <c r="KZ246" s="135"/>
      <c r="LJ246" s="135"/>
      <c r="LT246" s="135"/>
      <c r="MD246" s="135"/>
    </row>
    <row xmlns:x14ac="http://schemas.microsoft.com/office/spreadsheetml/2009/9/ac" r="247" s="3" customFormat="true" x14ac:dyDescent="0.25">
      <c r="A247" s="419"/>
      <c r="B247" s="135"/>
      <c r="L247" s="135"/>
      <c r="V247" s="135"/>
      <c r="AF247" s="135"/>
      <c r="AP247" s="135"/>
      <c r="AZ247" s="135"/>
      <c r="BJ247" s="135"/>
      <c r="BT247" s="135"/>
      <c r="CD247" s="135"/>
      <c r="CN247" s="135"/>
      <c r="CO247" s="135"/>
      <c r="CP247" s="135"/>
      <c r="CQ247" s="135"/>
      <c r="CR247" s="135"/>
      <c r="CS247" s="135"/>
      <c r="CT247" s="135"/>
      <c r="CU247" s="135"/>
      <c r="CX247" s="135"/>
      <c r="DH247" s="135"/>
      <c r="DR247" s="135"/>
      <c r="EB247" s="135"/>
      <c r="EL247" s="135"/>
      <c r="EV247" s="135"/>
      <c r="FF247" s="135"/>
      <c r="FP247" s="135"/>
      <c r="FZ247" s="135"/>
      <c r="GJ247" s="135"/>
      <c r="GT247" s="135"/>
      <c r="HD247" s="135"/>
      <c r="HN247" s="135"/>
      <c r="HX247" s="135"/>
      <c r="IH247" s="135"/>
      <c r="IR247" s="135"/>
      <c r="JB247" s="135"/>
      <c r="JL247" s="135"/>
      <c r="JV247" s="135"/>
      <c r="KF247" s="135"/>
      <c r="KP247" s="135"/>
      <c r="KZ247" s="135"/>
      <c r="LJ247" s="135"/>
      <c r="LT247" s="135"/>
      <c r="MD247" s="135"/>
    </row>
    <row xmlns:x14ac="http://schemas.microsoft.com/office/spreadsheetml/2009/9/ac" r="248" s="3" customFormat="true" x14ac:dyDescent="0.25">
      <c r="A248" s="419"/>
      <c r="B248" s="135"/>
      <c r="L248" s="135"/>
      <c r="V248" s="135"/>
      <c r="AF248" s="135"/>
      <c r="AP248" s="135"/>
      <c r="AZ248" s="135"/>
      <c r="BJ248" s="135"/>
      <c r="BT248" s="135"/>
      <c r="CD248" s="135"/>
      <c r="CN248" s="135"/>
      <c r="CO248" s="135"/>
      <c r="CP248" s="135"/>
      <c r="CQ248" s="135"/>
      <c r="CR248" s="135"/>
      <c r="CS248" s="135"/>
      <c r="CT248" s="135"/>
      <c r="CU248" s="135"/>
      <c r="CX248" s="135"/>
      <c r="DH248" s="135"/>
      <c r="DR248" s="135"/>
      <c r="EB248" s="135"/>
      <c r="EL248" s="135"/>
      <c r="EV248" s="135"/>
      <c r="FF248" s="135"/>
      <c r="FP248" s="135"/>
      <c r="FZ248" s="135"/>
      <c r="GJ248" s="135"/>
      <c r="GT248" s="135"/>
      <c r="HD248" s="135"/>
      <c r="HN248" s="135"/>
      <c r="HX248" s="135"/>
      <c r="IH248" s="135"/>
      <c r="IR248" s="135"/>
      <c r="JB248" s="135"/>
      <c r="JL248" s="135"/>
      <c r="JV248" s="135"/>
      <c r="KF248" s="135"/>
      <c r="KP248" s="135"/>
      <c r="KZ248" s="135"/>
      <c r="LJ248" s="135"/>
      <c r="LT248" s="135"/>
      <c r="MD248" s="135"/>
    </row>
    <row xmlns:x14ac="http://schemas.microsoft.com/office/spreadsheetml/2009/9/ac" r="249" s="3" customFormat="true" x14ac:dyDescent="0.25">
      <c r="A249" s="419"/>
      <c r="B249" s="135"/>
      <c r="L249" s="135"/>
      <c r="V249" s="135"/>
      <c r="AF249" s="135"/>
      <c r="AP249" s="135"/>
      <c r="AZ249" s="135"/>
      <c r="BJ249" s="135"/>
      <c r="BT249" s="135"/>
      <c r="CD249" s="135"/>
      <c r="CN249" s="135"/>
      <c r="CO249" s="135"/>
      <c r="CP249" s="135"/>
      <c r="CQ249" s="135"/>
      <c r="CR249" s="135"/>
      <c r="CS249" s="135"/>
      <c r="CT249" s="135"/>
      <c r="CU249" s="135"/>
      <c r="CX249" s="135"/>
      <c r="DH249" s="135"/>
      <c r="DR249" s="135"/>
      <c r="EB249" s="135"/>
      <c r="EL249" s="135"/>
      <c r="EV249" s="135"/>
      <c r="FF249" s="135"/>
      <c r="FP249" s="135"/>
      <c r="FZ249" s="135"/>
      <c r="GJ249" s="135"/>
      <c r="GT249" s="135"/>
      <c r="HD249" s="135"/>
      <c r="HN249" s="135"/>
      <c r="HX249" s="135"/>
      <c r="IH249" s="135"/>
      <c r="IR249" s="135"/>
      <c r="JB249" s="135"/>
      <c r="JL249" s="135"/>
      <c r="JV249" s="135"/>
      <c r="KF249" s="135"/>
      <c r="KP249" s="135"/>
      <c r="KZ249" s="135"/>
      <c r="LJ249" s="135"/>
      <c r="LT249" s="135"/>
      <c r="MD249" s="135"/>
    </row>
    <row xmlns:x14ac="http://schemas.microsoft.com/office/spreadsheetml/2009/9/ac" r="250" s="3" customFormat="true" x14ac:dyDescent="0.25">
      <c r="A250" s="419"/>
      <c r="B250" s="135"/>
      <c r="L250" s="135"/>
      <c r="V250" s="135"/>
      <c r="AF250" s="135"/>
      <c r="AP250" s="135"/>
      <c r="AZ250" s="135"/>
      <c r="BJ250" s="135"/>
      <c r="BT250" s="135"/>
      <c r="CD250" s="135"/>
      <c r="CN250" s="135"/>
      <c r="CO250" s="135"/>
      <c r="CP250" s="135"/>
      <c r="CQ250" s="135"/>
      <c r="CR250" s="135"/>
      <c r="CS250" s="135"/>
      <c r="CT250" s="135"/>
      <c r="CU250" s="135"/>
      <c r="CX250" s="135"/>
      <c r="DH250" s="135"/>
      <c r="DR250" s="135"/>
      <c r="EB250" s="135"/>
      <c r="EL250" s="135"/>
      <c r="EV250" s="135"/>
      <c r="FF250" s="135"/>
      <c r="FP250" s="135"/>
      <c r="FZ250" s="135"/>
      <c r="GJ250" s="135"/>
      <c r="GT250" s="135"/>
      <c r="HD250" s="135"/>
      <c r="HN250" s="135"/>
      <c r="HX250" s="135"/>
      <c r="IH250" s="135"/>
      <c r="IR250" s="135"/>
      <c r="JB250" s="135"/>
      <c r="JL250" s="135"/>
      <c r="JV250" s="135"/>
      <c r="KF250" s="135"/>
      <c r="KP250" s="135"/>
      <c r="KZ250" s="135"/>
      <c r="LJ250" s="135"/>
      <c r="LT250" s="135"/>
      <c r="MD250" s="135"/>
    </row>
    <row xmlns:x14ac="http://schemas.microsoft.com/office/spreadsheetml/2009/9/ac" r="251" s="3" customFormat="true" x14ac:dyDescent="0.25">
      <c r="A251" s="419"/>
      <c r="B251" s="135"/>
      <c r="L251" s="135"/>
      <c r="V251" s="135"/>
      <c r="AF251" s="135"/>
      <c r="AP251" s="135"/>
      <c r="AZ251" s="135"/>
      <c r="BJ251" s="135"/>
      <c r="BT251" s="135"/>
      <c r="CD251" s="135"/>
      <c r="CN251" s="135"/>
      <c r="CO251" s="135"/>
      <c r="CP251" s="135"/>
      <c r="CQ251" s="135"/>
      <c r="CR251" s="135"/>
      <c r="CS251" s="135"/>
      <c r="CT251" s="135"/>
      <c r="CU251" s="135"/>
      <c r="CX251" s="135"/>
      <c r="DH251" s="135"/>
      <c r="DR251" s="135"/>
      <c r="EB251" s="135"/>
      <c r="EL251" s="135"/>
      <c r="EV251" s="135"/>
      <c r="FF251" s="135"/>
      <c r="FP251" s="135"/>
      <c r="FZ251" s="135"/>
      <c r="GJ251" s="135"/>
      <c r="GT251" s="135"/>
      <c r="HD251" s="135"/>
      <c r="HN251" s="135"/>
      <c r="HX251" s="135"/>
      <c r="IH251" s="135"/>
      <c r="IR251" s="135"/>
      <c r="JB251" s="135"/>
      <c r="JL251" s="135"/>
      <c r="JV251" s="135"/>
      <c r="KF251" s="135"/>
      <c r="KP251" s="135"/>
      <c r="KZ251" s="135"/>
      <c r="LJ251" s="135"/>
      <c r="LT251" s="135"/>
      <c r="MD251" s="135"/>
    </row>
    <row xmlns:x14ac="http://schemas.microsoft.com/office/spreadsheetml/2009/9/ac" r="252" s="3" customFormat="true" x14ac:dyDescent="0.25">
      <c r="A252" s="419"/>
      <c r="B252" s="135"/>
      <c r="L252" s="135"/>
      <c r="V252" s="135"/>
      <c r="AF252" s="135"/>
      <c r="AP252" s="135"/>
      <c r="AZ252" s="135"/>
      <c r="BJ252" s="135"/>
      <c r="BT252" s="135"/>
      <c r="CD252" s="135"/>
      <c r="CN252" s="135"/>
      <c r="CO252" s="135"/>
      <c r="CP252" s="135"/>
      <c r="CQ252" s="135"/>
      <c r="CR252" s="135"/>
      <c r="CS252" s="135"/>
      <c r="CT252" s="135"/>
      <c r="CU252" s="135"/>
      <c r="CX252" s="135"/>
      <c r="DH252" s="135"/>
      <c r="DR252" s="135"/>
      <c r="EB252" s="135"/>
      <c r="EL252" s="135"/>
      <c r="EV252" s="135"/>
      <c r="FF252" s="135"/>
      <c r="FP252" s="135"/>
      <c r="FZ252" s="135"/>
      <c r="GJ252" s="135"/>
      <c r="GT252" s="135"/>
      <c r="HD252" s="135"/>
      <c r="HN252" s="135"/>
      <c r="HX252" s="135"/>
      <c r="IH252" s="135"/>
      <c r="IR252" s="135"/>
      <c r="JB252" s="135"/>
      <c r="JL252" s="135"/>
      <c r="JV252" s="135"/>
      <c r="KF252" s="135"/>
      <c r="KP252" s="135"/>
      <c r="KZ252" s="135"/>
      <c r="LJ252" s="135"/>
      <c r="LT252" s="135"/>
      <c r="MD252" s="135"/>
    </row>
    <row xmlns:x14ac="http://schemas.microsoft.com/office/spreadsheetml/2009/9/ac" r="253" s="3" customFormat="true" x14ac:dyDescent="0.25">
      <c r="A253" s="419"/>
      <c r="B253" s="135"/>
      <c r="L253" s="135"/>
      <c r="V253" s="135"/>
      <c r="AF253" s="135"/>
      <c r="AP253" s="135"/>
      <c r="AZ253" s="135"/>
      <c r="BJ253" s="135"/>
      <c r="BT253" s="135"/>
      <c r="CD253" s="135"/>
      <c r="CN253" s="135"/>
      <c r="CO253" s="135"/>
      <c r="CP253" s="135"/>
      <c r="CQ253" s="135"/>
      <c r="CR253" s="135"/>
      <c r="CS253" s="135"/>
      <c r="CT253" s="135"/>
      <c r="CU253" s="135"/>
      <c r="CX253" s="135"/>
      <c r="DH253" s="135"/>
      <c r="DR253" s="135"/>
      <c r="EB253" s="135"/>
      <c r="EL253" s="135"/>
      <c r="EV253" s="135"/>
      <c r="FF253" s="135"/>
      <c r="FP253" s="135"/>
      <c r="FZ253" s="135"/>
      <c r="GJ253" s="135"/>
      <c r="GT253" s="135"/>
      <c r="HD253" s="135"/>
      <c r="HN253" s="135"/>
      <c r="HX253" s="135"/>
      <c r="IH253" s="135"/>
      <c r="IR253" s="135"/>
      <c r="JB253" s="135"/>
      <c r="JL253" s="135"/>
      <c r="JV253" s="135"/>
      <c r="KF253" s="135"/>
      <c r="KP253" s="135"/>
      <c r="KZ253" s="135"/>
      <c r="LJ253" s="135"/>
      <c r="LT253" s="135"/>
      <c r="MD253" s="135"/>
    </row>
    <row xmlns:x14ac="http://schemas.microsoft.com/office/spreadsheetml/2009/9/ac" r="254" s="3" customFormat="true" x14ac:dyDescent="0.25">
      <c r="A254" s="419"/>
      <c r="B254" s="135"/>
      <c r="L254" s="135"/>
      <c r="V254" s="135"/>
      <c r="AF254" s="135"/>
      <c r="AP254" s="135"/>
      <c r="AZ254" s="135"/>
      <c r="BJ254" s="135"/>
      <c r="BT254" s="135"/>
      <c r="CD254" s="135"/>
      <c r="CN254" s="135"/>
      <c r="CO254" s="135"/>
      <c r="CP254" s="135"/>
      <c r="CQ254" s="135"/>
      <c r="CR254" s="135"/>
      <c r="CS254" s="135"/>
      <c r="CT254" s="135"/>
      <c r="CU254" s="135"/>
      <c r="CX254" s="135"/>
      <c r="DH254" s="135"/>
      <c r="DR254" s="135"/>
      <c r="EB254" s="135"/>
      <c r="EL254" s="135"/>
      <c r="EV254" s="135"/>
      <c r="FF254" s="135"/>
      <c r="FP254" s="135"/>
      <c r="FZ254" s="135"/>
      <c r="GJ254" s="135"/>
      <c r="GT254" s="135"/>
      <c r="HD254" s="135"/>
      <c r="HN254" s="135"/>
      <c r="HX254" s="135"/>
      <c r="IH254" s="135"/>
      <c r="IR254" s="135"/>
      <c r="JB254" s="135"/>
      <c r="JL254" s="135"/>
      <c r="JV254" s="135"/>
      <c r="KF254" s="135"/>
      <c r="KP254" s="135"/>
      <c r="KZ254" s="135"/>
      <c r="LJ254" s="135"/>
      <c r="LT254" s="135"/>
      <c r="MD254" s="135"/>
    </row>
    <row xmlns:x14ac="http://schemas.microsoft.com/office/spreadsheetml/2009/9/ac" r="255" s="3" customFormat="true" x14ac:dyDescent="0.25">
      <c r="A255" s="419"/>
      <c r="B255" s="135"/>
      <c r="L255" s="135"/>
      <c r="V255" s="135"/>
      <c r="AF255" s="135"/>
      <c r="AP255" s="135"/>
      <c r="AZ255" s="135"/>
      <c r="BJ255" s="135"/>
      <c r="BT255" s="135"/>
      <c r="CD255" s="135"/>
      <c r="CN255" s="135"/>
      <c r="CO255" s="135"/>
      <c r="CP255" s="135"/>
      <c r="CQ255" s="135"/>
      <c r="CR255" s="135"/>
      <c r="CS255" s="135"/>
      <c r="CT255" s="135"/>
      <c r="CU255" s="135"/>
      <c r="CX255" s="135"/>
      <c r="DH255" s="135"/>
      <c r="DR255" s="135"/>
      <c r="EB255" s="135"/>
      <c r="EL255" s="135"/>
      <c r="EV255" s="135"/>
      <c r="FF255" s="135"/>
      <c r="FP255" s="135"/>
      <c r="FZ255" s="135"/>
      <c r="GJ255" s="135"/>
      <c r="GT255" s="135"/>
      <c r="HD255" s="135"/>
      <c r="HN255" s="135"/>
      <c r="HX255" s="135"/>
      <c r="IH255" s="135"/>
      <c r="IR255" s="135"/>
      <c r="JB255" s="135"/>
      <c r="JL255" s="135"/>
      <c r="JV255" s="135"/>
      <c r="KF255" s="135"/>
      <c r="KP255" s="135"/>
      <c r="KZ255" s="135"/>
      <c r="LJ255" s="135"/>
      <c r="LT255" s="135"/>
      <c r="MD255" s="135"/>
    </row>
    <row xmlns:x14ac="http://schemas.microsoft.com/office/spreadsheetml/2009/9/ac" r="256" s="3" customFormat="true" x14ac:dyDescent="0.25">
      <c r="A256" s="419"/>
      <c r="B256" s="135"/>
      <c r="L256" s="135"/>
      <c r="V256" s="135"/>
      <c r="AF256" s="135"/>
      <c r="AP256" s="135"/>
      <c r="AZ256" s="135"/>
      <c r="BJ256" s="135"/>
      <c r="BT256" s="135"/>
      <c r="CD256" s="135"/>
      <c r="CN256" s="135"/>
      <c r="CO256" s="135"/>
      <c r="CP256" s="135"/>
      <c r="CQ256" s="135"/>
      <c r="CR256" s="135"/>
      <c r="CS256" s="135"/>
      <c r="CT256" s="135"/>
      <c r="CU256" s="135"/>
      <c r="CX256" s="135"/>
      <c r="DH256" s="135"/>
      <c r="DR256" s="135"/>
      <c r="EB256" s="135"/>
      <c r="EL256" s="135"/>
      <c r="EV256" s="135"/>
      <c r="FF256" s="135"/>
      <c r="FP256" s="135"/>
      <c r="FZ256" s="135"/>
      <c r="GJ256" s="135"/>
      <c r="GT256" s="135"/>
      <c r="HD256" s="135"/>
      <c r="HN256" s="135"/>
      <c r="HX256" s="135"/>
      <c r="IH256" s="135"/>
      <c r="IR256" s="135"/>
      <c r="JB256" s="135"/>
      <c r="JL256" s="135"/>
      <c r="JV256" s="135"/>
      <c r="KF256" s="135"/>
      <c r="KP256" s="135"/>
      <c r="KZ256" s="135"/>
      <c r="LJ256" s="135"/>
      <c r="LT256" s="135"/>
      <c r="MD256" s="135"/>
    </row>
    <row xmlns:x14ac="http://schemas.microsoft.com/office/spreadsheetml/2009/9/ac" r="257" s="3" customFormat="true" x14ac:dyDescent="0.25">
      <c r="A257" s="419"/>
      <c r="B257" s="135"/>
      <c r="L257" s="135"/>
      <c r="V257" s="135"/>
      <c r="AF257" s="135"/>
      <c r="AP257" s="135"/>
      <c r="AZ257" s="135"/>
      <c r="BJ257" s="135"/>
      <c r="BT257" s="135"/>
      <c r="CD257" s="135"/>
      <c r="CN257" s="135"/>
      <c r="CO257" s="135"/>
      <c r="CP257" s="135"/>
      <c r="CQ257" s="135"/>
      <c r="CR257" s="135"/>
      <c r="CS257" s="135"/>
      <c r="CT257" s="135"/>
      <c r="CU257" s="135"/>
      <c r="CX257" s="135"/>
      <c r="DH257" s="135"/>
      <c r="DR257" s="135"/>
      <c r="EB257" s="135"/>
      <c r="EL257" s="135"/>
      <c r="EV257" s="135"/>
      <c r="FF257" s="135"/>
      <c r="FP257" s="135"/>
      <c r="FZ257" s="135"/>
      <c r="GJ257" s="135"/>
      <c r="GT257" s="135"/>
      <c r="HD257" s="135"/>
      <c r="HN257" s="135"/>
      <c r="HX257" s="135"/>
      <c r="IH257" s="135"/>
      <c r="IR257" s="135"/>
      <c r="JB257" s="135"/>
      <c r="JL257" s="135"/>
      <c r="JV257" s="135"/>
      <c r="KF257" s="135"/>
      <c r="KP257" s="135"/>
      <c r="KZ257" s="135"/>
      <c r="LJ257" s="135"/>
      <c r="LT257" s="135"/>
      <c r="MD257" s="135"/>
    </row>
    <row xmlns:x14ac="http://schemas.microsoft.com/office/spreadsheetml/2009/9/ac" r="258" s="3" customFormat="true" x14ac:dyDescent="0.25">
      <c r="A258" s="419"/>
      <c r="B258" s="135"/>
      <c r="L258" s="135"/>
      <c r="V258" s="135"/>
      <c r="AF258" s="135"/>
      <c r="AP258" s="135"/>
      <c r="AZ258" s="135"/>
      <c r="BJ258" s="135"/>
      <c r="BT258" s="135"/>
      <c r="CD258" s="135"/>
      <c r="CN258" s="135"/>
      <c r="CO258" s="135"/>
      <c r="CP258" s="135"/>
      <c r="CQ258" s="135"/>
      <c r="CR258" s="135"/>
      <c r="CS258" s="135"/>
      <c r="CT258" s="135"/>
      <c r="CU258" s="135"/>
      <c r="CX258" s="135"/>
      <c r="DH258" s="135"/>
      <c r="DR258" s="135"/>
      <c r="EB258" s="135"/>
      <c r="EL258" s="135"/>
      <c r="EV258" s="135"/>
      <c r="FF258" s="135"/>
      <c r="FP258" s="135"/>
      <c r="FZ258" s="135"/>
      <c r="GJ258" s="135"/>
      <c r="GT258" s="135"/>
      <c r="HD258" s="135"/>
      <c r="HN258" s="135"/>
      <c r="HX258" s="135"/>
      <c r="IH258" s="135"/>
      <c r="IR258" s="135"/>
      <c r="JB258" s="135"/>
      <c r="JL258" s="135"/>
      <c r="JV258" s="135"/>
      <c r="KF258" s="135"/>
      <c r="KP258" s="135"/>
      <c r="KZ258" s="135"/>
      <c r="LJ258" s="135"/>
      <c r="LT258" s="135"/>
      <c r="MD258" s="135"/>
    </row>
    <row xmlns:x14ac="http://schemas.microsoft.com/office/spreadsheetml/2009/9/ac" r="259" s="3" customFormat="true" x14ac:dyDescent="0.25">
      <c r="A259" s="419"/>
      <c r="B259" s="135"/>
      <c r="L259" s="135"/>
      <c r="V259" s="135"/>
      <c r="AF259" s="135"/>
      <c r="AP259" s="135"/>
      <c r="AZ259" s="135"/>
      <c r="BJ259" s="135"/>
      <c r="BT259" s="135"/>
      <c r="CD259" s="135"/>
      <c r="CN259" s="135"/>
      <c r="CO259" s="135"/>
      <c r="CP259" s="135"/>
      <c r="CQ259" s="135"/>
      <c r="CR259" s="135"/>
      <c r="CS259" s="135"/>
      <c r="CT259" s="135"/>
      <c r="CU259" s="135"/>
      <c r="CX259" s="135"/>
      <c r="DH259" s="135"/>
      <c r="DR259" s="135"/>
      <c r="EB259" s="135"/>
      <c r="EL259" s="135"/>
      <c r="EV259" s="135"/>
      <c r="FF259" s="135"/>
      <c r="FP259" s="135"/>
      <c r="FZ259" s="135"/>
      <c r="GJ259" s="135"/>
      <c r="GT259" s="135"/>
      <c r="HD259" s="135"/>
      <c r="HN259" s="135"/>
      <c r="HX259" s="135"/>
      <c r="IH259" s="135"/>
      <c r="IR259" s="135"/>
      <c r="JB259" s="135"/>
      <c r="JL259" s="135"/>
      <c r="JV259" s="135"/>
      <c r="KF259" s="135"/>
      <c r="KP259" s="135"/>
      <c r="KZ259" s="135"/>
      <c r="LJ259" s="135"/>
      <c r="LT259" s="135"/>
      <c r="MD259" s="135"/>
    </row>
    <row xmlns:x14ac="http://schemas.microsoft.com/office/spreadsheetml/2009/9/ac" r="260" s="3" customFormat="true" x14ac:dyDescent="0.25">
      <c r="A260" s="419"/>
      <c r="B260" s="135"/>
      <c r="L260" s="135"/>
      <c r="V260" s="135"/>
      <c r="AF260" s="135"/>
      <c r="AP260" s="135"/>
      <c r="AZ260" s="135"/>
      <c r="BJ260" s="135"/>
      <c r="BT260" s="135"/>
      <c r="CD260" s="135"/>
      <c r="CN260" s="135"/>
      <c r="CO260" s="135"/>
      <c r="CP260" s="135"/>
      <c r="CQ260" s="135"/>
      <c r="CR260" s="135"/>
      <c r="CS260" s="135"/>
      <c r="CT260" s="135"/>
      <c r="CU260" s="135"/>
      <c r="CX260" s="135"/>
      <c r="DH260" s="135"/>
      <c r="DR260" s="135"/>
      <c r="EB260" s="135"/>
      <c r="EL260" s="135"/>
      <c r="EV260" s="135"/>
      <c r="FF260" s="135"/>
      <c r="FP260" s="135"/>
      <c r="FZ260" s="135"/>
      <c r="GJ260" s="135"/>
      <c r="GT260" s="135"/>
      <c r="HD260" s="135"/>
      <c r="HN260" s="135"/>
      <c r="HX260" s="135"/>
      <c r="IH260" s="135"/>
      <c r="IR260" s="135"/>
      <c r="JB260" s="135"/>
      <c r="JL260" s="135"/>
      <c r="JV260" s="135"/>
      <c r="KF260" s="135"/>
      <c r="KP260" s="135"/>
      <c r="KZ260" s="135"/>
      <c r="LJ260" s="135"/>
      <c r="LT260" s="135"/>
      <c r="MD260" s="135"/>
    </row>
    <row xmlns:x14ac="http://schemas.microsoft.com/office/spreadsheetml/2009/9/ac" r="261" s="3" customFormat="true" x14ac:dyDescent="0.25">
      <c r="A261" s="419"/>
      <c r="B261" s="135"/>
      <c r="L261" s="135"/>
      <c r="V261" s="135"/>
      <c r="AF261" s="135"/>
      <c r="AP261" s="135"/>
      <c r="AZ261" s="135"/>
      <c r="BJ261" s="135"/>
      <c r="BT261" s="135"/>
      <c r="CD261" s="135"/>
      <c r="CN261" s="135"/>
      <c r="CO261" s="135"/>
      <c r="CP261" s="135"/>
      <c r="CQ261" s="135"/>
      <c r="CR261" s="135"/>
      <c r="CS261" s="135"/>
      <c r="CT261" s="135"/>
      <c r="CU261" s="135"/>
      <c r="CX261" s="135"/>
      <c r="DH261" s="135"/>
      <c r="DR261" s="135"/>
      <c r="EB261" s="135"/>
      <c r="EL261" s="135"/>
      <c r="EV261" s="135"/>
      <c r="FF261" s="135"/>
      <c r="FP261" s="135"/>
      <c r="FZ261" s="135"/>
      <c r="GJ261" s="135"/>
      <c r="GT261" s="135"/>
      <c r="HD261" s="135"/>
      <c r="HN261" s="135"/>
      <c r="HX261" s="135"/>
      <c r="IH261" s="135"/>
      <c r="IR261" s="135"/>
      <c r="JB261" s="135"/>
      <c r="JL261" s="135"/>
      <c r="JV261" s="135"/>
      <c r="KF261" s="135"/>
      <c r="KP261" s="135"/>
      <c r="KZ261" s="135"/>
      <c r="LJ261" s="135"/>
      <c r="LT261" s="135"/>
      <c r="MD261" s="135"/>
    </row>
    <row xmlns:x14ac="http://schemas.microsoft.com/office/spreadsheetml/2009/9/ac" r="262" s="3" customFormat="true" x14ac:dyDescent="0.25">
      <c r="A262" s="419"/>
      <c r="B262" s="135"/>
      <c r="L262" s="135"/>
      <c r="V262" s="135"/>
      <c r="AF262" s="135"/>
      <c r="AP262" s="135"/>
      <c r="AZ262" s="135"/>
      <c r="BJ262" s="135"/>
      <c r="BT262" s="135"/>
      <c r="CD262" s="135"/>
      <c r="CN262" s="135"/>
      <c r="CO262" s="135"/>
      <c r="CP262" s="135"/>
      <c r="CQ262" s="135"/>
      <c r="CR262" s="135"/>
      <c r="CS262" s="135"/>
      <c r="CT262" s="135"/>
      <c r="CU262" s="135"/>
      <c r="CX262" s="135"/>
      <c r="DH262" s="135"/>
      <c r="DR262" s="135"/>
      <c r="EB262" s="135"/>
      <c r="EL262" s="135"/>
      <c r="EV262" s="135"/>
      <c r="FF262" s="135"/>
      <c r="FP262" s="135"/>
      <c r="FZ262" s="135"/>
      <c r="GJ262" s="135"/>
      <c r="GT262" s="135"/>
      <c r="HD262" s="135"/>
      <c r="HN262" s="135"/>
      <c r="HX262" s="135"/>
      <c r="IH262" s="135"/>
      <c r="IR262" s="135"/>
      <c r="JB262" s="135"/>
      <c r="JL262" s="135"/>
      <c r="JV262" s="135"/>
      <c r="KF262" s="135"/>
      <c r="KP262" s="135"/>
      <c r="KZ262" s="135"/>
      <c r="LJ262" s="135"/>
      <c r="LT262" s="135"/>
      <c r="MD262" s="135"/>
    </row>
    <row xmlns:x14ac="http://schemas.microsoft.com/office/spreadsheetml/2009/9/ac" r="263" s="3" customFormat="true" x14ac:dyDescent="0.25">
      <c r="A263" s="419"/>
      <c r="B263" s="135"/>
      <c r="L263" s="135"/>
      <c r="V263" s="135"/>
      <c r="AF263" s="135"/>
      <c r="AP263" s="135"/>
      <c r="AZ263" s="135"/>
      <c r="BJ263" s="135"/>
      <c r="BT263" s="135"/>
      <c r="CD263" s="135"/>
      <c r="CN263" s="135"/>
      <c r="CO263" s="135"/>
      <c r="CP263" s="135"/>
      <c r="CQ263" s="135"/>
      <c r="CR263" s="135"/>
      <c r="CS263" s="135"/>
      <c r="CT263" s="135"/>
      <c r="CU263" s="135"/>
      <c r="CX263" s="135"/>
      <c r="DH263" s="135"/>
      <c r="DR263" s="135"/>
      <c r="EB263" s="135"/>
      <c r="EL263" s="135"/>
      <c r="EV263" s="135"/>
      <c r="FF263" s="135"/>
      <c r="FP263" s="135"/>
      <c r="FZ263" s="135"/>
      <c r="GJ263" s="135"/>
      <c r="GT263" s="135"/>
      <c r="HD263" s="135"/>
      <c r="HN263" s="135"/>
      <c r="HX263" s="135"/>
      <c r="IH263" s="135"/>
      <c r="IR263" s="135"/>
      <c r="JB263" s="135"/>
      <c r="JL263" s="135"/>
      <c r="JV263" s="135"/>
      <c r="KF263" s="135"/>
      <c r="KP263" s="135"/>
      <c r="KZ263" s="135"/>
      <c r="LJ263" s="135"/>
      <c r="LT263" s="135"/>
      <c r="MD263" s="135"/>
    </row>
    <row xmlns:x14ac="http://schemas.microsoft.com/office/spreadsheetml/2009/9/ac" r="264" s="3" customFormat="true" x14ac:dyDescent="0.25">
      <c r="A264" s="419"/>
      <c r="B264" s="135"/>
      <c r="L264" s="135"/>
      <c r="V264" s="135"/>
      <c r="AF264" s="135"/>
      <c r="AP264" s="135"/>
      <c r="AZ264" s="135"/>
      <c r="BJ264" s="135"/>
      <c r="BT264" s="135"/>
      <c r="CD264" s="135"/>
      <c r="CN264" s="135"/>
      <c r="CO264" s="135"/>
      <c r="CP264" s="135"/>
      <c r="CQ264" s="135"/>
      <c r="CR264" s="135"/>
      <c r="CS264" s="135"/>
      <c r="CT264" s="135"/>
      <c r="CU264" s="135"/>
      <c r="CX264" s="135"/>
      <c r="DH264" s="135"/>
      <c r="DR264" s="135"/>
      <c r="EB264" s="135"/>
      <c r="EL264" s="135"/>
      <c r="EV264" s="135"/>
      <c r="FF264" s="135"/>
      <c r="FP264" s="135"/>
      <c r="FZ264" s="135"/>
      <c r="GJ264" s="135"/>
      <c r="GT264" s="135"/>
      <c r="HD264" s="135"/>
      <c r="HN264" s="135"/>
      <c r="HX264" s="135"/>
      <c r="IH264" s="135"/>
      <c r="IR264" s="135"/>
      <c r="JB264" s="135"/>
      <c r="JL264" s="135"/>
      <c r="JV264" s="135"/>
      <c r="KF264" s="135"/>
      <c r="KP264" s="135"/>
      <c r="KZ264" s="135"/>
      <c r="LJ264" s="135"/>
      <c r="LT264" s="135"/>
      <c r="MD264" s="135"/>
    </row>
    <row xmlns:x14ac="http://schemas.microsoft.com/office/spreadsheetml/2009/9/ac" r="265" s="3" customFormat="true" x14ac:dyDescent="0.25">
      <c r="A265" s="419"/>
      <c r="B265" s="135"/>
      <c r="L265" s="135"/>
      <c r="V265" s="135"/>
      <c r="AF265" s="135"/>
      <c r="AP265" s="135"/>
      <c r="AZ265" s="135"/>
      <c r="BJ265" s="135"/>
      <c r="BT265" s="135"/>
      <c r="CD265" s="135"/>
      <c r="CN265" s="135"/>
      <c r="CO265" s="135"/>
      <c r="CP265" s="135"/>
      <c r="CQ265" s="135"/>
      <c r="CR265" s="135"/>
      <c r="CS265" s="135"/>
      <c r="CT265" s="135"/>
      <c r="CU265" s="135"/>
      <c r="CX265" s="135"/>
      <c r="DH265" s="135"/>
      <c r="DR265" s="135"/>
      <c r="EB265" s="135"/>
      <c r="EL265" s="135"/>
      <c r="EV265" s="135"/>
      <c r="FF265" s="135"/>
      <c r="FP265" s="135"/>
      <c r="FZ265" s="135"/>
      <c r="GJ265" s="135"/>
      <c r="GT265" s="135"/>
      <c r="HD265" s="135"/>
      <c r="HN265" s="135"/>
      <c r="HX265" s="135"/>
      <c r="IH265" s="135"/>
      <c r="IR265" s="135"/>
      <c r="JB265" s="135"/>
      <c r="JL265" s="135"/>
      <c r="JV265" s="135"/>
      <c r="KF265" s="135"/>
      <c r="KP265" s="135"/>
      <c r="KZ265" s="135"/>
      <c r="LJ265" s="135"/>
      <c r="LT265" s="135"/>
      <c r="MD265" s="135"/>
    </row>
    <row xmlns:x14ac="http://schemas.microsoft.com/office/spreadsheetml/2009/9/ac" r="266" s="3" customFormat="true" x14ac:dyDescent="0.25">
      <c r="A266" s="419"/>
      <c r="B266" s="135"/>
      <c r="L266" s="135"/>
      <c r="V266" s="135"/>
      <c r="AF266" s="135"/>
      <c r="AP266" s="135"/>
      <c r="AZ266" s="135"/>
      <c r="BJ266" s="135"/>
      <c r="BT266" s="135"/>
      <c r="CD266" s="135"/>
      <c r="CN266" s="135"/>
      <c r="CO266" s="135"/>
      <c r="CP266" s="135"/>
      <c r="CQ266" s="135"/>
      <c r="CR266" s="135"/>
      <c r="CS266" s="135"/>
      <c r="CT266" s="135"/>
      <c r="CU266" s="135"/>
      <c r="CX266" s="135"/>
      <c r="DH266" s="135"/>
      <c r="DR266" s="135"/>
      <c r="EB266" s="135"/>
      <c r="EL266" s="135"/>
      <c r="EV266" s="135"/>
      <c r="FF266" s="135"/>
      <c r="FP266" s="135"/>
      <c r="FZ266" s="135"/>
      <c r="GJ266" s="135"/>
      <c r="GT266" s="135"/>
      <c r="HD266" s="135"/>
      <c r="HN266" s="135"/>
      <c r="HX266" s="135"/>
      <c r="IH266" s="135"/>
      <c r="IR266" s="135"/>
      <c r="JB266" s="135"/>
      <c r="JL266" s="135"/>
      <c r="JV266" s="135"/>
      <c r="KF266" s="135"/>
      <c r="KP266" s="135"/>
      <c r="KZ266" s="135"/>
      <c r="LJ266" s="135"/>
      <c r="LT266" s="135"/>
      <c r="MD266" s="135"/>
    </row>
    <row xmlns:x14ac="http://schemas.microsoft.com/office/spreadsheetml/2009/9/ac" r="267" s="3" customFormat="true" x14ac:dyDescent="0.25">
      <c r="A267" s="419"/>
      <c r="B267" s="135"/>
      <c r="L267" s="135"/>
      <c r="V267" s="135"/>
      <c r="AF267" s="135"/>
      <c r="AP267" s="135"/>
      <c r="AZ267" s="135"/>
      <c r="BJ267" s="135"/>
      <c r="BT267" s="135"/>
      <c r="CD267" s="135"/>
      <c r="CN267" s="135"/>
      <c r="CO267" s="135"/>
      <c r="CP267" s="135"/>
      <c r="CQ267" s="135"/>
      <c r="CR267" s="135"/>
      <c r="CS267" s="135"/>
      <c r="CT267" s="135"/>
      <c r="CU267" s="135"/>
      <c r="CX267" s="135"/>
      <c r="DH267" s="135"/>
      <c r="DR267" s="135"/>
      <c r="EB267" s="135"/>
      <c r="EL267" s="135"/>
      <c r="EV267" s="135"/>
      <c r="FF267" s="135"/>
      <c r="FP267" s="135"/>
      <c r="FZ267" s="135"/>
      <c r="GJ267" s="135"/>
      <c r="GT267" s="135"/>
      <c r="HD267" s="135"/>
      <c r="HN267" s="135"/>
      <c r="HX267" s="135"/>
      <c r="IH267" s="135"/>
      <c r="IR267" s="135"/>
      <c r="JB267" s="135"/>
      <c r="JL267" s="135"/>
      <c r="JV267" s="135"/>
      <c r="KF267" s="135"/>
      <c r="KP267" s="135"/>
      <c r="KZ267" s="135"/>
      <c r="LJ267" s="135"/>
      <c r="LT267" s="135"/>
      <c r="MD267" s="135"/>
    </row>
    <row xmlns:x14ac="http://schemas.microsoft.com/office/spreadsheetml/2009/9/ac" r="268" s="3" customFormat="true" x14ac:dyDescent="0.25">
      <c r="A268" s="419"/>
      <c r="B268" s="135"/>
      <c r="L268" s="135"/>
      <c r="V268" s="135"/>
      <c r="AF268" s="135"/>
      <c r="AP268" s="135"/>
      <c r="AZ268" s="135"/>
      <c r="BJ268" s="135"/>
      <c r="BT268" s="135"/>
      <c r="CD268" s="135"/>
      <c r="CN268" s="135"/>
      <c r="CO268" s="135"/>
      <c r="CP268" s="135"/>
      <c r="CQ268" s="135"/>
      <c r="CR268" s="135"/>
      <c r="CS268" s="135"/>
      <c r="CT268" s="135"/>
      <c r="CU268" s="135"/>
      <c r="CX268" s="135"/>
      <c r="DH268" s="135"/>
      <c r="DR268" s="135"/>
      <c r="EB268" s="135"/>
      <c r="EL268" s="135"/>
      <c r="EV268" s="135"/>
      <c r="FF268" s="135"/>
      <c r="FP268" s="135"/>
      <c r="FZ268" s="135"/>
      <c r="GJ268" s="135"/>
      <c r="GT268" s="135"/>
      <c r="HD268" s="135"/>
      <c r="HN268" s="135"/>
      <c r="HX268" s="135"/>
      <c r="IH268" s="135"/>
      <c r="IR268" s="135"/>
      <c r="JB268" s="135"/>
      <c r="JL268" s="135"/>
      <c r="JV268" s="135"/>
      <c r="KF268" s="135"/>
      <c r="KP268" s="135"/>
      <c r="KZ268" s="135"/>
      <c r="LJ268" s="135"/>
      <c r="LT268" s="135"/>
      <c r="MD268" s="135"/>
    </row>
    <row xmlns:x14ac="http://schemas.microsoft.com/office/spreadsheetml/2009/9/ac" r="269" s="3" customFormat="true" x14ac:dyDescent="0.25">
      <c r="A269" s="419"/>
      <c r="B269" s="135"/>
      <c r="L269" s="135"/>
      <c r="V269" s="135"/>
      <c r="AF269" s="135"/>
      <c r="AP269" s="135"/>
      <c r="AZ269" s="135"/>
      <c r="BJ269" s="135"/>
      <c r="BT269" s="135"/>
      <c r="CD269" s="135"/>
      <c r="CN269" s="135"/>
      <c r="CO269" s="135"/>
      <c r="CP269" s="135"/>
      <c r="CQ269" s="135"/>
      <c r="CR269" s="135"/>
      <c r="CS269" s="135"/>
      <c r="CT269" s="135"/>
      <c r="CU269" s="135"/>
      <c r="CX269" s="135"/>
      <c r="DH269" s="135"/>
      <c r="DR269" s="135"/>
      <c r="EB269" s="135"/>
      <c r="EL269" s="135"/>
      <c r="EV269" s="135"/>
      <c r="FF269" s="135"/>
      <c r="FP269" s="135"/>
      <c r="FZ269" s="135"/>
      <c r="GJ269" s="135"/>
      <c r="GT269" s="135"/>
      <c r="HD269" s="135"/>
      <c r="HN269" s="135"/>
      <c r="HX269" s="135"/>
      <c r="IH269" s="135"/>
      <c r="IR269" s="135"/>
      <c r="JB269" s="135"/>
      <c r="JL269" s="135"/>
      <c r="JV269" s="135"/>
      <c r="KF269" s="135"/>
      <c r="KP269" s="135"/>
      <c r="KZ269" s="135"/>
      <c r="LJ269" s="135"/>
      <c r="LT269" s="135"/>
      <c r="MD269" s="135"/>
    </row>
    <row xmlns:x14ac="http://schemas.microsoft.com/office/spreadsheetml/2009/9/ac" r="270" s="3" customFormat="true" x14ac:dyDescent="0.25">
      <c r="A270" s="419"/>
      <c r="B270" s="135"/>
      <c r="L270" s="135"/>
      <c r="V270" s="135"/>
      <c r="AF270" s="135"/>
      <c r="AP270" s="135"/>
      <c r="AZ270" s="135"/>
      <c r="BJ270" s="135"/>
      <c r="BT270" s="135"/>
      <c r="CD270" s="135"/>
      <c r="CN270" s="135"/>
      <c r="CO270" s="135"/>
      <c r="CP270" s="135"/>
      <c r="CQ270" s="135"/>
      <c r="CR270" s="135"/>
      <c r="CS270" s="135"/>
      <c r="CT270" s="135"/>
      <c r="CU270" s="135"/>
      <c r="CX270" s="135"/>
      <c r="DH270" s="135"/>
      <c r="DR270" s="135"/>
      <c r="EB270" s="135"/>
      <c r="EL270" s="135"/>
      <c r="EV270" s="135"/>
      <c r="FF270" s="135"/>
      <c r="FP270" s="135"/>
      <c r="FZ270" s="135"/>
      <c r="GJ270" s="135"/>
      <c r="GT270" s="135"/>
      <c r="HD270" s="135"/>
      <c r="HN270" s="135"/>
      <c r="HX270" s="135"/>
      <c r="IH270" s="135"/>
      <c r="IR270" s="135"/>
      <c r="JB270" s="135"/>
      <c r="JL270" s="135"/>
      <c r="JV270" s="135"/>
      <c r="KF270" s="135"/>
      <c r="KP270" s="135"/>
      <c r="KZ270" s="135"/>
      <c r="LJ270" s="135"/>
      <c r="LT270" s="135"/>
      <c r="MD270" s="135"/>
    </row>
    <row xmlns:x14ac="http://schemas.microsoft.com/office/spreadsheetml/2009/9/ac" r="271" s="3" customFormat="true" x14ac:dyDescent="0.25">
      <c r="A271" s="419"/>
      <c r="B271" s="135"/>
      <c r="L271" s="135"/>
      <c r="V271" s="135"/>
      <c r="AF271" s="135"/>
      <c r="AP271" s="135"/>
      <c r="AZ271" s="135"/>
      <c r="BJ271" s="135"/>
      <c r="BT271" s="135"/>
      <c r="CD271" s="135"/>
      <c r="CN271" s="135"/>
      <c r="CO271" s="135"/>
      <c r="CP271" s="135"/>
      <c r="CQ271" s="135"/>
      <c r="CR271" s="135"/>
      <c r="CS271" s="135"/>
      <c r="CT271" s="135"/>
      <c r="CU271" s="135"/>
      <c r="CX271" s="135"/>
      <c r="DH271" s="135"/>
      <c r="DR271" s="135"/>
      <c r="EB271" s="135"/>
      <c r="EL271" s="135"/>
      <c r="EV271" s="135"/>
      <c r="FF271" s="135"/>
      <c r="FP271" s="135"/>
      <c r="FZ271" s="135"/>
      <c r="GJ271" s="135"/>
      <c r="GT271" s="135"/>
      <c r="HD271" s="135"/>
      <c r="HN271" s="135"/>
      <c r="HX271" s="135"/>
      <c r="IH271" s="135"/>
      <c r="IR271" s="135"/>
      <c r="JB271" s="135"/>
      <c r="JL271" s="135"/>
      <c r="JV271" s="135"/>
      <c r="KF271" s="135"/>
      <c r="KP271" s="135"/>
      <c r="KZ271" s="135"/>
      <c r="LJ271" s="135"/>
      <c r="LT271" s="135"/>
      <c r="MD271" s="135"/>
    </row>
    <row xmlns:x14ac="http://schemas.microsoft.com/office/spreadsheetml/2009/9/ac" r="272" s="3" customFormat="true" x14ac:dyDescent="0.25">
      <c r="A272" s="419"/>
      <c r="B272" s="135"/>
      <c r="L272" s="135"/>
      <c r="V272" s="135"/>
      <c r="AF272" s="135"/>
      <c r="AP272" s="135"/>
      <c r="AZ272" s="135"/>
      <c r="BJ272" s="135"/>
      <c r="BT272" s="135"/>
      <c r="CD272" s="135"/>
      <c r="CN272" s="135"/>
      <c r="CO272" s="135"/>
      <c r="CP272" s="135"/>
      <c r="CQ272" s="135"/>
      <c r="CR272" s="135"/>
      <c r="CS272" s="135"/>
      <c r="CT272" s="135"/>
      <c r="CU272" s="135"/>
      <c r="CX272" s="135"/>
      <c r="DH272" s="135"/>
      <c r="DR272" s="135"/>
      <c r="EB272" s="135"/>
      <c r="EL272" s="135"/>
      <c r="EV272" s="135"/>
      <c r="FF272" s="135"/>
      <c r="FP272" s="135"/>
      <c r="FZ272" s="135"/>
      <c r="GJ272" s="135"/>
      <c r="GT272" s="135"/>
      <c r="HD272" s="135"/>
      <c r="HN272" s="135"/>
      <c r="HX272" s="135"/>
      <c r="IH272" s="135"/>
      <c r="IR272" s="135"/>
      <c r="JB272" s="135"/>
      <c r="JL272" s="135"/>
      <c r="JV272" s="135"/>
      <c r="KF272" s="135"/>
      <c r="KP272" s="135"/>
      <c r="KZ272" s="135"/>
      <c r="LJ272" s="135"/>
      <c r="LT272" s="135"/>
      <c r="MD272" s="135"/>
    </row>
    <row xmlns:x14ac="http://schemas.microsoft.com/office/spreadsheetml/2009/9/ac" r="273" s="3" customFormat="true" x14ac:dyDescent="0.25">
      <c r="A273" s="419"/>
      <c r="B273" s="135"/>
      <c r="L273" s="135"/>
      <c r="V273" s="135"/>
      <c r="AF273" s="135"/>
      <c r="AP273" s="135"/>
      <c r="AZ273" s="135"/>
      <c r="BJ273" s="135"/>
      <c r="BT273" s="135"/>
      <c r="CD273" s="135"/>
      <c r="CN273" s="135"/>
      <c r="CO273" s="135"/>
      <c r="CP273" s="135"/>
      <c r="CQ273" s="135"/>
      <c r="CR273" s="135"/>
      <c r="CS273" s="135"/>
      <c r="CT273" s="135"/>
      <c r="CU273" s="135"/>
      <c r="CX273" s="135"/>
      <c r="DH273" s="135"/>
      <c r="DR273" s="135"/>
      <c r="EB273" s="135"/>
      <c r="EL273" s="135"/>
      <c r="EV273" s="135"/>
      <c r="FF273" s="135"/>
      <c r="FP273" s="135"/>
      <c r="FZ273" s="135"/>
      <c r="GJ273" s="135"/>
      <c r="GT273" s="135"/>
      <c r="HD273" s="135"/>
      <c r="HN273" s="135"/>
      <c r="HX273" s="135"/>
      <c r="IH273" s="135"/>
      <c r="IR273" s="135"/>
      <c r="JB273" s="135"/>
      <c r="JL273" s="135"/>
      <c r="JV273" s="135"/>
      <c r="KF273" s="135"/>
      <c r="KP273" s="135"/>
      <c r="KZ273" s="135"/>
      <c r="LJ273" s="135"/>
      <c r="LT273" s="135"/>
      <c r="MD273" s="135"/>
    </row>
    <row xmlns:x14ac="http://schemas.microsoft.com/office/spreadsheetml/2009/9/ac" r="274" s="3" customFormat="true" x14ac:dyDescent="0.25">
      <c r="A274" s="419"/>
      <c r="B274" s="135"/>
      <c r="L274" s="135"/>
      <c r="V274" s="135"/>
      <c r="AF274" s="135"/>
      <c r="AP274" s="135"/>
      <c r="AZ274" s="135"/>
      <c r="BJ274" s="135"/>
      <c r="BT274" s="135"/>
      <c r="CD274" s="135"/>
      <c r="CN274" s="135"/>
      <c r="CO274" s="135"/>
      <c r="CP274" s="135"/>
      <c r="CQ274" s="135"/>
      <c r="CR274" s="135"/>
      <c r="CS274" s="135"/>
      <c r="CT274" s="135"/>
      <c r="CU274" s="135"/>
      <c r="CX274" s="135"/>
      <c r="DH274" s="135"/>
      <c r="DR274" s="135"/>
      <c r="EB274" s="135"/>
      <c r="EL274" s="135"/>
      <c r="EV274" s="135"/>
      <c r="FF274" s="135"/>
      <c r="FP274" s="135"/>
      <c r="FZ274" s="135"/>
      <c r="GJ274" s="135"/>
      <c r="GT274" s="135"/>
      <c r="HD274" s="135"/>
      <c r="HN274" s="135"/>
      <c r="HX274" s="135"/>
      <c r="IH274" s="135"/>
      <c r="IR274" s="135"/>
      <c r="JB274" s="135"/>
      <c r="JL274" s="135"/>
      <c r="JV274" s="135"/>
      <c r="KF274" s="135"/>
      <c r="KP274" s="135"/>
      <c r="KZ274" s="135"/>
      <c r="LJ274" s="135"/>
      <c r="LT274" s="135"/>
      <c r="MD274" s="135"/>
    </row>
    <row xmlns:x14ac="http://schemas.microsoft.com/office/spreadsheetml/2009/9/ac" r="275" s="3" customFormat="true" x14ac:dyDescent="0.25">
      <c r="A275" s="419"/>
      <c r="B275" s="135"/>
      <c r="L275" s="135"/>
      <c r="V275" s="135"/>
      <c r="AF275" s="135"/>
      <c r="AP275" s="135"/>
      <c r="AZ275" s="135"/>
      <c r="BJ275" s="135"/>
      <c r="BT275" s="135"/>
      <c r="CD275" s="135"/>
      <c r="CN275" s="135"/>
      <c r="CO275" s="135"/>
      <c r="CP275" s="135"/>
      <c r="CQ275" s="135"/>
      <c r="CR275" s="135"/>
      <c r="CS275" s="135"/>
      <c r="CT275" s="135"/>
      <c r="CU275" s="135"/>
      <c r="CX275" s="135"/>
      <c r="DH275" s="135"/>
      <c r="DR275" s="135"/>
      <c r="EB275" s="135"/>
      <c r="EL275" s="135"/>
      <c r="EV275" s="135"/>
      <c r="FF275" s="135"/>
      <c r="FP275" s="135"/>
      <c r="FZ275" s="135"/>
      <c r="GJ275" s="135"/>
      <c r="GT275" s="135"/>
      <c r="HD275" s="135"/>
      <c r="HN275" s="135"/>
      <c r="HX275" s="135"/>
      <c r="IH275" s="135"/>
      <c r="IR275" s="135"/>
      <c r="JB275" s="135"/>
      <c r="JL275" s="135"/>
      <c r="JV275" s="135"/>
      <c r="KF275" s="135"/>
      <c r="KP275" s="135"/>
      <c r="KZ275" s="135"/>
      <c r="LJ275" s="135"/>
      <c r="LT275" s="135"/>
      <c r="MD275" s="135"/>
    </row>
    <row xmlns:x14ac="http://schemas.microsoft.com/office/spreadsheetml/2009/9/ac" r="276" s="3" customFormat="true" x14ac:dyDescent="0.25">
      <c r="A276" s="419"/>
      <c r="B276" s="135"/>
      <c r="L276" s="135"/>
      <c r="V276" s="135"/>
      <c r="AF276" s="135"/>
      <c r="AP276" s="135"/>
      <c r="AZ276" s="135"/>
      <c r="BJ276" s="135"/>
      <c r="BT276" s="135"/>
      <c r="CD276" s="135"/>
      <c r="CN276" s="135"/>
      <c r="CO276" s="135"/>
      <c r="CP276" s="135"/>
      <c r="CQ276" s="135"/>
      <c r="CR276" s="135"/>
      <c r="CS276" s="135"/>
      <c r="CT276" s="135"/>
      <c r="CU276" s="135"/>
      <c r="CX276" s="135"/>
      <c r="DH276" s="135"/>
      <c r="DR276" s="135"/>
      <c r="EB276" s="135"/>
      <c r="EL276" s="135"/>
      <c r="EV276" s="135"/>
      <c r="FF276" s="135"/>
      <c r="FP276" s="135"/>
      <c r="FZ276" s="135"/>
      <c r="GJ276" s="135"/>
      <c r="GT276" s="135"/>
      <c r="HD276" s="135"/>
      <c r="HN276" s="135"/>
      <c r="HX276" s="135"/>
      <c r="IH276" s="135"/>
      <c r="IR276" s="135"/>
      <c r="JB276" s="135"/>
      <c r="JL276" s="135"/>
      <c r="JV276" s="135"/>
      <c r="KF276" s="135"/>
      <c r="KP276" s="135"/>
      <c r="KZ276" s="135"/>
      <c r="LJ276" s="135"/>
      <c r="LT276" s="135"/>
      <c r="MD276" s="135"/>
    </row>
    <row xmlns:x14ac="http://schemas.microsoft.com/office/spreadsheetml/2009/9/ac" r="277" s="3" customFormat="true" x14ac:dyDescent="0.25">
      <c r="A277" s="419"/>
      <c r="B277" s="135"/>
      <c r="L277" s="135"/>
      <c r="V277" s="135"/>
      <c r="AF277" s="135"/>
      <c r="AP277" s="135"/>
      <c r="AZ277" s="135"/>
      <c r="BJ277" s="135"/>
      <c r="BT277" s="135"/>
      <c r="CD277" s="135"/>
      <c r="CN277" s="135"/>
      <c r="CO277" s="135"/>
      <c r="CP277" s="135"/>
      <c r="CQ277" s="135"/>
      <c r="CR277" s="135"/>
      <c r="CS277" s="135"/>
      <c r="CT277" s="135"/>
      <c r="CU277" s="135"/>
      <c r="CX277" s="135"/>
      <c r="DH277" s="135"/>
      <c r="DR277" s="135"/>
      <c r="EB277" s="135"/>
      <c r="EL277" s="135"/>
      <c r="EV277" s="135"/>
      <c r="FF277" s="135"/>
      <c r="FP277" s="135"/>
      <c r="FZ277" s="135"/>
      <c r="GJ277" s="135"/>
      <c r="GT277" s="135"/>
      <c r="HD277" s="135"/>
      <c r="HN277" s="135"/>
      <c r="HX277" s="135"/>
      <c r="IH277" s="135"/>
      <c r="IR277" s="135"/>
      <c r="JB277" s="135"/>
      <c r="JL277" s="135"/>
      <c r="JV277" s="135"/>
      <c r="KF277" s="135"/>
      <c r="KP277" s="135"/>
      <c r="KZ277" s="135"/>
      <c r="LJ277" s="135"/>
      <c r="LT277" s="135"/>
      <c r="MD277" s="135"/>
    </row>
    <row xmlns:x14ac="http://schemas.microsoft.com/office/spreadsheetml/2009/9/ac" r="278" s="3" customFormat="true" x14ac:dyDescent="0.25">
      <c r="A278" s="419"/>
      <c r="B278" s="135"/>
      <c r="L278" s="135"/>
      <c r="V278" s="135"/>
      <c r="AF278" s="135"/>
      <c r="AP278" s="135"/>
      <c r="AZ278" s="135"/>
      <c r="BJ278" s="135"/>
      <c r="BT278" s="135"/>
      <c r="CD278" s="135"/>
      <c r="CN278" s="135"/>
      <c r="CO278" s="135"/>
      <c r="CP278" s="135"/>
      <c r="CQ278" s="135"/>
      <c r="CR278" s="135"/>
      <c r="CS278" s="135"/>
      <c r="CT278" s="135"/>
      <c r="CU278" s="135"/>
      <c r="CX278" s="135"/>
      <c r="DH278" s="135"/>
      <c r="DR278" s="135"/>
      <c r="EB278" s="135"/>
      <c r="EL278" s="135"/>
      <c r="EV278" s="135"/>
      <c r="FF278" s="135"/>
      <c r="FP278" s="135"/>
      <c r="FZ278" s="135"/>
      <c r="GJ278" s="135"/>
      <c r="GT278" s="135"/>
      <c r="HD278" s="135"/>
      <c r="HN278" s="135"/>
      <c r="HX278" s="135"/>
      <c r="IH278" s="135"/>
      <c r="IR278" s="135"/>
      <c r="JB278" s="135"/>
      <c r="JL278" s="135"/>
      <c r="JV278" s="135"/>
      <c r="KF278" s="135"/>
      <c r="KP278" s="135"/>
      <c r="KZ278" s="135"/>
      <c r="LJ278" s="135"/>
      <c r="LT278" s="135"/>
      <c r="MD278" s="135"/>
    </row>
    <row xmlns:x14ac="http://schemas.microsoft.com/office/spreadsheetml/2009/9/ac" r="279" s="3" customFormat="true" x14ac:dyDescent="0.25">
      <c r="A279" s="419"/>
      <c r="B279" s="135"/>
      <c r="L279" s="135"/>
      <c r="V279" s="135"/>
      <c r="AF279" s="135"/>
      <c r="AP279" s="135"/>
      <c r="AZ279" s="135"/>
      <c r="BJ279" s="135"/>
      <c r="BT279" s="135"/>
      <c r="CD279" s="135"/>
      <c r="CN279" s="135"/>
      <c r="CO279" s="135"/>
      <c r="CP279" s="135"/>
      <c r="CQ279" s="135"/>
      <c r="CR279" s="135"/>
      <c r="CS279" s="135"/>
      <c r="CT279" s="135"/>
      <c r="CU279" s="135"/>
      <c r="CX279" s="135"/>
      <c r="DH279" s="135"/>
      <c r="DR279" s="135"/>
      <c r="EB279" s="135"/>
      <c r="EL279" s="135"/>
      <c r="EV279" s="135"/>
      <c r="FF279" s="135"/>
      <c r="FP279" s="135"/>
      <c r="FZ279" s="135"/>
      <c r="GJ279" s="135"/>
      <c r="GT279" s="135"/>
      <c r="HD279" s="135"/>
      <c r="HN279" s="135"/>
      <c r="HX279" s="135"/>
      <c r="IH279" s="135"/>
      <c r="IR279" s="135"/>
      <c r="JB279" s="135"/>
      <c r="JL279" s="135"/>
      <c r="JV279" s="135"/>
      <c r="KF279" s="135"/>
      <c r="KP279" s="135"/>
      <c r="KZ279" s="135"/>
      <c r="LJ279" s="135"/>
      <c r="LT279" s="135"/>
      <c r="MD279" s="135"/>
    </row>
    <row xmlns:x14ac="http://schemas.microsoft.com/office/spreadsheetml/2009/9/ac" r="280" s="3" customFormat="true" x14ac:dyDescent="0.25">
      <c r="A280" s="419"/>
      <c r="B280" s="135"/>
      <c r="L280" s="135"/>
      <c r="V280" s="135"/>
      <c r="AF280" s="135"/>
      <c r="AP280" s="135"/>
      <c r="AZ280" s="135"/>
      <c r="BJ280" s="135"/>
      <c r="BT280" s="135"/>
      <c r="CD280" s="135"/>
      <c r="CN280" s="135"/>
      <c r="CO280" s="135"/>
      <c r="CP280" s="135"/>
      <c r="CQ280" s="135"/>
      <c r="CR280" s="135"/>
      <c r="CS280" s="135"/>
      <c r="CT280" s="135"/>
      <c r="CU280" s="135"/>
      <c r="CX280" s="135"/>
      <c r="DH280" s="135"/>
      <c r="DR280" s="135"/>
      <c r="EB280" s="135"/>
      <c r="EL280" s="135"/>
      <c r="EV280" s="135"/>
      <c r="FF280" s="135"/>
      <c r="FP280" s="135"/>
      <c r="FZ280" s="135"/>
      <c r="GJ280" s="135"/>
      <c r="GT280" s="135"/>
      <c r="HD280" s="135"/>
      <c r="HN280" s="135"/>
      <c r="HX280" s="135"/>
      <c r="IH280" s="135"/>
      <c r="IR280" s="135"/>
      <c r="JB280" s="135"/>
      <c r="JL280" s="135"/>
      <c r="JV280" s="135"/>
      <c r="KF280" s="135"/>
      <c r="KP280" s="135"/>
      <c r="KZ280" s="135"/>
      <c r="LJ280" s="135"/>
      <c r="LT280" s="135"/>
      <c r="MD280" s="135"/>
    </row>
    <row xmlns:x14ac="http://schemas.microsoft.com/office/spreadsheetml/2009/9/ac" r="281" s="3" customFormat="true" x14ac:dyDescent="0.25">
      <c r="A281" s="419"/>
      <c r="B281" s="135"/>
      <c r="L281" s="135"/>
      <c r="V281" s="135"/>
      <c r="AF281" s="135"/>
      <c r="AP281" s="135"/>
      <c r="AZ281" s="135"/>
      <c r="BJ281" s="135"/>
      <c r="BT281" s="135"/>
      <c r="CD281" s="135"/>
      <c r="CN281" s="135"/>
      <c r="CO281" s="135"/>
      <c r="CP281" s="135"/>
      <c r="CQ281" s="135"/>
      <c r="CR281" s="135"/>
      <c r="CS281" s="135"/>
      <c r="CT281" s="135"/>
      <c r="CU281" s="135"/>
      <c r="CX281" s="135"/>
      <c r="DH281" s="135"/>
      <c r="DR281" s="135"/>
      <c r="EB281" s="135"/>
      <c r="EL281" s="135"/>
      <c r="EV281" s="135"/>
      <c r="FF281" s="135"/>
      <c r="FP281" s="135"/>
      <c r="FZ281" s="135"/>
      <c r="GJ281" s="135"/>
      <c r="GT281" s="135"/>
      <c r="HD281" s="135"/>
      <c r="HN281" s="135"/>
      <c r="HX281" s="135"/>
      <c r="IH281" s="135"/>
      <c r="IR281" s="135"/>
      <c r="JB281" s="135"/>
      <c r="JL281" s="135"/>
      <c r="JV281" s="135"/>
      <c r="KF281" s="135"/>
      <c r="KP281" s="135"/>
      <c r="KZ281" s="135"/>
      <c r="LJ281" s="135"/>
      <c r="LT281" s="135"/>
      <c r="MD281" s="135"/>
    </row>
    <row xmlns:x14ac="http://schemas.microsoft.com/office/spreadsheetml/2009/9/ac" r="282" s="3" customFormat="true" x14ac:dyDescent="0.25">
      <c r="A282" s="419"/>
      <c r="B282" s="135"/>
      <c r="L282" s="135"/>
      <c r="V282" s="135"/>
      <c r="AF282" s="135"/>
      <c r="AP282" s="135"/>
      <c r="AZ282" s="135"/>
      <c r="BJ282" s="135"/>
      <c r="BT282" s="135"/>
      <c r="CD282" s="135"/>
      <c r="CN282" s="135"/>
      <c r="CO282" s="135"/>
      <c r="CP282" s="135"/>
      <c r="CQ282" s="135"/>
      <c r="CR282" s="135"/>
      <c r="CS282" s="135"/>
      <c r="CT282" s="135"/>
      <c r="CU282" s="135"/>
      <c r="CX282" s="135"/>
      <c r="DH282" s="135"/>
      <c r="DR282" s="135"/>
      <c r="EB282" s="135"/>
      <c r="EL282" s="135"/>
      <c r="EV282" s="135"/>
      <c r="FF282" s="135"/>
      <c r="FP282" s="135"/>
      <c r="FZ282" s="135"/>
      <c r="GJ282" s="135"/>
      <c r="GT282" s="135"/>
      <c r="HD282" s="135"/>
      <c r="HN282" s="135"/>
      <c r="HX282" s="135"/>
      <c r="IH282" s="135"/>
      <c r="IR282" s="135"/>
      <c r="JB282" s="135"/>
      <c r="JL282" s="135"/>
      <c r="JV282" s="135"/>
      <c r="KF282" s="135"/>
      <c r="KP282" s="135"/>
      <c r="KZ282" s="135"/>
      <c r="LJ282" s="135"/>
      <c r="LT282" s="135"/>
      <c r="MD282" s="135"/>
    </row>
    <row xmlns:x14ac="http://schemas.microsoft.com/office/spreadsheetml/2009/9/ac" r="283" s="3" customFormat="true" x14ac:dyDescent="0.25">
      <c r="A283" s="419"/>
      <c r="B283" s="135"/>
      <c r="L283" s="135"/>
      <c r="V283" s="135"/>
      <c r="AF283" s="135"/>
      <c r="AP283" s="135"/>
      <c r="AZ283" s="135"/>
      <c r="BJ283" s="135"/>
      <c r="BT283" s="135"/>
      <c r="CD283" s="135"/>
      <c r="CN283" s="135"/>
      <c r="CO283" s="135"/>
      <c r="CP283" s="135"/>
      <c r="CQ283" s="135"/>
      <c r="CR283" s="135"/>
      <c r="CS283" s="135"/>
      <c r="CT283" s="135"/>
      <c r="CU283" s="135"/>
      <c r="CX283" s="135"/>
      <c r="DH283" s="135"/>
      <c r="DR283" s="135"/>
      <c r="EB283" s="135"/>
      <c r="EL283" s="135"/>
      <c r="EV283" s="135"/>
      <c r="FF283" s="135"/>
      <c r="FP283" s="135"/>
      <c r="FZ283" s="135"/>
      <c r="GJ283" s="135"/>
      <c r="GT283" s="135"/>
      <c r="HD283" s="135"/>
      <c r="HN283" s="135"/>
      <c r="HX283" s="135"/>
      <c r="IH283" s="135"/>
      <c r="IR283" s="135"/>
      <c r="JB283" s="135"/>
      <c r="JL283" s="135"/>
      <c r="JV283" s="135"/>
      <c r="KF283" s="135"/>
      <c r="KP283" s="135"/>
      <c r="KZ283" s="135"/>
      <c r="LJ283" s="135"/>
      <c r="LT283" s="135"/>
      <c r="MD283" s="135"/>
    </row>
    <row xmlns:x14ac="http://schemas.microsoft.com/office/spreadsheetml/2009/9/ac" r="284" s="3" customFormat="true" x14ac:dyDescent="0.25">
      <c r="A284" s="419"/>
      <c r="B284" s="135"/>
      <c r="L284" s="135"/>
      <c r="V284" s="135"/>
      <c r="AF284" s="135"/>
      <c r="AP284" s="135"/>
      <c r="AZ284" s="135"/>
      <c r="BJ284" s="135"/>
      <c r="BT284" s="135"/>
      <c r="CD284" s="135"/>
      <c r="CN284" s="135"/>
      <c r="CO284" s="135"/>
      <c r="CP284" s="135"/>
      <c r="CQ284" s="135"/>
      <c r="CR284" s="135"/>
      <c r="CS284" s="135"/>
      <c r="CT284" s="135"/>
      <c r="CU284" s="135"/>
      <c r="CX284" s="135"/>
      <c r="DH284" s="135"/>
      <c r="DR284" s="135"/>
      <c r="EB284" s="135"/>
      <c r="EL284" s="135"/>
      <c r="EV284" s="135"/>
      <c r="FF284" s="135"/>
      <c r="FP284" s="135"/>
      <c r="FZ284" s="135"/>
      <c r="GJ284" s="135"/>
      <c r="GT284" s="135"/>
      <c r="HD284" s="135"/>
      <c r="HN284" s="135"/>
      <c r="HX284" s="135"/>
      <c r="IH284" s="135"/>
      <c r="IR284" s="135"/>
      <c r="JB284" s="135"/>
      <c r="JL284" s="135"/>
      <c r="JV284" s="135"/>
      <c r="KF284" s="135"/>
      <c r="KP284" s="135"/>
      <c r="KZ284" s="135"/>
      <c r="LJ284" s="135"/>
      <c r="LT284" s="135"/>
      <c r="MD284" s="135"/>
    </row>
    <row xmlns:x14ac="http://schemas.microsoft.com/office/spreadsheetml/2009/9/ac" r="285" s="3" customFormat="true" x14ac:dyDescent="0.25">
      <c r="A285" s="419"/>
      <c r="B285" s="135"/>
      <c r="L285" s="135"/>
      <c r="V285" s="135"/>
      <c r="AF285" s="135"/>
      <c r="AP285" s="135"/>
      <c r="AZ285" s="135"/>
      <c r="BJ285" s="135"/>
      <c r="BT285" s="135"/>
      <c r="CD285" s="135"/>
      <c r="CN285" s="135"/>
      <c r="CO285" s="135"/>
      <c r="CP285" s="135"/>
      <c r="CQ285" s="135"/>
      <c r="CR285" s="135"/>
      <c r="CS285" s="135"/>
      <c r="CT285" s="135"/>
      <c r="CU285" s="135"/>
      <c r="CX285" s="135"/>
      <c r="DH285" s="135"/>
      <c r="DR285" s="135"/>
      <c r="EB285" s="135"/>
      <c r="EL285" s="135"/>
      <c r="EV285" s="135"/>
      <c r="FF285" s="135"/>
      <c r="FP285" s="135"/>
      <c r="FZ285" s="135"/>
      <c r="GJ285" s="135"/>
      <c r="GT285" s="135"/>
      <c r="HD285" s="135"/>
      <c r="HN285" s="135"/>
      <c r="HX285" s="135"/>
      <c r="IH285" s="135"/>
      <c r="IR285" s="135"/>
      <c r="JB285" s="135"/>
      <c r="JL285" s="135"/>
      <c r="JV285" s="135"/>
      <c r="KF285" s="135"/>
      <c r="KP285" s="135"/>
      <c r="KZ285" s="135"/>
      <c r="LJ285" s="135"/>
      <c r="LT285" s="135"/>
      <c r="MD285" s="135"/>
    </row>
    <row xmlns:x14ac="http://schemas.microsoft.com/office/spreadsheetml/2009/9/ac" r="286" s="3" customFormat="true" x14ac:dyDescent="0.25">
      <c r="A286" s="419"/>
      <c r="B286" s="135"/>
      <c r="L286" s="135"/>
      <c r="V286" s="135"/>
      <c r="AF286" s="135"/>
      <c r="AP286" s="135"/>
      <c r="AZ286" s="135"/>
      <c r="BJ286" s="135"/>
      <c r="BT286" s="135"/>
      <c r="CD286" s="135"/>
      <c r="CN286" s="135"/>
      <c r="CO286" s="135"/>
      <c r="CP286" s="135"/>
      <c r="CQ286" s="135"/>
      <c r="CR286" s="135"/>
      <c r="CS286" s="135"/>
      <c r="CT286" s="135"/>
      <c r="CU286" s="135"/>
      <c r="CX286" s="135"/>
      <c r="DH286" s="135"/>
      <c r="DR286" s="135"/>
      <c r="EB286" s="135"/>
      <c r="EL286" s="135"/>
      <c r="EV286" s="135"/>
      <c r="FF286" s="135"/>
      <c r="FP286" s="135"/>
      <c r="FZ286" s="135"/>
      <c r="GJ286" s="135"/>
      <c r="GT286" s="135"/>
      <c r="HD286" s="135"/>
      <c r="HN286" s="135"/>
      <c r="HX286" s="135"/>
      <c r="IH286" s="135"/>
      <c r="IR286" s="135"/>
      <c r="JB286" s="135"/>
      <c r="JL286" s="135"/>
      <c r="JV286" s="135"/>
      <c r="KF286" s="135"/>
      <c r="KP286" s="135"/>
      <c r="KZ286" s="135"/>
      <c r="LJ286" s="135"/>
      <c r="LT286" s="135"/>
      <c r="MD286" s="135"/>
    </row>
    <row xmlns:x14ac="http://schemas.microsoft.com/office/spreadsheetml/2009/9/ac" r="287" s="3" customFormat="true" x14ac:dyDescent="0.25">
      <c r="A287" s="419"/>
      <c r="B287" s="135"/>
      <c r="L287" s="135"/>
      <c r="V287" s="135"/>
      <c r="AF287" s="135"/>
      <c r="AP287" s="135"/>
      <c r="AZ287" s="135"/>
      <c r="BJ287" s="135"/>
      <c r="BT287" s="135"/>
      <c r="CD287" s="135"/>
      <c r="CN287" s="135"/>
      <c r="CO287" s="135"/>
      <c r="CP287" s="135"/>
      <c r="CQ287" s="135"/>
      <c r="CR287" s="135"/>
      <c r="CS287" s="135"/>
      <c r="CT287" s="135"/>
      <c r="CU287" s="135"/>
      <c r="CX287" s="135"/>
      <c r="DH287" s="135"/>
      <c r="DR287" s="135"/>
      <c r="EB287" s="135"/>
      <c r="EL287" s="135"/>
      <c r="EV287" s="135"/>
      <c r="FF287" s="135"/>
      <c r="FP287" s="135"/>
      <c r="FZ287" s="135"/>
      <c r="GJ287" s="135"/>
      <c r="GT287" s="135"/>
      <c r="HD287" s="135"/>
      <c r="HN287" s="135"/>
      <c r="HX287" s="135"/>
      <c r="IH287" s="135"/>
      <c r="IR287" s="135"/>
      <c r="JB287" s="135"/>
      <c r="JL287" s="135"/>
      <c r="JV287" s="135"/>
      <c r="KF287" s="135"/>
      <c r="KP287" s="135"/>
      <c r="KZ287" s="135"/>
      <c r="LJ287" s="135"/>
      <c r="LT287" s="135"/>
      <c r="MD287" s="135"/>
    </row>
    <row xmlns:x14ac="http://schemas.microsoft.com/office/spreadsheetml/2009/9/ac" r="288" s="3" customFormat="true" x14ac:dyDescent="0.25">
      <c r="A288" s="419"/>
      <c r="B288" s="135"/>
      <c r="L288" s="135"/>
      <c r="V288" s="135"/>
      <c r="AF288" s="135"/>
      <c r="AP288" s="135"/>
      <c r="AZ288" s="135"/>
      <c r="BJ288" s="135"/>
      <c r="BT288" s="135"/>
      <c r="CD288" s="135"/>
      <c r="CN288" s="135"/>
      <c r="CO288" s="135"/>
      <c r="CP288" s="135"/>
      <c r="CQ288" s="135"/>
      <c r="CR288" s="135"/>
      <c r="CS288" s="135"/>
      <c r="CT288" s="135"/>
      <c r="CU288" s="135"/>
      <c r="CX288" s="135"/>
      <c r="DH288" s="135"/>
      <c r="DR288" s="135"/>
      <c r="EB288" s="135"/>
      <c r="EL288" s="135"/>
      <c r="EV288" s="135"/>
      <c r="FF288" s="135"/>
      <c r="FP288" s="135"/>
      <c r="FZ288" s="135"/>
      <c r="GJ288" s="135"/>
      <c r="GT288" s="135"/>
      <c r="HD288" s="135"/>
      <c r="HN288" s="135"/>
      <c r="HX288" s="135"/>
      <c r="IH288" s="135"/>
      <c r="IR288" s="135"/>
      <c r="JB288" s="135"/>
      <c r="JL288" s="135"/>
      <c r="JV288" s="135"/>
      <c r="KF288" s="135"/>
      <c r="KP288" s="135"/>
      <c r="KZ288" s="135"/>
      <c r="LJ288" s="135"/>
      <c r="LT288" s="135"/>
      <c r="MD288" s="135"/>
    </row>
    <row xmlns:x14ac="http://schemas.microsoft.com/office/spreadsheetml/2009/9/ac" r="289" s="3" customFormat="true" x14ac:dyDescent="0.25">
      <c r="A289" s="419"/>
      <c r="B289" s="135"/>
      <c r="L289" s="135"/>
      <c r="V289" s="135"/>
      <c r="AF289" s="135"/>
      <c r="AP289" s="135"/>
      <c r="AZ289" s="135"/>
      <c r="BJ289" s="135"/>
      <c r="BT289" s="135"/>
      <c r="CD289" s="135"/>
      <c r="CN289" s="135"/>
      <c r="CO289" s="135"/>
      <c r="CP289" s="135"/>
      <c r="CQ289" s="135"/>
      <c r="CR289" s="135"/>
      <c r="CS289" s="135"/>
      <c r="CT289" s="135"/>
      <c r="CU289" s="135"/>
      <c r="CX289" s="135"/>
      <c r="DH289" s="135"/>
      <c r="DR289" s="135"/>
      <c r="EB289" s="135"/>
      <c r="EL289" s="135"/>
      <c r="EV289" s="135"/>
      <c r="FF289" s="135"/>
      <c r="FP289" s="135"/>
      <c r="FZ289" s="135"/>
      <c r="GJ289" s="135"/>
      <c r="GT289" s="135"/>
      <c r="HD289" s="135"/>
      <c r="HN289" s="135"/>
      <c r="HX289" s="135"/>
      <c r="IH289" s="135"/>
      <c r="IR289" s="135"/>
      <c r="JB289" s="135"/>
      <c r="JL289" s="135"/>
      <c r="JV289" s="135"/>
      <c r="KF289" s="135"/>
      <c r="KP289" s="135"/>
      <c r="KZ289" s="135"/>
      <c r="LJ289" s="135"/>
      <c r="LT289" s="135"/>
      <c r="MD289" s="135"/>
    </row>
    <row xmlns:x14ac="http://schemas.microsoft.com/office/spreadsheetml/2009/9/ac" r="290" s="3" customFormat="true" x14ac:dyDescent="0.25">
      <c r="A290" s="419"/>
      <c r="B290" s="135"/>
      <c r="L290" s="135"/>
      <c r="V290" s="135"/>
      <c r="AF290" s="135"/>
      <c r="AP290" s="135"/>
      <c r="AZ290" s="135"/>
      <c r="BJ290" s="135"/>
      <c r="BT290" s="135"/>
      <c r="CD290" s="135"/>
      <c r="CN290" s="135"/>
      <c r="CO290" s="135"/>
      <c r="CP290" s="135"/>
      <c r="CQ290" s="135"/>
      <c r="CR290" s="135"/>
      <c r="CS290" s="135"/>
      <c r="CT290" s="135"/>
      <c r="CU290" s="135"/>
      <c r="CX290" s="135"/>
      <c r="DH290" s="135"/>
      <c r="DR290" s="135"/>
      <c r="EB290" s="135"/>
      <c r="EL290" s="135"/>
      <c r="EV290" s="135"/>
      <c r="FF290" s="135"/>
      <c r="FP290" s="135"/>
      <c r="FZ290" s="135"/>
      <c r="GJ290" s="135"/>
      <c r="GT290" s="135"/>
      <c r="HD290" s="135"/>
      <c r="HN290" s="135"/>
      <c r="HX290" s="135"/>
      <c r="IH290" s="135"/>
      <c r="IR290" s="135"/>
      <c r="JB290" s="135"/>
      <c r="JL290" s="135"/>
      <c r="JV290" s="135"/>
      <c r="KF290" s="135"/>
      <c r="KP290" s="135"/>
      <c r="KZ290" s="135"/>
      <c r="LJ290" s="135"/>
      <c r="LT290" s="135"/>
      <c r="MD290" s="135"/>
    </row>
    <row xmlns:x14ac="http://schemas.microsoft.com/office/spreadsheetml/2009/9/ac" r="291" s="3" customFormat="true" x14ac:dyDescent="0.25">
      <c r="A291" s="419"/>
      <c r="B291" s="135"/>
      <c r="L291" s="135"/>
      <c r="V291" s="135"/>
      <c r="AF291" s="135"/>
      <c r="AP291" s="135"/>
      <c r="AZ291" s="135"/>
      <c r="BJ291" s="135"/>
      <c r="BT291" s="135"/>
      <c r="CD291" s="135"/>
      <c r="CN291" s="135"/>
      <c r="CO291" s="135"/>
      <c r="CP291" s="135"/>
      <c r="CQ291" s="135"/>
      <c r="CR291" s="135"/>
      <c r="CS291" s="135"/>
      <c r="CT291" s="135"/>
      <c r="CU291" s="135"/>
      <c r="CX291" s="135"/>
      <c r="DH291" s="135"/>
      <c r="DR291" s="135"/>
      <c r="EB291" s="135"/>
      <c r="EL291" s="135"/>
      <c r="EV291" s="135"/>
      <c r="FF291" s="135"/>
      <c r="FP291" s="135"/>
      <c r="FZ291" s="135"/>
      <c r="GJ291" s="135"/>
      <c r="GT291" s="135"/>
      <c r="HD291" s="135"/>
      <c r="HN291" s="135"/>
      <c r="HX291" s="135"/>
      <c r="IH291" s="135"/>
      <c r="IR291" s="135"/>
      <c r="JB291" s="135"/>
      <c r="JL291" s="135"/>
      <c r="JV291" s="135"/>
      <c r="KF291" s="135"/>
      <c r="KP291" s="135"/>
      <c r="KZ291" s="135"/>
      <c r="LJ291" s="135"/>
      <c r="LT291" s="135"/>
      <c r="MD291" s="135"/>
    </row>
    <row xmlns:x14ac="http://schemas.microsoft.com/office/spreadsheetml/2009/9/ac" r="292" s="3" customFormat="true" x14ac:dyDescent="0.25">
      <c r="A292" s="419"/>
      <c r="B292" s="135"/>
      <c r="L292" s="135"/>
      <c r="V292" s="135"/>
      <c r="AF292" s="135"/>
      <c r="AP292" s="135"/>
      <c r="AZ292" s="135"/>
      <c r="BJ292" s="135"/>
      <c r="BT292" s="135"/>
      <c r="CD292" s="135"/>
      <c r="CN292" s="135"/>
      <c r="CO292" s="135"/>
      <c r="CP292" s="135"/>
      <c r="CQ292" s="135"/>
      <c r="CR292" s="135"/>
      <c r="CS292" s="135"/>
      <c r="CT292" s="135"/>
      <c r="CU292" s="135"/>
      <c r="CX292" s="135"/>
      <c r="DH292" s="135"/>
      <c r="DR292" s="135"/>
      <c r="EB292" s="135"/>
      <c r="EL292" s="135"/>
      <c r="EV292" s="135"/>
      <c r="FF292" s="135"/>
      <c r="FP292" s="135"/>
      <c r="FZ292" s="135"/>
      <c r="GJ292" s="135"/>
      <c r="GT292" s="135"/>
      <c r="HD292" s="135"/>
      <c r="HN292" s="135"/>
      <c r="HX292" s="135"/>
      <c r="IH292" s="135"/>
      <c r="IR292" s="135"/>
      <c r="JB292" s="135"/>
      <c r="JL292" s="135"/>
      <c r="JV292" s="135"/>
      <c r="KF292" s="135"/>
      <c r="KP292" s="135"/>
      <c r="KZ292" s="135"/>
      <c r="LJ292" s="135"/>
      <c r="LT292" s="135"/>
      <c r="MD292" s="135"/>
    </row>
    <row xmlns:x14ac="http://schemas.microsoft.com/office/spreadsheetml/2009/9/ac" r="293" s="3" customFormat="true" x14ac:dyDescent="0.25">
      <c r="A293" s="419"/>
      <c r="B293" s="135"/>
      <c r="L293" s="135"/>
      <c r="V293" s="135"/>
      <c r="AF293" s="135"/>
      <c r="AP293" s="135"/>
      <c r="AZ293" s="135"/>
      <c r="BJ293" s="135"/>
      <c r="BT293" s="135"/>
      <c r="CD293" s="135"/>
      <c r="CN293" s="135"/>
      <c r="CO293" s="135"/>
      <c r="CP293" s="135"/>
      <c r="CQ293" s="135"/>
      <c r="CR293" s="135"/>
      <c r="CS293" s="135"/>
      <c r="CT293" s="135"/>
      <c r="CU293" s="135"/>
      <c r="CX293" s="135"/>
      <c r="DH293" s="135"/>
      <c r="DR293" s="135"/>
      <c r="EB293" s="135"/>
      <c r="EL293" s="135"/>
      <c r="EV293" s="135"/>
      <c r="FF293" s="135"/>
      <c r="FP293" s="135"/>
      <c r="FZ293" s="135"/>
      <c r="GJ293" s="135"/>
      <c r="GT293" s="135"/>
      <c r="HD293" s="135"/>
      <c r="HN293" s="135"/>
      <c r="HX293" s="135"/>
      <c r="IH293" s="135"/>
      <c r="IR293" s="135"/>
      <c r="JB293" s="135"/>
      <c r="JL293" s="135"/>
      <c r="JV293" s="135"/>
      <c r="KF293" s="135"/>
      <c r="KP293" s="135"/>
      <c r="KZ293" s="135"/>
      <c r="LJ293" s="135"/>
      <c r="LT293" s="135"/>
      <c r="MD293" s="135"/>
    </row>
    <row xmlns:x14ac="http://schemas.microsoft.com/office/spreadsheetml/2009/9/ac" r="294" s="3" customFormat="true" x14ac:dyDescent="0.25">
      <c r="A294" s="419"/>
      <c r="B294" s="135"/>
      <c r="L294" s="135"/>
      <c r="V294" s="135"/>
      <c r="AF294" s="135"/>
      <c r="AP294" s="135"/>
      <c r="AZ294" s="135"/>
      <c r="BJ294" s="135"/>
      <c r="BT294" s="135"/>
      <c r="CD294" s="135"/>
      <c r="CN294" s="135"/>
      <c r="CO294" s="135"/>
      <c r="CP294" s="135"/>
      <c r="CQ294" s="135"/>
      <c r="CR294" s="135"/>
      <c r="CS294" s="135"/>
      <c r="CT294" s="135"/>
      <c r="CU294" s="135"/>
      <c r="CX294" s="135"/>
      <c r="DH294" s="135"/>
      <c r="DR294" s="135"/>
      <c r="EB294" s="135"/>
      <c r="EL294" s="135"/>
      <c r="EV294" s="135"/>
      <c r="FF294" s="135"/>
      <c r="FP294" s="135"/>
      <c r="FZ294" s="135"/>
      <c r="GJ294" s="135"/>
      <c r="GT294" s="135"/>
      <c r="HD294" s="135"/>
      <c r="HN294" s="135"/>
      <c r="HX294" s="135"/>
      <c r="IH294" s="135"/>
      <c r="IR294" s="135"/>
      <c r="JB294" s="135"/>
      <c r="JL294" s="135"/>
      <c r="JV294" s="135"/>
      <c r="KF294" s="135"/>
      <c r="KP294" s="135"/>
      <c r="KZ294" s="135"/>
      <c r="LJ294" s="135"/>
      <c r="LT294" s="135"/>
      <c r="MD294" s="135"/>
    </row>
    <row xmlns:x14ac="http://schemas.microsoft.com/office/spreadsheetml/2009/9/ac" r="295" s="3" customFormat="true" x14ac:dyDescent="0.25">
      <c r="A295" s="419"/>
      <c r="B295" s="135"/>
      <c r="L295" s="135"/>
      <c r="V295" s="135"/>
      <c r="AF295" s="135"/>
      <c r="AP295" s="135"/>
      <c r="AZ295" s="135"/>
      <c r="BJ295" s="135"/>
      <c r="BT295" s="135"/>
      <c r="CD295" s="135"/>
      <c r="CN295" s="135"/>
      <c r="CO295" s="135"/>
      <c r="CP295" s="135"/>
      <c r="CQ295" s="135"/>
      <c r="CR295" s="135"/>
      <c r="CS295" s="135"/>
      <c r="CT295" s="135"/>
      <c r="CU295" s="135"/>
      <c r="CX295" s="135"/>
      <c r="DH295" s="135"/>
      <c r="DR295" s="135"/>
      <c r="EB295" s="135"/>
      <c r="EL295" s="135"/>
      <c r="EV295" s="135"/>
      <c r="FF295" s="135"/>
      <c r="FP295" s="135"/>
      <c r="FZ295" s="135"/>
      <c r="GJ295" s="135"/>
      <c r="GT295" s="135"/>
      <c r="HD295" s="135"/>
      <c r="HN295" s="135"/>
      <c r="HX295" s="135"/>
      <c r="IH295" s="135"/>
      <c r="IR295" s="135"/>
      <c r="JB295" s="135"/>
      <c r="JL295" s="135"/>
      <c r="JV295" s="135"/>
      <c r="KF295" s="135"/>
      <c r="KP295" s="135"/>
      <c r="KZ295" s="135"/>
      <c r="LJ295" s="135"/>
      <c r="LT295" s="135"/>
      <c r="MD295" s="135"/>
    </row>
    <row xmlns:x14ac="http://schemas.microsoft.com/office/spreadsheetml/2009/9/ac" r="296" s="3" customFormat="true" x14ac:dyDescent="0.25">
      <c r="A296" s="419"/>
      <c r="B296" s="135"/>
      <c r="L296" s="135"/>
      <c r="V296" s="135"/>
      <c r="AF296" s="135"/>
      <c r="AP296" s="135"/>
      <c r="AZ296" s="135"/>
      <c r="BJ296" s="135"/>
      <c r="BT296" s="135"/>
      <c r="CD296" s="135"/>
      <c r="CN296" s="135"/>
      <c r="CO296" s="135"/>
      <c r="CP296" s="135"/>
      <c r="CQ296" s="135"/>
      <c r="CR296" s="135"/>
      <c r="CS296" s="135"/>
      <c r="CT296" s="135"/>
      <c r="CU296" s="135"/>
      <c r="CX296" s="135"/>
      <c r="DH296" s="135"/>
      <c r="DR296" s="135"/>
      <c r="EB296" s="135"/>
      <c r="EL296" s="135"/>
      <c r="EV296" s="135"/>
      <c r="FF296" s="135"/>
      <c r="FP296" s="135"/>
      <c r="FZ296" s="135"/>
      <c r="GJ296" s="135"/>
      <c r="GT296" s="135"/>
      <c r="HD296" s="135"/>
      <c r="HN296" s="135"/>
      <c r="HX296" s="135"/>
      <c r="IH296" s="135"/>
      <c r="IR296" s="135"/>
      <c r="JB296" s="135"/>
      <c r="JL296" s="135"/>
      <c r="JV296" s="135"/>
      <c r="KF296" s="135"/>
      <c r="KP296" s="135"/>
      <c r="KZ296" s="135"/>
      <c r="LJ296" s="135"/>
      <c r="LT296" s="135"/>
      <c r="MD296" s="135"/>
    </row>
    <row xmlns:x14ac="http://schemas.microsoft.com/office/spreadsheetml/2009/9/ac" r="297" s="3" customFormat="true" x14ac:dyDescent="0.25">
      <c r="A297" s="419"/>
      <c r="B297" s="135"/>
      <c r="L297" s="135"/>
      <c r="V297" s="135"/>
      <c r="AF297" s="135"/>
      <c r="AP297" s="135"/>
      <c r="AZ297" s="135"/>
      <c r="BJ297" s="135"/>
      <c r="BT297" s="135"/>
      <c r="CD297" s="135"/>
      <c r="CN297" s="135"/>
      <c r="CO297" s="135"/>
      <c r="CP297" s="135"/>
      <c r="CQ297" s="135"/>
      <c r="CR297" s="135"/>
      <c r="CS297" s="135"/>
      <c r="CT297" s="135"/>
      <c r="CU297" s="135"/>
      <c r="CX297" s="135"/>
      <c r="DH297" s="135"/>
      <c r="DR297" s="135"/>
      <c r="EB297" s="135"/>
      <c r="EL297" s="135"/>
      <c r="EV297" s="135"/>
      <c r="FF297" s="135"/>
      <c r="FP297" s="135"/>
      <c r="FZ297" s="135"/>
      <c r="GJ297" s="135"/>
      <c r="GT297" s="135"/>
      <c r="HD297" s="135"/>
      <c r="HN297" s="135"/>
      <c r="HX297" s="135"/>
      <c r="IH297" s="135"/>
      <c r="IR297" s="135"/>
      <c r="JB297" s="135"/>
      <c r="JL297" s="135"/>
      <c r="JV297" s="135"/>
      <c r="KF297" s="135"/>
      <c r="KP297" s="135"/>
      <c r="KZ297" s="135"/>
      <c r="LJ297" s="135"/>
      <c r="LT297" s="135"/>
      <c r="MD297" s="135"/>
    </row>
    <row xmlns:x14ac="http://schemas.microsoft.com/office/spreadsheetml/2009/9/ac" r="298" s="3" customFormat="true" x14ac:dyDescent="0.25">
      <c r="A298" s="419"/>
      <c r="B298" s="135"/>
      <c r="L298" s="135"/>
      <c r="V298" s="135"/>
      <c r="AF298" s="135"/>
      <c r="AP298" s="135"/>
      <c r="AZ298" s="135"/>
      <c r="BJ298" s="135"/>
      <c r="BT298" s="135"/>
      <c r="CD298" s="135"/>
      <c r="CN298" s="135"/>
      <c r="CO298" s="135"/>
      <c r="CP298" s="135"/>
      <c r="CQ298" s="135"/>
      <c r="CR298" s="135"/>
      <c r="CS298" s="135"/>
      <c r="CT298" s="135"/>
      <c r="CU298" s="135"/>
      <c r="CX298" s="135"/>
      <c r="DH298" s="135"/>
      <c r="DR298" s="135"/>
      <c r="EB298" s="135"/>
      <c r="EL298" s="135"/>
      <c r="EV298" s="135"/>
      <c r="FF298" s="135"/>
      <c r="FP298" s="135"/>
      <c r="FZ298" s="135"/>
      <c r="GJ298" s="135"/>
      <c r="GT298" s="135"/>
      <c r="HD298" s="135"/>
      <c r="HN298" s="135"/>
      <c r="HX298" s="135"/>
      <c r="IH298" s="135"/>
      <c r="IR298" s="135"/>
      <c r="JB298" s="135"/>
      <c r="JL298" s="135"/>
      <c r="JV298" s="135"/>
      <c r="KF298" s="135"/>
      <c r="KP298" s="135"/>
      <c r="KZ298" s="135"/>
      <c r="LJ298" s="135"/>
      <c r="LT298" s="135"/>
      <c r="MD298" s="135"/>
    </row>
    <row xmlns:x14ac="http://schemas.microsoft.com/office/spreadsheetml/2009/9/ac" r="299" s="3" customFormat="true" x14ac:dyDescent="0.25">
      <c r="A299" s="419"/>
      <c r="B299" s="135"/>
      <c r="L299" s="135"/>
      <c r="V299" s="135"/>
      <c r="AF299" s="135"/>
      <c r="AP299" s="135"/>
      <c r="AZ299" s="135"/>
      <c r="BJ299" s="135"/>
      <c r="BT299" s="135"/>
      <c r="CD299" s="135"/>
      <c r="CN299" s="135"/>
      <c r="CO299" s="135"/>
      <c r="CP299" s="135"/>
      <c r="CQ299" s="135"/>
      <c r="CR299" s="135"/>
      <c r="CS299" s="135"/>
      <c r="CT299" s="135"/>
      <c r="CU299" s="135"/>
      <c r="CX299" s="135"/>
      <c r="DH299" s="135"/>
      <c r="DR299" s="135"/>
      <c r="EB299" s="135"/>
      <c r="EL299" s="135"/>
      <c r="EV299" s="135"/>
      <c r="FF299" s="135"/>
      <c r="FP299" s="135"/>
      <c r="FZ299" s="135"/>
      <c r="GJ299" s="135"/>
      <c r="GT299" s="135"/>
      <c r="HD299" s="135"/>
      <c r="HN299" s="135"/>
      <c r="HX299" s="135"/>
      <c r="IH299" s="135"/>
      <c r="IR299" s="135"/>
      <c r="JB299" s="135"/>
      <c r="JL299" s="135"/>
      <c r="JV299" s="135"/>
      <c r="KF299" s="135"/>
      <c r="KP299" s="135"/>
      <c r="KZ299" s="135"/>
      <c r="LJ299" s="135"/>
      <c r="LT299" s="135"/>
      <c r="MD299" s="135"/>
    </row>
    <row xmlns:x14ac="http://schemas.microsoft.com/office/spreadsheetml/2009/9/ac" r="300" s="3" customFormat="true" x14ac:dyDescent="0.25">
      <c r="A300" s="419"/>
      <c r="B300" s="135"/>
      <c r="L300" s="135"/>
      <c r="V300" s="135"/>
      <c r="AF300" s="135"/>
      <c r="AP300" s="135"/>
      <c r="AZ300" s="135"/>
      <c r="BJ300" s="135"/>
      <c r="BT300" s="135"/>
      <c r="CD300" s="135"/>
      <c r="CN300" s="135"/>
      <c r="CO300" s="135"/>
      <c r="CP300" s="135"/>
      <c r="CQ300" s="135"/>
      <c r="CR300" s="135"/>
      <c r="CS300" s="135"/>
      <c r="CT300" s="135"/>
      <c r="CU300" s="135"/>
      <c r="CX300" s="135"/>
      <c r="DH300" s="135"/>
      <c r="DR300" s="135"/>
      <c r="EB300" s="135"/>
      <c r="EL300" s="135"/>
      <c r="EV300" s="135"/>
      <c r="FF300" s="135"/>
      <c r="FP300" s="135"/>
      <c r="FZ300" s="135"/>
      <c r="GJ300" s="135"/>
      <c r="GT300" s="135"/>
      <c r="HD300" s="135"/>
      <c r="HN300" s="135"/>
      <c r="HX300" s="135"/>
      <c r="IH300" s="135"/>
      <c r="IR300" s="135"/>
      <c r="JB300" s="135"/>
      <c r="JL300" s="135"/>
      <c r="JV300" s="135"/>
      <c r="KF300" s="135"/>
      <c r="KP300" s="135"/>
      <c r="KZ300" s="135"/>
      <c r="LJ300" s="135"/>
      <c r="LT300" s="135"/>
      <c r="MD300" s="135"/>
    </row>
    <row xmlns:x14ac="http://schemas.microsoft.com/office/spreadsheetml/2009/9/ac" r="301" s="3" customFormat="true" x14ac:dyDescent="0.25">
      <c r="A301" s="419"/>
      <c r="B301" s="135"/>
      <c r="L301" s="135"/>
      <c r="V301" s="135"/>
      <c r="AF301" s="135"/>
      <c r="AP301" s="135"/>
      <c r="AZ301" s="135"/>
      <c r="BJ301" s="135"/>
      <c r="BT301" s="135"/>
      <c r="CD301" s="135"/>
      <c r="CN301" s="135"/>
      <c r="CO301" s="135"/>
      <c r="CP301" s="135"/>
      <c r="CQ301" s="135"/>
      <c r="CR301" s="135"/>
      <c r="CS301" s="135"/>
      <c r="CT301" s="135"/>
      <c r="CU301" s="135"/>
      <c r="CX301" s="135"/>
      <c r="DH301" s="135"/>
      <c r="DR301" s="135"/>
      <c r="EB301" s="135"/>
      <c r="EL301" s="135"/>
      <c r="EV301" s="135"/>
      <c r="FF301" s="135"/>
      <c r="FP301" s="135"/>
      <c r="FZ301" s="135"/>
      <c r="GJ301" s="135"/>
      <c r="GT301" s="135"/>
      <c r="HD301" s="135"/>
      <c r="HN301" s="135"/>
      <c r="HX301" s="135"/>
      <c r="IH301" s="135"/>
      <c r="IR301" s="135"/>
      <c r="JB301" s="135"/>
      <c r="JL301" s="135"/>
      <c r="JV301" s="135"/>
      <c r="KF301" s="135"/>
      <c r="KP301" s="135"/>
      <c r="KZ301" s="135"/>
      <c r="LJ301" s="135"/>
      <c r="LT301" s="135"/>
      <c r="MD301" s="135"/>
    </row>
    <row xmlns:x14ac="http://schemas.microsoft.com/office/spreadsheetml/2009/9/ac" r="302" s="3" customFormat="true" x14ac:dyDescent="0.25">
      <c r="A302" s="419"/>
      <c r="B302" s="135"/>
      <c r="L302" s="135"/>
      <c r="V302" s="135"/>
      <c r="AF302" s="135"/>
      <c r="AP302" s="135"/>
      <c r="AZ302" s="135"/>
      <c r="BJ302" s="135"/>
      <c r="BT302" s="135"/>
      <c r="CD302" s="135"/>
      <c r="CN302" s="135"/>
      <c r="CO302" s="135"/>
      <c r="CP302" s="135"/>
      <c r="CQ302" s="135"/>
      <c r="CR302" s="135"/>
      <c r="CS302" s="135"/>
      <c r="CT302" s="135"/>
      <c r="CU302" s="135"/>
      <c r="CX302" s="135"/>
      <c r="DH302" s="135"/>
      <c r="DR302" s="135"/>
      <c r="EB302" s="135"/>
      <c r="EL302" s="135"/>
      <c r="EV302" s="135"/>
      <c r="FF302" s="135"/>
      <c r="FP302" s="135"/>
      <c r="FZ302" s="135"/>
      <c r="GJ302" s="135"/>
      <c r="GT302" s="135"/>
      <c r="HD302" s="135"/>
      <c r="HN302" s="135"/>
      <c r="HX302" s="135"/>
      <c r="IH302" s="135"/>
      <c r="IR302" s="135"/>
      <c r="JB302" s="135"/>
      <c r="JL302" s="135"/>
      <c r="JV302" s="135"/>
      <c r="KF302" s="135"/>
      <c r="KP302" s="135"/>
      <c r="KZ302" s="135"/>
      <c r="LJ302" s="135"/>
      <c r="LT302" s="135"/>
      <c r="MD302" s="135"/>
    </row>
    <row xmlns:x14ac="http://schemas.microsoft.com/office/spreadsheetml/2009/9/ac" r="303" s="3" customFormat="true" x14ac:dyDescent="0.25">
      <c r="A303" s="419"/>
      <c r="B303" s="135"/>
      <c r="L303" s="135"/>
      <c r="V303" s="135"/>
      <c r="AF303" s="135"/>
      <c r="AP303" s="135"/>
      <c r="AZ303" s="135"/>
      <c r="BJ303" s="135"/>
      <c r="BT303" s="135"/>
      <c r="CD303" s="135"/>
      <c r="CN303" s="135"/>
      <c r="CO303" s="135"/>
      <c r="CP303" s="135"/>
      <c r="CQ303" s="135"/>
      <c r="CR303" s="135"/>
      <c r="CS303" s="135"/>
      <c r="CT303" s="135"/>
      <c r="CU303" s="135"/>
      <c r="CX303" s="135"/>
      <c r="DH303" s="135"/>
      <c r="DR303" s="135"/>
      <c r="EB303" s="135"/>
      <c r="EL303" s="135"/>
      <c r="EV303" s="135"/>
      <c r="FF303" s="135"/>
      <c r="FP303" s="135"/>
      <c r="FZ303" s="135"/>
      <c r="GJ303" s="135"/>
      <c r="GT303" s="135"/>
      <c r="HD303" s="135"/>
      <c r="HN303" s="135"/>
      <c r="HX303" s="135"/>
      <c r="IH303" s="135"/>
      <c r="IR303" s="135"/>
      <c r="JB303" s="135"/>
      <c r="JL303" s="135"/>
      <c r="JV303" s="135"/>
      <c r="KF303" s="135"/>
      <c r="KP303" s="135"/>
      <c r="KZ303" s="135"/>
      <c r="LJ303" s="135"/>
      <c r="LT303" s="135"/>
      <c r="MD303" s="135"/>
    </row>
    <row xmlns:x14ac="http://schemas.microsoft.com/office/spreadsheetml/2009/9/ac" r="304" s="3" customFormat="true" x14ac:dyDescent="0.25">
      <c r="A304" s="419"/>
      <c r="B304" s="135"/>
      <c r="L304" s="135"/>
      <c r="V304" s="135"/>
      <c r="AF304" s="135"/>
      <c r="AP304" s="135"/>
      <c r="AZ304" s="135"/>
      <c r="BJ304" s="135"/>
      <c r="BT304" s="135"/>
      <c r="CD304" s="135"/>
      <c r="CN304" s="135"/>
      <c r="CO304" s="135"/>
      <c r="CP304" s="135"/>
      <c r="CQ304" s="135"/>
      <c r="CR304" s="135"/>
      <c r="CS304" s="135"/>
      <c r="CT304" s="135"/>
      <c r="CU304" s="135"/>
      <c r="CX304" s="135"/>
      <c r="DH304" s="135"/>
      <c r="DR304" s="135"/>
      <c r="EB304" s="135"/>
      <c r="EL304" s="135"/>
      <c r="EV304" s="135"/>
      <c r="FF304" s="135"/>
      <c r="FP304" s="135"/>
      <c r="FZ304" s="135"/>
      <c r="GJ304" s="135"/>
      <c r="GT304" s="135"/>
      <c r="HD304" s="135"/>
      <c r="HN304" s="135"/>
      <c r="HX304" s="135"/>
      <c r="IH304" s="135"/>
      <c r="IR304" s="135"/>
      <c r="JB304" s="135"/>
      <c r="JL304" s="135"/>
      <c r="JV304" s="135"/>
      <c r="KF304" s="135"/>
      <c r="KP304" s="135"/>
      <c r="KZ304" s="135"/>
      <c r="LJ304" s="135"/>
      <c r="LT304" s="135"/>
      <c r="MD304" s="135"/>
    </row>
    <row xmlns:x14ac="http://schemas.microsoft.com/office/spreadsheetml/2009/9/ac" r="305" s="3" customFormat="true" x14ac:dyDescent="0.25">
      <c r="A305" s="419"/>
      <c r="B305" s="135"/>
      <c r="L305" s="135"/>
      <c r="V305" s="135"/>
      <c r="AF305" s="135"/>
      <c r="AP305" s="135"/>
      <c r="AZ305" s="135"/>
      <c r="BJ305" s="135"/>
      <c r="BT305" s="135"/>
      <c r="CD305" s="135"/>
      <c r="CN305" s="135"/>
      <c r="CO305" s="135"/>
      <c r="CP305" s="135"/>
      <c r="CQ305" s="135"/>
      <c r="CR305" s="135"/>
      <c r="CS305" s="135"/>
      <c r="CT305" s="135"/>
      <c r="CU305" s="135"/>
      <c r="CX305" s="135"/>
      <c r="DH305" s="135"/>
      <c r="DR305" s="135"/>
      <c r="EB305" s="135"/>
      <c r="EL305" s="135"/>
      <c r="EV305" s="135"/>
      <c r="FF305" s="135"/>
      <c r="FP305" s="135"/>
      <c r="FZ305" s="135"/>
      <c r="GJ305" s="135"/>
      <c r="GT305" s="135"/>
      <c r="HD305" s="135"/>
      <c r="HN305" s="135"/>
      <c r="HX305" s="135"/>
      <c r="IH305" s="135"/>
      <c r="IR305" s="135"/>
      <c r="JB305" s="135"/>
      <c r="JL305" s="135"/>
      <c r="JV305" s="135"/>
      <c r="KF305" s="135"/>
      <c r="KP305" s="135"/>
      <c r="KZ305" s="135"/>
      <c r="LJ305" s="135"/>
      <c r="LT305" s="135"/>
      <c r="MD305" s="135"/>
    </row>
    <row xmlns:x14ac="http://schemas.microsoft.com/office/spreadsheetml/2009/9/ac" r="306" s="3" customFormat="true" x14ac:dyDescent="0.25">
      <c r="A306" s="419"/>
      <c r="B306" s="135"/>
      <c r="L306" s="135"/>
      <c r="V306" s="135"/>
      <c r="AF306" s="135"/>
      <c r="AP306" s="135"/>
      <c r="AZ306" s="135"/>
      <c r="BJ306" s="135"/>
      <c r="BT306" s="135"/>
      <c r="CD306" s="135"/>
      <c r="CN306" s="135"/>
      <c r="CO306" s="135"/>
      <c r="CP306" s="135"/>
      <c r="CQ306" s="135"/>
      <c r="CR306" s="135"/>
      <c r="CS306" s="135"/>
      <c r="CT306" s="135"/>
      <c r="CU306" s="135"/>
      <c r="CX306" s="135"/>
      <c r="DH306" s="135"/>
      <c r="DR306" s="135"/>
      <c r="EB306" s="135"/>
      <c r="EL306" s="135"/>
      <c r="EV306" s="135"/>
      <c r="FF306" s="135"/>
      <c r="FP306" s="135"/>
      <c r="FZ306" s="135"/>
      <c r="GJ306" s="135"/>
      <c r="GT306" s="135"/>
      <c r="HD306" s="135"/>
      <c r="HN306" s="135"/>
      <c r="HX306" s="135"/>
      <c r="IH306" s="135"/>
      <c r="IR306" s="135"/>
      <c r="JB306" s="135"/>
      <c r="JL306" s="135"/>
      <c r="JV306" s="135"/>
      <c r="KF306" s="135"/>
      <c r="KP306" s="135"/>
      <c r="KZ306" s="135"/>
      <c r="LJ306" s="135"/>
      <c r="LT306" s="135"/>
      <c r="MD306" s="135"/>
    </row>
    <row xmlns:x14ac="http://schemas.microsoft.com/office/spreadsheetml/2009/9/ac" r="307" s="3" customFormat="true" x14ac:dyDescent="0.25">
      <c r="A307" s="419"/>
      <c r="B307" s="135"/>
      <c r="L307" s="135"/>
      <c r="V307" s="135"/>
      <c r="AF307" s="135"/>
      <c r="AP307" s="135"/>
      <c r="AZ307" s="135"/>
      <c r="BJ307" s="135"/>
      <c r="BT307" s="135"/>
      <c r="CD307" s="135"/>
      <c r="CN307" s="135"/>
      <c r="CO307" s="135"/>
      <c r="CP307" s="135"/>
      <c r="CQ307" s="135"/>
      <c r="CR307" s="135"/>
      <c r="CS307" s="135"/>
      <c r="CT307" s="135"/>
      <c r="CU307" s="135"/>
      <c r="CX307" s="135"/>
      <c r="DH307" s="135"/>
      <c r="DR307" s="135"/>
      <c r="EB307" s="135"/>
      <c r="EL307" s="135"/>
      <c r="EV307" s="135"/>
      <c r="FF307" s="135"/>
      <c r="FP307" s="135"/>
      <c r="FZ307" s="135"/>
      <c r="GJ307" s="135"/>
      <c r="GT307" s="135"/>
      <c r="HD307" s="135"/>
      <c r="HN307" s="135"/>
      <c r="HX307" s="135"/>
      <c r="IH307" s="135"/>
      <c r="IR307" s="135"/>
      <c r="JB307" s="135"/>
      <c r="JL307" s="135"/>
      <c r="JV307" s="135"/>
      <c r="KF307" s="135"/>
      <c r="KP307" s="135"/>
      <c r="KZ307" s="135"/>
      <c r="LJ307" s="135"/>
      <c r="LT307" s="135"/>
      <c r="MD307" s="135"/>
    </row>
    <row xmlns:x14ac="http://schemas.microsoft.com/office/spreadsheetml/2009/9/ac" r="308" s="3" customFormat="true" x14ac:dyDescent="0.25">
      <c r="A308" s="419"/>
      <c r="B308" s="135"/>
      <c r="L308" s="135"/>
      <c r="V308" s="135"/>
      <c r="AF308" s="135"/>
      <c r="AP308" s="135"/>
      <c r="AZ308" s="135"/>
      <c r="BJ308" s="135"/>
      <c r="BT308" s="135"/>
      <c r="CD308" s="135"/>
      <c r="CN308" s="135"/>
      <c r="CO308" s="135"/>
      <c r="CP308" s="135"/>
      <c r="CQ308" s="135"/>
      <c r="CR308" s="135"/>
      <c r="CS308" s="135"/>
      <c r="CT308" s="135"/>
      <c r="CU308" s="135"/>
      <c r="CX308" s="135"/>
      <c r="DH308" s="135"/>
      <c r="DR308" s="135"/>
      <c r="EB308" s="135"/>
      <c r="EL308" s="135"/>
      <c r="EV308" s="135"/>
      <c r="FF308" s="135"/>
      <c r="FP308" s="135"/>
      <c r="FZ308" s="135"/>
      <c r="GJ308" s="135"/>
      <c r="GT308" s="135"/>
      <c r="HD308" s="135"/>
      <c r="HN308" s="135"/>
      <c r="HX308" s="135"/>
      <c r="IH308" s="135"/>
      <c r="IR308" s="135"/>
      <c r="JB308" s="135"/>
      <c r="JL308" s="135"/>
      <c r="JV308" s="135"/>
      <c r="KF308" s="135"/>
      <c r="KP308" s="135"/>
      <c r="KZ308" s="135"/>
      <c r="LJ308" s="135"/>
      <c r="LT308" s="135"/>
      <c r="MD308" s="135"/>
    </row>
    <row xmlns:x14ac="http://schemas.microsoft.com/office/spreadsheetml/2009/9/ac" r="309" s="3" customFormat="true" x14ac:dyDescent="0.25">
      <c r="A309" s="419"/>
      <c r="B309" s="135"/>
      <c r="L309" s="135"/>
      <c r="V309" s="135"/>
      <c r="AF309" s="135"/>
      <c r="AP309" s="135"/>
      <c r="AZ309" s="135"/>
      <c r="BJ309" s="135"/>
      <c r="BT309" s="135"/>
      <c r="CD309" s="135"/>
      <c r="CN309" s="135"/>
      <c r="CO309" s="135"/>
      <c r="CP309" s="135"/>
      <c r="CQ309" s="135"/>
      <c r="CR309" s="135"/>
      <c r="CS309" s="135"/>
      <c r="CT309" s="135"/>
      <c r="CU309" s="135"/>
      <c r="CX309" s="135"/>
      <c r="DH309" s="135"/>
      <c r="DR309" s="135"/>
      <c r="EB309" s="135"/>
      <c r="EL309" s="135"/>
      <c r="EV309" s="135"/>
      <c r="FF309" s="135"/>
      <c r="FP309" s="135"/>
      <c r="FZ309" s="135"/>
      <c r="GJ309" s="135"/>
      <c r="GT309" s="135"/>
      <c r="HD309" s="135"/>
      <c r="HN309" s="135"/>
      <c r="HX309" s="135"/>
      <c r="IH309" s="135"/>
      <c r="IR309" s="135"/>
      <c r="JB309" s="135"/>
      <c r="JL309" s="135"/>
      <c r="JV309" s="135"/>
      <c r="KF309" s="135"/>
      <c r="KP309" s="135"/>
      <c r="KZ309" s="135"/>
      <c r="LJ309" s="135"/>
      <c r="LT309" s="135"/>
      <c r="MD309" s="135"/>
    </row>
    <row xmlns:x14ac="http://schemas.microsoft.com/office/spreadsheetml/2009/9/ac" r="310" s="3" customFormat="true" x14ac:dyDescent="0.25">
      <c r="A310" s="419"/>
      <c r="B310" s="135"/>
      <c r="L310" s="135"/>
      <c r="V310" s="135"/>
      <c r="AF310" s="135"/>
      <c r="AP310" s="135"/>
      <c r="AZ310" s="135"/>
      <c r="BJ310" s="135"/>
      <c r="BT310" s="135"/>
      <c r="CD310" s="135"/>
      <c r="CN310" s="135"/>
      <c r="CO310" s="135"/>
      <c r="CP310" s="135"/>
      <c r="CQ310" s="135"/>
      <c r="CR310" s="135"/>
      <c r="CS310" s="135"/>
      <c r="CT310" s="135"/>
      <c r="CU310" s="135"/>
      <c r="CX310" s="135"/>
      <c r="DH310" s="135"/>
      <c r="DR310" s="135"/>
      <c r="EB310" s="135"/>
      <c r="EL310" s="135"/>
      <c r="EV310" s="135"/>
      <c r="FF310" s="135"/>
      <c r="FP310" s="135"/>
      <c r="FZ310" s="135"/>
      <c r="GJ310" s="135"/>
      <c r="GT310" s="135"/>
      <c r="HD310" s="135"/>
      <c r="HN310" s="135"/>
      <c r="HX310" s="135"/>
      <c r="IH310" s="135"/>
      <c r="IR310" s="135"/>
      <c r="JB310" s="135"/>
      <c r="JL310" s="135"/>
      <c r="JV310" s="135"/>
      <c r="KF310" s="135"/>
      <c r="KP310" s="135"/>
      <c r="KZ310" s="135"/>
      <c r="LJ310" s="135"/>
      <c r="LT310" s="135"/>
      <c r="MD310" s="135"/>
    </row>
    <row xmlns:x14ac="http://schemas.microsoft.com/office/spreadsheetml/2009/9/ac" r="311" s="3" customFormat="true" x14ac:dyDescent="0.25">
      <c r="A311" s="419"/>
      <c r="B311" s="135"/>
      <c r="L311" s="135"/>
      <c r="V311" s="135"/>
      <c r="AF311" s="135"/>
      <c r="AP311" s="135"/>
      <c r="AZ311" s="135"/>
      <c r="BJ311" s="135"/>
      <c r="BT311" s="135"/>
      <c r="CD311" s="135"/>
      <c r="CN311" s="135"/>
      <c r="CO311" s="135"/>
      <c r="CP311" s="135"/>
      <c r="CQ311" s="135"/>
      <c r="CR311" s="135"/>
      <c r="CS311" s="135"/>
      <c r="CT311" s="135"/>
      <c r="CU311" s="135"/>
      <c r="CX311" s="135"/>
      <c r="DH311" s="135"/>
      <c r="DR311" s="135"/>
      <c r="EB311" s="135"/>
      <c r="EL311" s="135"/>
      <c r="EV311" s="135"/>
      <c r="FF311" s="135"/>
      <c r="FP311" s="135"/>
      <c r="FZ311" s="135"/>
      <c r="GJ311" s="135"/>
      <c r="GT311" s="135"/>
      <c r="HD311" s="135"/>
      <c r="HN311" s="135"/>
      <c r="HX311" s="135"/>
      <c r="IH311" s="135"/>
      <c r="IR311" s="135"/>
      <c r="JB311" s="135"/>
      <c r="JL311" s="135"/>
      <c r="JV311" s="135"/>
      <c r="KF311" s="135"/>
      <c r="KP311" s="135"/>
      <c r="KZ311" s="135"/>
      <c r="LJ311" s="135"/>
      <c r="LT311" s="135"/>
      <c r="MD311" s="135"/>
    </row>
    <row xmlns:x14ac="http://schemas.microsoft.com/office/spreadsheetml/2009/9/ac" r="312" s="3" customFormat="true" x14ac:dyDescent="0.25">
      <c r="A312" s="419"/>
      <c r="B312" s="135"/>
      <c r="L312" s="135"/>
      <c r="V312" s="135"/>
      <c r="AF312" s="135"/>
      <c r="AP312" s="135"/>
      <c r="AZ312" s="135"/>
      <c r="BJ312" s="135"/>
      <c r="BT312" s="135"/>
      <c r="CD312" s="135"/>
      <c r="CN312" s="135"/>
      <c r="CO312" s="135"/>
      <c r="CP312" s="135"/>
      <c r="CQ312" s="135"/>
      <c r="CR312" s="135"/>
      <c r="CS312" s="135"/>
      <c r="CT312" s="135"/>
      <c r="CU312" s="135"/>
      <c r="CX312" s="135"/>
      <c r="DH312" s="135"/>
      <c r="DR312" s="135"/>
      <c r="EB312" s="135"/>
      <c r="EL312" s="135"/>
      <c r="EV312" s="135"/>
      <c r="FF312" s="135"/>
      <c r="FP312" s="135"/>
      <c r="FZ312" s="135"/>
      <c r="GJ312" s="135"/>
      <c r="GT312" s="135"/>
      <c r="HD312" s="135"/>
      <c r="HN312" s="135"/>
      <c r="HX312" s="135"/>
      <c r="IH312" s="135"/>
      <c r="IR312" s="135"/>
      <c r="JB312" s="135"/>
      <c r="JL312" s="135"/>
      <c r="JV312" s="135"/>
      <c r="KF312" s="135"/>
      <c r="KP312" s="135"/>
      <c r="KZ312" s="135"/>
      <c r="LJ312" s="135"/>
      <c r="LT312" s="135"/>
      <c r="MD312" s="135"/>
    </row>
    <row xmlns:x14ac="http://schemas.microsoft.com/office/spreadsheetml/2009/9/ac" r="313" s="3" customFormat="true" x14ac:dyDescent="0.25">
      <c r="A313" s="419"/>
      <c r="B313" s="135"/>
      <c r="L313" s="135"/>
      <c r="V313" s="135"/>
      <c r="AF313" s="135"/>
      <c r="AP313" s="135"/>
      <c r="AZ313" s="135"/>
      <c r="BJ313" s="135"/>
      <c r="BT313" s="135"/>
      <c r="CD313" s="135"/>
      <c r="CN313" s="135"/>
      <c r="CO313" s="135"/>
      <c r="CP313" s="135"/>
      <c r="CQ313" s="135"/>
      <c r="CR313" s="135"/>
      <c r="CS313" s="135"/>
      <c r="CT313" s="135"/>
      <c r="CU313" s="135"/>
      <c r="CX313" s="135"/>
      <c r="DH313" s="135"/>
      <c r="DR313" s="135"/>
      <c r="EB313" s="135"/>
      <c r="EL313" s="135"/>
      <c r="EV313" s="135"/>
      <c r="FF313" s="135"/>
      <c r="FP313" s="135"/>
      <c r="FZ313" s="135"/>
      <c r="GJ313" s="135"/>
      <c r="GT313" s="135"/>
      <c r="HD313" s="135"/>
      <c r="HN313" s="135"/>
      <c r="HX313" s="135"/>
      <c r="IH313" s="135"/>
      <c r="IR313" s="135"/>
      <c r="JB313" s="135"/>
      <c r="JL313" s="135"/>
      <c r="JV313" s="135"/>
      <c r="KF313" s="135"/>
      <c r="KP313" s="135"/>
      <c r="KZ313" s="135"/>
      <c r="LJ313" s="135"/>
      <c r="LT313" s="135"/>
      <c r="MD313" s="135"/>
    </row>
    <row xmlns:x14ac="http://schemas.microsoft.com/office/spreadsheetml/2009/9/ac" r="314" s="3" customFormat="true" x14ac:dyDescent="0.25">
      <c r="A314" s="419"/>
      <c r="B314" s="135"/>
      <c r="L314" s="135"/>
      <c r="V314" s="135"/>
      <c r="AF314" s="135"/>
      <c r="AP314" s="135"/>
      <c r="AZ314" s="135"/>
      <c r="BJ314" s="135"/>
      <c r="BT314" s="135"/>
      <c r="CD314" s="135"/>
      <c r="CN314" s="135"/>
      <c r="CO314" s="135"/>
      <c r="CP314" s="135"/>
      <c r="CQ314" s="135"/>
      <c r="CR314" s="135"/>
      <c r="CS314" s="135"/>
      <c r="CT314" s="135"/>
      <c r="CU314" s="135"/>
      <c r="CX314" s="135"/>
      <c r="DH314" s="135"/>
      <c r="DR314" s="135"/>
      <c r="EB314" s="135"/>
      <c r="EL314" s="135"/>
      <c r="EV314" s="135"/>
      <c r="FF314" s="135"/>
      <c r="FP314" s="135"/>
      <c r="FZ314" s="135"/>
      <c r="GJ314" s="135"/>
      <c r="GT314" s="135"/>
      <c r="HD314" s="135"/>
      <c r="HN314" s="135"/>
      <c r="HX314" s="135"/>
      <c r="IH314" s="135"/>
      <c r="IR314" s="135"/>
      <c r="JB314" s="135"/>
      <c r="JL314" s="135"/>
      <c r="JV314" s="135"/>
      <c r="KF314" s="135"/>
      <c r="KP314" s="135"/>
      <c r="KZ314" s="135"/>
      <c r="LJ314" s="135"/>
      <c r="LT314" s="135"/>
      <c r="MD314" s="135"/>
    </row>
    <row xmlns:x14ac="http://schemas.microsoft.com/office/spreadsheetml/2009/9/ac" r="315" s="3" customFormat="true" x14ac:dyDescent="0.25">
      <c r="A315" s="419"/>
      <c r="B315" s="135"/>
      <c r="L315" s="135"/>
      <c r="V315" s="135"/>
      <c r="AF315" s="135"/>
      <c r="AP315" s="135"/>
      <c r="AZ315" s="135"/>
      <c r="BJ315" s="135"/>
      <c r="BT315" s="135"/>
      <c r="CD315" s="135"/>
      <c r="CN315" s="135"/>
      <c r="CO315" s="135"/>
      <c r="CP315" s="135"/>
      <c r="CQ315" s="135"/>
      <c r="CR315" s="135"/>
      <c r="CS315" s="135"/>
      <c r="CT315" s="135"/>
      <c r="CU315" s="135"/>
      <c r="CX315" s="135"/>
      <c r="DH315" s="135"/>
      <c r="DR315" s="135"/>
      <c r="EB315" s="135"/>
      <c r="EL315" s="135"/>
      <c r="EV315" s="135"/>
      <c r="FF315" s="135"/>
      <c r="FP315" s="135"/>
      <c r="FZ315" s="135"/>
      <c r="GJ315" s="135"/>
      <c r="GT315" s="135"/>
      <c r="HD315" s="135"/>
      <c r="HN315" s="135"/>
      <c r="HX315" s="135"/>
      <c r="IH315" s="135"/>
      <c r="IR315" s="135"/>
      <c r="JB315" s="135"/>
      <c r="JL315" s="135"/>
      <c r="JV315" s="135"/>
      <c r="KF315" s="135"/>
      <c r="KP315" s="135"/>
      <c r="KZ315" s="135"/>
      <c r="LJ315" s="135"/>
      <c r="LT315" s="135"/>
      <c r="MD315" s="135"/>
    </row>
    <row xmlns:x14ac="http://schemas.microsoft.com/office/spreadsheetml/2009/9/ac" r="316" s="3" customFormat="true" x14ac:dyDescent="0.25">
      <c r="A316" s="419"/>
      <c r="B316" s="135"/>
      <c r="L316" s="135"/>
      <c r="V316" s="135"/>
      <c r="AF316" s="135"/>
      <c r="AP316" s="135"/>
      <c r="AZ316" s="135"/>
      <c r="BJ316" s="135"/>
      <c r="BT316" s="135"/>
      <c r="CD316" s="135"/>
      <c r="CN316" s="135"/>
      <c r="CO316" s="135"/>
      <c r="CP316" s="135"/>
      <c r="CQ316" s="135"/>
      <c r="CR316" s="135"/>
      <c r="CS316" s="135"/>
      <c r="CT316" s="135"/>
      <c r="CU316" s="135"/>
      <c r="CX316" s="135"/>
      <c r="DH316" s="135"/>
      <c r="DR316" s="135"/>
      <c r="EB316" s="135"/>
      <c r="EL316" s="135"/>
      <c r="EV316" s="135"/>
      <c r="FF316" s="135"/>
      <c r="FP316" s="135"/>
      <c r="FZ316" s="135"/>
      <c r="GJ316" s="135"/>
      <c r="GT316" s="135"/>
      <c r="HD316" s="135"/>
      <c r="HN316" s="135"/>
      <c r="HX316" s="135"/>
      <c r="IH316" s="135"/>
      <c r="IR316" s="135"/>
      <c r="JB316" s="135"/>
      <c r="JL316" s="135"/>
      <c r="JV316" s="135"/>
      <c r="KF316" s="135"/>
      <c r="KP316" s="135"/>
      <c r="KZ316" s="135"/>
      <c r="LJ316" s="135"/>
      <c r="LT316" s="135"/>
      <c r="MD316" s="135"/>
    </row>
    <row xmlns:x14ac="http://schemas.microsoft.com/office/spreadsheetml/2009/9/ac" r="317" s="3" customFormat="true" x14ac:dyDescent="0.25">
      <c r="A317" s="419"/>
      <c r="B317" s="135"/>
      <c r="L317" s="135"/>
      <c r="V317" s="135"/>
      <c r="AF317" s="135"/>
      <c r="AP317" s="135"/>
      <c r="AZ317" s="135"/>
      <c r="BJ317" s="135"/>
      <c r="BT317" s="135"/>
      <c r="CD317" s="135"/>
      <c r="CN317" s="135"/>
      <c r="CO317" s="135"/>
      <c r="CP317" s="135"/>
      <c r="CQ317" s="135"/>
      <c r="CR317" s="135"/>
      <c r="CS317" s="135"/>
      <c r="CT317" s="135"/>
      <c r="CU317" s="135"/>
      <c r="CX317" s="135"/>
      <c r="DH317" s="135"/>
      <c r="DR317" s="135"/>
      <c r="EB317" s="135"/>
      <c r="EL317" s="135"/>
      <c r="EV317" s="135"/>
      <c r="FF317" s="135"/>
      <c r="FP317" s="135"/>
      <c r="FZ317" s="135"/>
      <c r="GJ317" s="135"/>
      <c r="GT317" s="135"/>
      <c r="HD317" s="135"/>
      <c r="HN317" s="135"/>
      <c r="HX317" s="135"/>
      <c r="IH317" s="135"/>
      <c r="IR317" s="135"/>
      <c r="JB317" s="135"/>
      <c r="JL317" s="135"/>
      <c r="JV317" s="135"/>
      <c r="KF317" s="135"/>
      <c r="KP317" s="135"/>
      <c r="KZ317" s="135"/>
      <c r="LJ317" s="135"/>
      <c r="LT317" s="135"/>
      <c r="MD317" s="135"/>
    </row>
    <row xmlns:x14ac="http://schemas.microsoft.com/office/spreadsheetml/2009/9/ac" r="318" s="3" customFormat="true" x14ac:dyDescent="0.25">
      <c r="A318" s="419"/>
      <c r="B318" s="135"/>
      <c r="L318" s="135"/>
      <c r="V318" s="135"/>
      <c r="AF318" s="135"/>
      <c r="AP318" s="135"/>
      <c r="AZ318" s="135"/>
      <c r="BJ318" s="135"/>
      <c r="BT318" s="135"/>
      <c r="CD318" s="135"/>
      <c r="CN318" s="135"/>
      <c r="CO318" s="135"/>
      <c r="CP318" s="135"/>
      <c r="CQ318" s="135"/>
      <c r="CR318" s="135"/>
      <c r="CS318" s="135"/>
      <c r="CT318" s="135"/>
      <c r="CU318" s="135"/>
      <c r="CX318" s="135"/>
      <c r="DH318" s="135"/>
      <c r="DR318" s="135"/>
      <c r="EB318" s="135"/>
      <c r="EL318" s="135"/>
      <c r="EV318" s="135"/>
      <c r="FF318" s="135"/>
      <c r="FP318" s="135"/>
      <c r="FZ318" s="135"/>
      <c r="GJ318" s="135"/>
      <c r="GT318" s="135"/>
      <c r="HD318" s="135"/>
      <c r="HN318" s="135"/>
      <c r="HX318" s="135"/>
      <c r="IH318" s="135"/>
      <c r="IR318" s="135"/>
      <c r="JB318" s="135"/>
      <c r="JL318" s="135"/>
      <c r="JV318" s="135"/>
      <c r="KF318" s="135"/>
      <c r="KP318" s="135"/>
      <c r="KZ318" s="135"/>
      <c r="LJ318" s="135"/>
      <c r="LT318" s="135"/>
      <c r="MD318" s="135"/>
    </row>
    <row xmlns:x14ac="http://schemas.microsoft.com/office/spreadsheetml/2009/9/ac" r="319" s="3" customFormat="true" x14ac:dyDescent="0.25">
      <c r="A319" s="419"/>
      <c r="B319" s="135"/>
      <c r="L319" s="135"/>
      <c r="V319" s="135"/>
      <c r="AF319" s="135"/>
      <c r="AP319" s="135"/>
      <c r="AZ319" s="135"/>
      <c r="BJ319" s="135"/>
      <c r="BT319" s="135"/>
      <c r="CD319" s="135"/>
      <c r="CN319" s="135"/>
      <c r="CO319" s="135"/>
      <c r="CP319" s="135"/>
      <c r="CQ319" s="135"/>
      <c r="CR319" s="135"/>
      <c r="CS319" s="135"/>
      <c r="CT319" s="135"/>
      <c r="CU319" s="135"/>
      <c r="CX319" s="135"/>
      <c r="DH319" s="135"/>
      <c r="DR319" s="135"/>
      <c r="EB319" s="135"/>
      <c r="EL319" s="135"/>
      <c r="EV319" s="135"/>
      <c r="FF319" s="135"/>
      <c r="FP319" s="135"/>
      <c r="FZ319" s="135"/>
      <c r="GJ319" s="135"/>
      <c r="GT319" s="135"/>
      <c r="HD319" s="135"/>
      <c r="HN319" s="135"/>
      <c r="HX319" s="135"/>
      <c r="IH319" s="135"/>
      <c r="IR319" s="135"/>
      <c r="JB319" s="135"/>
      <c r="JL319" s="135"/>
      <c r="JV319" s="135"/>
      <c r="KF319" s="135"/>
      <c r="KP319" s="135"/>
      <c r="KZ319" s="135"/>
      <c r="LJ319" s="135"/>
      <c r="LT319" s="135"/>
      <c r="MD319" s="135"/>
    </row>
    <row xmlns:x14ac="http://schemas.microsoft.com/office/spreadsheetml/2009/9/ac" r="320" s="3" customFormat="true" x14ac:dyDescent="0.25">
      <c r="A320" s="419"/>
      <c r="B320" s="135"/>
      <c r="L320" s="135"/>
      <c r="V320" s="135"/>
      <c r="AF320" s="135"/>
      <c r="AP320" s="135"/>
      <c r="AZ320" s="135"/>
      <c r="BJ320" s="135"/>
      <c r="BT320" s="135"/>
      <c r="CD320" s="135"/>
      <c r="CN320" s="135"/>
      <c r="CO320" s="135"/>
      <c r="CP320" s="135"/>
      <c r="CQ320" s="135"/>
      <c r="CR320" s="135"/>
      <c r="CS320" s="135"/>
      <c r="CT320" s="135"/>
      <c r="CU320" s="135"/>
      <c r="CX320" s="135"/>
      <c r="DH320" s="135"/>
      <c r="DR320" s="135"/>
      <c r="EB320" s="135"/>
      <c r="EL320" s="135"/>
      <c r="EV320" s="135"/>
      <c r="FF320" s="135"/>
      <c r="FP320" s="135"/>
      <c r="FZ320" s="135"/>
      <c r="GJ320" s="135"/>
      <c r="GT320" s="135"/>
      <c r="HD320" s="135"/>
      <c r="HN320" s="135"/>
      <c r="HX320" s="135"/>
      <c r="IH320" s="135"/>
      <c r="IR320" s="135"/>
      <c r="JB320" s="135"/>
      <c r="JL320" s="135"/>
      <c r="JV320" s="135"/>
      <c r="KF320" s="135"/>
      <c r="KP320" s="135"/>
      <c r="KZ320" s="135"/>
      <c r="LJ320" s="135"/>
      <c r="LT320" s="135"/>
      <c r="MD320" s="135"/>
    </row>
    <row xmlns:x14ac="http://schemas.microsoft.com/office/spreadsheetml/2009/9/ac" r="321" s="3" customFormat="true" x14ac:dyDescent="0.25">
      <c r="A321" s="419"/>
      <c r="B321" s="135"/>
      <c r="L321" s="135"/>
      <c r="V321" s="135"/>
      <c r="AF321" s="135"/>
      <c r="AP321" s="135"/>
      <c r="AZ321" s="135"/>
      <c r="BJ321" s="135"/>
      <c r="BT321" s="135"/>
      <c r="CD321" s="135"/>
      <c r="CN321" s="135"/>
      <c r="CO321" s="135"/>
      <c r="CP321" s="135"/>
      <c r="CQ321" s="135"/>
      <c r="CR321" s="135"/>
      <c r="CS321" s="135"/>
      <c r="CT321" s="135"/>
      <c r="CU321" s="135"/>
      <c r="CX321" s="135"/>
      <c r="DH321" s="135"/>
      <c r="DR321" s="135"/>
      <c r="EB321" s="135"/>
      <c r="EL321" s="135"/>
      <c r="EV321" s="135"/>
      <c r="FF321" s="135"/>
      <c r="FP321" s="135"/>
      <c r="FZ321" s="135"/>
      <c r="GJ321" s="135"/>
      <c r="GT321" s="135"/>
      <c r="HD321" s="135"/>
      <c r="HN321" s="135"/>
      <c r="HX321" s="135"/>
      <c r="IH321" s="135"/>
      <c r="IR321" s="135"/>
      <c r="JB321" s="135"/>
      <c r="JL321" s="135"/>
      <c r="JV321" s="135"/>
      <c r="KF321" s="135"/>
      <c r="KP321" s="135"/>
      <c r="KZ321" s="135"/>
      <c r="LJ321" s="135"/>
      <c r="LT321" s="135"/>
      <c r="MD321" s="135"/>
    </row>
    <row xmlns:x14ac="http://schemas.microsoft.com/office/spreadsheetml/2009/9/ac" r="322" s="3" customFormat="true" x14ac:dyDescent="0.25">
      <c r="A322" s="419"/>
      <c r="B322" s="135"/>
      <c r="L322" s="135"/>
      <c r="V322" s="135"/>
      <c r="AF322" s="135"/>
      <c r="AP322" s="135"/>
      <c r="AZ322" s="135"/>
      <c r="BJ322" s="135"/>
      <c r="BT322" s="135"/>
      <c r="CD322" s="135"/>
      <c r="CN322" s="135"/>
      <c r="CO322" s="135"/>
      <c r="CP322" s="135"/>
      <c r="CQ322" s="135"/>
      <c r="CR322" s="135"/>
      <c r="CS322" s="135"/>
      <c r="CT322" s="135"/>
      <c r="CU322" s="135"/>
      <c r="CX322" s="135"/>
      <c r="DH322" s="135"/>
      <c r="DR322" s="135"/>
      <c r="EB322" s="135"/>
      <c r="EL322" s="135"/>
      <c r="EV322" s="135"/>
      <c r="FF322" s="135"/>
      <c r="FP322" s="135"/>
      <c r="FZ322" s="135"/>
      <c r="GJ322" s="135"/>
      <c r="GT322" s="135"/>
      <c r="HD322" s="135"/>
      <c r="HN322" s="135"/>
      <c r="HX322" s="135"/>
      <c r="IH322" s="135"/>
      <c r="IR322" s="135"/>
      <c r="JB322" s="135"/>
      <c r="JL322" s="135"/>
      <c r="JV322" s="135"/>
      <c r="KF322" s="135"/>
      <c r="KP322" s="135"/>
      <c r="KZ322" s="135"/>
      <c r="LJ322" s="135"/>
      <c r="LT322" s="135"/>
      <c r="MD322" s="135"/>
    </row>
    <row xmlns:x14ac="http://schemas.microsoft.com/office/spreadsheetml/2009/9/ac" r="323" s="3" customFormat="true" x14ac:dyDescent="0.25">
      <c r="A323" s="419"/>
      <c r="B323" s="135"/>
      <c r="L323" s="135"/>
      <c r="V323" s="135"/>
      <c r="AF323" s="135"/>
      <c r="AP323" s="135"/>
      <c r="AZ323" s="135"/>
      <c r="BJ323" s="135"/>
      <c r="BT323" s="135"/>
      <c r="CD323" s="135"/>
      <c r="CN323" s="135"/>
      <c r="CO323" s="135"/>
      <c r="CP323" s="135"/>
      <c r="CQ323" s="135"/>
      <c r="CR323" s="135"/>
      <c r="CS323" s="135"/>
      <c r="CT323" s="135"/>
      <c r="CU323" s="135"/>
      <c r="CX323" s="135"/>
      <c r="DH323" s="135"/>
      <c r="DR323" s="135"/>
      <c r="EB323" s="135"/>
      <c r="EL323" s="135"/>
      <c r="EV323" s="135"/>
      <c r="FF323" s="135"/>
      <c r="FP323" s="135"/>
      <c r="FZ323" s="135"/>
      <c r="GJ323" s="135"/>
      <c r="GT323" s="135"/>
      <c r="HD323" s="135"/>
      <c r="HN323" s="135"/>
      <c r="HX323" s="135"/>
      <c r="IH323" s="135"/>
      <c r="IR323" s="135"/>
      <c r="JB323" s="135"/>
      <c r="JL323" s="135"/>
      <c r="JV323" s="135"/>
      <c r="KF323" s="135"/>
      <c r="KP323" s="135"/>
      <c r="KZ323" s="135"/>
      <c r="LJ323" s="135"/>
      <c r="LT323" s="135"/>
      <c r="MD323" s="135"/>
    </row>
    <row xmlns:x14ac="http://schemas.microsoft.com/office/spreadsheetml/2009/9/ac" r="324" s="3" customFormat="true" x14ac:dyDescent="0.25">
      <c r="A324" s="419"/>
      <c r="B324" s="135"/>
      <c r="L324" s="135"/>
      <c r="V324" s="135"/>
      <c r="AF324" s="135"/>
      <c r="AP324" s="135"/>
      <c r="AZ324" s="135"/>
      <c r="BJ324" s="135"/>
      <c r="BT324" s="135"/>
      <c r="CD324" s="135"/>
      <c r="CN324" s="135"/>
      <c r="CO324" s="135"/>
      <c r="CP324" s="135"/>
      <c r="CQ324" s="135"/>
      <c r="CR324" s="135"/>
      <c r="CS324" s="135"/>
      <c r="CT324" s="135"/>
      <c r="CU324" s="135"/>
      <c r="CX324" s="135"/>
      <c r="DH324" s="135"/>
      <c r="DR324" s="135"/>
      <c r="EB324" s="135"/>
      <c r="EL324" s="135"/>
      <c r="EV324" s="135"/>
      <c r="FF324" s="135"/>
      <c r="FP324" s="135"/>
      <c r="FZ324" s="135"/>
      <c r="GJ324" s="135"/>
      <c r="GT324" s="135"/>
      <c r="HD324" s="135"/>
      <c r="HN324" s="135"/>
      <c r="HX324" s="135"/>
      <c r="IH324" s="135"/>
      <c r="IR324" s="135"/>
      <c r="JB324" s="135"/>
      <c r="JL324" s="135"/>
      <c r="JV324" s="135"/>
      <c r="KF324" s="135"/>
      <c r="KP324" s="135"/>
      <c r="KZ324" s="135"/>
      <c r="LJ324" s="135"/>
      <c r="LT324" s="135"/>
      <c r="MD324" s="135"/>
    </row>
    <row xmlns:x14ac="http://schemas.microsoft.com/office/spreadsheetml/2009/9/ac" r="325" s="3" customFormat="true" x14ac:dyDescent="0.25">
      <c r="A325" s="419"/>
      <c r="B325" s="135"/>
      <c r="L325" s="135"/>
      <c r="V325" s="135"/>
      <c r="AF325" s="135"/>
      <c r="AP325" s="135"/>
      <c r="AZ325" s="135"/>
      <c r="BJ325" s="135"/>
      <c r="BT325" s="135"/>
      <c r="CD325" s="135"/>
      <c r="CN325" s="135"/>
      <c r="CO325" s="135"/>
      <c r="CP325" s="135"/>
      <c r="CQ325" s="135"/>
      <c r="CR325" s="135"/>
      <c r="CS325" s="135"/>
      <c r="CT325" s="135"/>
      <c r="CU325" s="135"/>
      <c r="CX325" s="135"/>
      <c r="DH325" s="135"/>
      <c r="DR325" s="135"/>
      <c r="EB325" s="135"/>
      <c r="EL325" s="135"/>
      <c r="EV325" s="135"/>
      <c r="FF325" s="135"/>
      <c r="FP325" s="135"/>
      <c r="FZ325" s="135"/>
      <c r="GJ325" s="135"/>
      <c r="GT325" s="135"/>
      <c r="HD325" s="135"/>
      <c r="HN325" s="135"/>
      <c r="HX325" s="135"/>
      <c r="IH325" s="135"/>
      <c r="IR325" s="135"/>
      <c r="JB325" s="135"/>
      <c r="JL325" s="135"/>
      <c r="JV325" s="135"/>
      <c r="KF325" s="135"/>
      <c r="KP325" s="135"/>
      <c r="KZ325" s="135"/>
      <c r="LJ325" s="135"/>
      <c r="LT325" s="135"/>
      <c r="MD325" s="135"/>
    </row>
    <row xmlns:x14ac="http://schemas.microsoft.com/office/spreadsheetml/2009/9/ac" r="326" s="3" customFormat="true" x14ac:dyDescent="0.25">
      <c r="A326" s="419"/>
      <c r="B326" s="135"/>
      <c r="L326" s="135"/>
      <c r="V326" s="135"/>
      <c r="AF326" s="135"/>
      <c r="AP326" s="135"/>
      <c r="AZ326" s="135"/>
      <c r="BJ326" s="135"/>
      <c r="BT326" s="135"/>
      <c r="CD326" s="135"/>
      <c r="CN326" s="135"/>
      <c r="CO326" s="135"/>
      <c r="CP326" s="135"/>
      <c r="CQ326" s="135"/>
      <c r="CR326" s="135"/>
      <c r="CS326" s="135"/>
      <c r="CT326" s="135"/>
      <c r="CU326" s="135"/>
      <c r="CX326" s="135"/>
      <c r="DH326" s="135"/>
      <c r="DR326" s="135"/>
      <c r="EB326" s="135"/>
      <c r="EL326" s="135"/>
      <c r="EV326" s="135"/>
      <c r="FF326" s="135"/>
      <c r="FP326" s="135"/>
      <c r="FZ326" s="135"/>
      <c r="GJ326" s="135"/>
      <c r="GT326" s="135"/>
      <c r="HD326" s="135"/>
      <c r="HN326" s="135"/>
      <c r="HX326" s="135"/>
      <c r="IH326" s="135"/>
      <c r="IR326" s="135"/>
      <c r="JB326" s="135"/>
      <c r="JL326" s="135"/>
      <c r="JV326" s="135"/>
      <c r="KF326" s="135"/>
      <c r="KP326" s="135"/>
      <c r="KZ326" s="135"/>
      <c r="LJ326" s="135"/>
      <c r="LT326" s="135"/>
      <c r="MD326" s="135"/>
    </row>
    <row xmlns:x14ac="http://schemas.microsoft.com/office/spreadsheetml/2009/9/ac" r="327" s="3" customFormat="true" x14ac:dyDescent="0.25">
      <c r="A327" s="419"/>
      <c r="B327" s="135"/>
      <c r="L327" s="135"/>
      <c r="V327" s="135"/>
      <c r="AF327" s="135"/>
      <c r="AP327" s="135"/>
      <c r="AZ327" s="135"/>
      <c r="BJ327" s="135"/>
      <c r="BT327" s="135"/>
      <c r="CD327" s="135"/>
      <c r="CN327" s="135"/>
      <c r="CO327" s="135"/>
      <c r="CP327" s="135"/>
      <c r="CQ327" s="135"/>
      <c r="CR327" s="135"/>
      <c r="CS327" s="135"/>
      <c r="CT327" s="135"/>
      <c r="CU327" s="135"/>
      <c r="CX327" s="135"/>
      <c r="DH327" s="135"/>
      <c r="DR327" s="135"/>
      <c r="EB327" s="135"/>
      <c r="EL327" s="135"/>
      <c r="EV327" s="135"/>
      <c r="FF327" s="135"/>
      <c r="FP327" s="135"/>
      <c r="FZ327" s="135"/>
      <c r="GJ327" s="135"/>
      <c r="GT327" s="135"/>
      <c r="HD327" s="135"/>
      <c r="HN327" s="135"/>
      <c r="HX327" s="135"/>
      <c r="IH327" s="135"/>
      <c r="IR327" s="135"/>
      <c r="JB327" s="135"/>
      <c r="JL327" s="135"/>
      <c r="JV327" s="135"/>
      <c r="KF327" s="135"/>
      <c r="KP327" s="135"/>
      <c r="KZ327" s="135"/>
      <c r="LJ327" s="135"/>
      <c r="LT327" s="135"/>
      <c r="MD327" s="135"/>
    </row>
    <row xmlns:x14ac="http://schemas.microsoft.com/office/spreadsheetml/2009/9/ac" r="328" s="3" customFormat="true" x14ac:dyDescent="0.25">
      <c r="A328" s="419"/>
      <c r="B328" s="135"/>
      <c r="L328" s="135"/>
      <c r="V328" s="135"/>
      <c r="AF328" s="135"/>
      <c r="AP328" s="135"/>
      <c r="AZ328" s="135"/>
      <c r="BJ328" s="135"/>
      <c r="BT328" s="135"/>
      <c r="CD328" s="135"/>
      <c r="CN328" s="135"/>
      <c r="CO328" s="135"/>
      <c r="CP328" s="135"/>
      <c r="CQ328" s="135"/>
      <c r="CR328" s="135"/>
      <c r="CS328" s="135"/>
      <c r="CT328" s="135"/>
      <c r="CU328" s="135"/>
      <c r="CX328" s="135"/>
      <c r="DH328" s="135"/>
      <c r="DR328" s="135"/>
      <c r="EB328" s="135"/>
      <c r="EL328" s="135"/>
      <c r="EV328" s="135"/>
      <c r="FF328" s="135"/>
      <c r="FP328" s="135"/>
      <c r="FZ328" s="135"/>
      <c r="GJ328" s="135"/>
      <c r="GT328" s="135"/>
      <c r="HD328" s="135"/>
      <c r="HN328" s="135"/>
      <c r="HX328" s="135"/>
      <c r="IH328" s="135"/>
      <c r="IR328" s="135"/>
      <c r="JB328" s="135"/>
      <c r="JL328" s="135"/>
      <c r="JV328" s="135"/>
      <c r="KF328" s="135"/>
      <c r="KP328" s="135"/>
      <c r="KZ328" s="135"/>
      <c r="LJ328" s="135"/>
      <c r="LT328" s="135"/>
      <c r="MD328" s="135"/>
    </row>
    <row xmlns:x14ac="http://schemas.microsoft.com/office/spreadsheetml/2009/9/ac" r="329" s="3" customFormat="true" x14ac:dyDescent="0.25">
      <c r="A329" s="419"/>
      <c r="B329" s="135"/>
      <c r="L329" s="135"/>
      <c r="V329" s="135"/>
      <c r="AF329" s="135"/>
      <c r="AP329" s="135"/>
      <c r="AZ329" s="135"/>
      <c r="BJ329" s="135"/>
      <c r="BT329" s="135"/>
      <c r="CD329" s="135"/>
      <c r="CN329" s="135"/>
      <c r="CO329" s="135"/>
      <c r="CP329" s="135"/>
      <c r="CQ329" s="135"/>
      <c r="CR329" s="135"/>
      <c r="CS329" s="135"/>
      <c r="CT329" s="135"/>
      <c r="CU329" s="135"/>
      <c r="CX329" s="135"/>
      <c r="DH329" s="135"/>
      <c r="DR329" s="135"/>
      <c r="EB329" s="135"/>
      <c r="EL329" s="135"/>
      <c r="EV329" s="135"/>
      <c r="FF329" s="135"/>
      <c r="FP329" s="135"/>
      <c r="FZ329" s="135"/>
      <c r="GJ329" s="135"/>
      <c r="GT329" s="135"/>
      <c r="HD329" s="135"/>
      <c r="HN329" s="135"/>
      <c r="HX329" s="135"/>
      <c r="IH329" s="135"/>
      <c r="IR329" s="135"/>
      <c r="JB329" s="135"/>
      <c r="JL329" s="135"/>
      <c r="JV329" s="135"/>
      <c r="KF329" s="135"/>
      <c r="KP329" s="135"/>
      <c r="KZ329" s="135"/>
      <c r="LJ329" s="135"/>
      <c r="LT329" s="135"/>
      <c r="MD329" s="135"/>
    </row>
    <row xmlns:x14ac="http://schemas.microsoft.com/office/spreadsheetml/2009/9/ac" r="330" s="3" customFormat="true" x14ac:dyDescent="0.25">
      <c r="A330" s="419"/>
      <c r="B330" s="135"/>
      <c r="L330" s="135"/>
      <c r="V330" s="135"/>
      <c r="AF330" s="135"/>
      <c r="AP330" s="135"/>
      <c r="AZ330" s="135"/>
      <c r="BJ330" s="135"/>
      <c r="BT330" s="135"/>
      <c r="CD330" s="135"/>
      <c r="CN330" s="135"/>
      <c r="CO330" s="135"/>
      <c r="CP330" s="135"/>
      <c r="CQ330" s="135"/>
      <c r="CR330" s="135"/>
      <c r="CS330" s="135"/>
      <c r="CT330" s="135"/>
      <c r="CU330" s="135"/>
      <c r="CX330" s="135"/>
      <c r="DH330" s="135"/>
      <c r="DR330" s="135"/>
      <c r="EB330" s="135"/>
      <c r="EL330" s="135"/>
      <c r="EV330" s="135"/>
      <c r="FF330" s="135"/>
      <c r="FP330" s="135"/>
      <c r="FZ330" s="135"/>
      <c r="GJ330" s="135"/>
      <c r="GT330" s="135"/>
      <c r="HD330" s="135"/>
      <c r="HN330" s="135"/>
      <c r="HX330" s="135"/>
      <c r="IH330" s="135"/>
      <c r="IR330" s="135"/>
      <c r="JB330" s="135"/>
      <c r="JL330" s="135"/>
      <c r="JV330" s="135"/>
      <c r="KF330" s="135"/>
      <c r="KP330" s="135"/>
      <c r="KZ330" s="135"/>
      <c r="LJ330" s="135"/>
      <c r="LT330" s="135"/>
      <c r="MD330" s="135"/>
    </row>
    <row xmlns:x14ac="http://schemas.microsoft.com/office/spreadsheetml/2009/9/ac" r="331" s="3" customFormat="true" x14ac:dyDescent="0.25">
      <c r="A331" s="419"/>
      <c r="B331" s="135"/>
      <c r="L331" s="135"/>
      <c r="V331" s="135"/>
      <c r="AF331" s="135"/>
      <c r="AP331" s="135"/>
      <c r="AZ331" s="135"/>
      <c r="BJ331" s="135"/>
      <c r="BT331" s="135"/>
      <c r="CD331" s="135"/>
      <c r="CN331" s="135"/>
      <c r="CO331" s="135"/>
      <c r="CP331" s="135"/>
      <c r="CQ331" s="135"/>
      <c r="CR331" s="135"/>
      <c r="CS331" s="135"/>
      <c r="CT331" s="135"/>
      <c r="CU331" s="135"/>
      <c r="CX331" s="135"/>
      <c r="DH331" s="135"/>
      <c r="DR331" s="135"/>
      <c r="EB331" s="135"/>
      <c r="EL331" s="135"/>
      <c r="EV331" s="135"/>
      <c r="FF331" s="135"/>
      <c r="FP331" s="135"/>
      <c r="FZ331" s="135"/>
      <c r="GJ331" s="135"/>
      <c r="GT331" s="135"/>
      <c r="HD331" s="135"/>
      <c r="HN331" s="135"/>
      <c r="HX331" s="135"/>
      <c r="IH331" s="135"/>
      <c r="IR331" s="135"/>
      <c r="JB331" s="135"/>
      <c r="JL331" s="135"/>
      <c r="JV331" s="135"/>
      <c r="KF331" s="135"/>
      <c r="KP331" s="135"/>
      <c r="KZ331" s="135"/>
      <c r="LJ331" s="135"/>
      <c r="LT331" s="135"/>
      <c r="MD331" s="135"/>
    </row>
    <row xmlns:x14ac="http://schemas.microsoft.com/office/spreadsheetml/2009/9/ac" r="332" s="3" customFormat="true" x14ac:dyDescent="0.25">
      <c r="A332" s="419"/>
      <c r="B332" s="135"/>
      <c r="L332" s="135"/>
      <c r="V332" s="135"/>
      <c r="AF332" s="135"/>
      <c r="AP332" s="135"/>
      <c r="AZ332" s="135"/>
      <c r="BJ332" s="135"/>
      <c r="BT332" s="135"/>
      <c r="CD332" s="135"/>
      <c r="CN332" s="135"/>
      <c r="CO332" s="135"/>
      <c r="CP332" s="135"/>
      <c r="CQ332" s="135"/>
      <c r="CR332" s="135"/>
      <c r="CS332" s="135"/>
      <c r="CT332" s="135"/>
      <c r="CU332" s="135"/>
      <c r="CX332" s="135"/>
      <c r="DH332" s="135"/>
      <c r="DR332" s="135"/>
      <c r="EB332" s="135"/>
      <c r="EL332" s="135"/>
      <c r="EV332" s="135"/>
      <c r="FF332" s="135"/>
      <c r="FP332" s="135"/>
      <c r="FZ332" s="135"/>
      <c r="GJ332" s="135"/>
      <c r="GT332" s="135"/>
      <c r="HD332" s="135"/>
      <c r="HN332" s="135"/>
      <c r="HX332" s="135"/>
      <c r="IH332" s="135"/>
      <c r="IR332" s="135"/>
      <c r="JB332" s="135"/>
      <c r="JL332" s="135"/>
      <c r="JV332" s="135"/>
      <c r="KF332" s="135"/>
      <c r="KP332" s="135"/>
      <c r="KZ332" s="135"/>
      <c r="LJ332" s="135"/>
      <c r="LT332" s="135"/>
      <c r="MD332" s="135"/>
    </row>
    <row xmlns:x14ac="http://schemas.microsoft.com/office/spreadsheetml/2009/9/ac" r="333" s="3" customFormat="true" x14ac:dyDescent="0.25">
      <c r="A333" s="419"/>
      <c r="B333" s="135"/>
      <c r="L333" s="135"/>
      <c r="V333" s="135"/>
      <c r="AF333" s="135"/>
      <c r="AP333" s="135"/>
      <c r="AZ333" s="135"/>
      <c r="BJ333" s="135"/>
      <c r="BT333" s="135"/>
      <c r="CD333" s="135"/>
      <c r="CN333" s="135"/>
      <c r="CO333" s="135"/>
      <c r="CP333" s="135"/>
      <c r="CQ333" s="135"/>
      <c r="CR333" s="135"/>
      <c r="CS333" s="135"/>
      <c r="CT333" s="135"/>
      <c r="CU333" s="135"/>
      <c r="CX333" s="135"/>
      <c r="DH333" s="135"/>
      <c r="DR333" s="135"/>
      <c r="EB333" s="135"/>
      <c r="EL333" s="135"/>
      <c r="EV333" s="135"/>
      <c r="FF333" s="135"/>
      <c r="FP333" s="135"/>
      <c r="FZ333" s="135"/>
      <c r="GJ333" s="135"/>
      <c r="GT333" s="135"/>
      <c r="HD333" s="135"/>
      <c r="HN333" s="135"/>
      <c r="HX333" s="135"/>
      <c r="IH333" s="135"/>
      <c r="IR333" s="135"/>
      <c r="JB333" s="135"/>
      <c r="JL333" s="135"/>
      <c r="JV333" s="135"/>
      <c r="KF333" s="135"/>
      <c r="KP333" s="135"/>
      <c r="KZ333" s="135"/>
      <c r="LJ333" s="135"/>
      <c r="LT333" s="135"/>
      <c r="MD333" s="135"/>
    </row>
    <row xmlns:x14ac="http://schemas.microsoft.com/office/spreadsheetml/2009/9/ac" r="334" s="3" customFormat="true" x14ac:dyDescent="0.25">
      <c r="A334" s="419"/>
      <c r="B334" s="135"/>
      <c r="L334" s="135"/>
      <c r="V334" s="135"/>
      <c r="AF334" s="135"/>
      <c r="AP334" s="135"/>
      <c r="AZ334" s="135"/>
      <c r="BJ334" s="135"/>
      <c r="BT334" s="135"/>
      <c r="CD334" s="135"/>
      <c r="CN334" s="135"/>
      <c r="CO334" s="135"/>
      <c r="CP334" s="135"/>
      <c r="CQ334" s="135"/>
      <c r="CR334" s="135"/>
      <c r="CS334" s="135"/>
      <c r="CT334" s="135"/>
      <c r="CU334" s="135"/>
      <c r="CX334" s="135"/>
      <c r="DH334" s="135"/>
      <c r="DR334" s="135"/>
      <c r="EB334" s="135"/>
      <c r="EL334" s="135"/>
      <c r="EV334" s="135"/>
      <c r="FF334" s="135"/>
      <c r="FP334" s="135"/>
      <c r="FZ334" s="135"/>
      <c r="GJ334" s="135"/>
      <c r="GT334" s="135"/>
      <c r="HD334" s="135"/>
      <c r="HN334" s="135"/>
      <c r="HX334" s="135"/>
      <c r="IH334" s="135"/>
      <c r="IR334" s="135"/>
      <c r="JB334" s="135"/>
      <c r="JL334" s="135"/>
      <c r="JV334" s="135"/>
      <c r="KF334" s="135"/>
      <c r="KP334" s="135"/>
      <c r="KZ334" s="135"/>
      <c r="LJ334" s="135"/>
      <c r="LT334" s="135"/>
      <c r="MD334" s="135"/>
    </row>
    <row xmlns:x14ac="http://schemas.microsoft.com/office/spreadsheetml/2009/9/ac" r="335" s="3" customFormat="true" x14ac:dyDescent="0.25">
      <c r="A335" s="419"/>
      <c r="B335" s="135"/>
      <c r="L335" s="135"/>
      <c r="V335" s="135"/>
      <c r="AF335" s="135"/>
      <c r="AP335" s="135"/>
      <c r="AZ335" s="135"/>
      <c r="BJ335" s="135"/>
      <c r="BT335" s="135"/>
      <c r="CD335" s="135"/>
      <c r="CN335" s="135"/>
      <c r="CO335" s="135"/>
      <c r="CP335" s="135"/>
      <c r="CQ335" s="135"/>
      <c r="CR335" s="135"/>
      <c r="CS335" s="135"/>
      <c r="CT335" s="135"/>
      <c r="CU335" s="135"/>
      <c r="CX335" s="135"/>
      <c r="DH335" s="135"/>
      <c r="DR335" s="135"/>
      <c r="EB335" s="135"/>
      <c r="EL335" s="135"/>
      <c r="EV335" s="135"/>
      <c r="FF335" s="135"/>
      <c r="FP335" s="135"/>
      <c r="FZ335" s="135"/>
      <c r="GJ335" s="135"/>
      <c r="GT335" s="135"/>
      <c r="HD335" s="135"/>
      <c r="HN335" s="135"/>
      <c r="HX335" s="135"/>
      <c r="IH335" s="135"/>
      <c r="IR335" s="135"/>
      <c r="JB335" s="135"/>
      <c r="JL335" s="135"/>
      <c r="JV335" s="135"/>
      <c r="KF335" s="135"/>
      <c r="KP335" s="135"/>
      <c r="KZ335" s="135"/>
      <c r="LJ335" s="135"/>
      <c r="LT335" s="135"/>
      <c r="MD335" s="135"/>
    </row>
    <row xmlns:x14ac="http://schemas.microsoft.com/office/spreadsheetml/2009/9/ac" r="336" s="3" customFormat="true" x14ac:dyDescent="0.25">
      <c r="A336" s="419"/>
      <c r="B336" s="135"/>
      <c r="L336" s="135"/>
      <c r="V336" s="135"/>
      <c r="AF336" s="135"/>
      <c r="AP336" s="135"/>
      <c r="AZ336" s="135"/>
      <c r="BJ336" s="135"/>
      <c r="BT336" s="135"/>
      <c r="CD336" s="135"/>
      <c r="CN336" s="135"/>
      <c r="CO336" s="135"/>
      <c r="CP336" s="135"/>
      <c r="CQ336" s="135"/>
      <c r="CR336" s="135"/>
      <c r="CS336" s="135"/>
      <c r="CT336" s="135"/>
      <c r="CU336" s="135"/>
      <c r="CX336" s="135"/>
      <c r="DH336" s="135"/>
      <c r="DR336" s="135"/>
      <c r="EB336" s="135"/>
      <c r="EL336" s="135"/>
      <c r="EV336" s="135"/>
      <c r="FF336" s="135"/>
      <c r="FP336" s="135"/>
      <c r="FZ336" s="135"/>
      <c r="GJ336" s="135"/>
      <c r="GT336" s="135"/>
      <c r="HD336" s="135"/>
      <c r="HN336" s="135"/>
      <c r="HX336" s="135"/>
      <c r="IH336" s="135"/>
      <c r="IR336" s="135"/>
      <c r="JB336" s="135"/>
      <c r="JL336" s="135"/>
      <c r="JV336" s="135"/>
      <c r="KF336" s="135"/>
      <c r="KP336" s="135"/>
      <c r="KZ336" s="135"/>
      <c r="LJ336" s="135"/>
      <c r="LT336" s="135"/>
      <c r="MD336" s="135"/>
    </row>
    <row xmlns:x14ac="http://schemas.microsoft.com/office/spreadsheetml/2009/9/ac" r="337" s="3" customFormat="true" x14ac:dyDescent="0.25">
      <c r="A337" s="419"/>
      <c r="B337" s="135"/>
      <c r="L337" s="135"/>
      <c r="V337" s="135"/>
      <c r="AF337" s="135"/>
      <c r="AP337" s="135"/>
      <c r="AZ337" s="135"/>
      <c r="BJ337" s="135"/>
      <c r="BT337" s="135"/>
      <c r="CD337" s="135"/>
      <c r="CN337" s="135"/>
      <c r="CO337" s="135"/>
      <c r="CP337" s="135"/>
      <c r="CQ337" s="135"/>
      <c r="CR337" s="135"/>
      <c r="CS337" s="135"/>
      <c r="CT337" s="135"/>
      <c r="CU337" s="135"/>
      <c r="CX337" s="135"/>
      <c r="DH337" s="135"/>
      <c r="DR337" s="135"/>
      <c r="EB337" s="135"/>
      <c r="EL337" s="135"/>
      <c r="EV337" s="135"/>
      <c r="FF337" s="135"/>
      <c r="FP337" s="135"/>
      <c r="FZ337" s="135"/>
      <c r="GJ337" s="135"/>
      <c r="GT337" s="135"/>
      <c r="HD337" s="135"/>
      <c r="HN337" s="135"/>
      <c r="HX337" s="135"/>
      <c r="IH337" s="135"/>
      <c r="IR337" s="135"/>
      <c r="JB337" s="135"/>
      <c r="JL337" s="135"/>
      <c r="JV337" s="135"/>
      <c r="KF337" s="135"/>
      <c r="KP337" s="135"/>
      <c r="KZ337" s="135"/>
      <c r="LJ337" s="135"/>
      <c r="LT337" s="135"/>
      <c r="MD337" s="135"/>
    </row>
    <row xmlns:x14ac="http://schemas.microsoft.com/office/spreadsheetml/2009/9/ac" r="338" s="3" customFormat="true" x14ac:dyDescent="0.25">
      <c r="A338" s="419"/>
      <c r="B338" s="135"/>
      <c r="L338" s="135"/>
      <c r="V338" s="135"/>
      <c r="AF338" s="135"/>
      <c r="AP338" s="135"/>
      <c r="AZ338" s="135"/>
      <c r="BJ338" s="135"/>
      <c r="BT338" s="135"/>
      <c r="CD338" s="135"/>
      <c r="CN338" s="135"/>
      <c r="CO338" s="135"/>
      <c r="CP338" s="135"/>
      <c r="CQ338" s="135"/>
      <c r="CR338" s="135"/>
      <c r="CS338" s="135"/>
      <c r="CT338" s="135"/>
      <c r="CU338" s="135"/>
      <c r="CX338" s="135"/>
      <c r="DH338" s="135"/>
      <c r="DR338" s="135"/>
      <c r="EB338" s="135"/>
      <c r="EL338" s="135"/>
      <c r="EV338" s="135"/>
      <c r="FF338" s="135"/>
      <c r="FP338" s="135"/>
      <c r="FZ338" s="135"/>
      <c r="GJ338" s="135"/>
      <c r="GT338" s="135"/>
      <c r="HD338" s="135"/>
      <c r="HN338" s="135"/>
      <c r="HX338" s="135"/>
      <c r="IH338" s="135"/>
      <c r="IR338" s="135"/>
      <c r="JB338" s="135"/>
      <c r="JL338" s="135"/>
      <c r="JV338" s="135"/>
      <c r="KF338" s="135"/>
      <c r="KP338" s="135"/>
      <c r="KZ338" s="135"/>
      <c r="LJ338" s="135"/>
      <c r="LT338" s="135"/>
      <c r="MD338" s="135"/>
    </row>
    <row xmlns:x14ac="http://schemas.microsoft.com/office/spreadsheetml/2009/9/ac" r="339" s="3" customFormat="true" x14ac:dyDescent="0.25">
      <c r="A339" s="419"/>
      <c r="B339" s="135"/>
      <c r="L339" s="135"/>
      <c r="V339" s="135"/>
      <c r="AF339" s="135"/>
      <c r="AP339" s="135"/>
      <c r="AZ339" s="135"/>
      <c r="BJ339" s="135"/>
      <c r="BT339" s="135"/>
      <c r="CD339" s="135"/>
      <c r="CN339" s="135"/>
      <c r="CO339" s="135"/>
      <c r="CP339" s="135"/>
      <c r="CQ339" s="135"/>
      <c r="CR339" s="135"/>
      <c r="CS339" s="135"/>
      <c r="CT339" s="135"/>
      <c r="CU339" s="135"/>
      <c r="CX339" s="135"/>
      <c r="DH339" s="135"/>
      <c r="DR339" s="135"/>
      <c r="EB339" s="135"/>
      <c r="EL339" s="135"/>
      <c r="EV339" s="135"/>
      <c r="FF339" s="135"/>
      <c r="FP339" s="135"/>
      <c r="FZ339" s="135"/>
      <c r="GJ339" s="135"/>
      <c r="GT339" s="135"/>
      <c r="HD339" s="135"/>
      <c r="HN339" s="135"/>
      <c r="HX339" s="135"/>
      <c r="IH339" s="135"/>
      <c r="IR339" s="135"/>
      <c r="JB339" s="135"/>
      <c r="JL339" s="135"/>
      <c r="JV339" s="135"/>
      <c r="KF339" s="135"/>
      <c r="KP339" s="135"/>
      <c r="KZ339" s="135"/>
      <c r="LJ339" s="135"/>
      <c r="LT339" s="135"/>
      <c r="MD339" s="135"/>
    </row>
    <row xmlns:x14ac="http://schemas.microsoft.com/office/spreadsheetml/2009/9/ac" r="340" s="3" customFormat="true" x14ac:dyDescent="0.25">
      <c r="A340" s="419"/>
      <c r="B340" s="135"/>
      <c r="L340" s="135"/>
      <c r="V340" s="135"/>
      <c r="AF340" s="135"/>
      <c r="AP340" s="135"/>
      <c r="AZ340" s="135"/>
      <c r="BJ340" s="135"/>
      <c r="BT340" s="135"/>
      <c r="CD340" s="135"/>
      <c r="CN340" s="135"/>
      <c r="CO340" s="135"/>
      <c r="CP340" s="135"/>
      <c r="CQ340" s="135"/>
      <c r="CR340" s="135"/>
      <c r="CS340" s="135"/>
      <c r="CT340" s="135"/>
      <c r="CU340" s="135"/>
      <c r="CX340" s="135"/>
      <c r="DH340" s="135"/>
      <c r="DR340" s="135"/>
      <c r="EB340" s="135"/>
      <c r="EL340" s="135"/>
      <c r="EV340" s="135"/>
      <c r="FF340" s="135"/>
      <c r="FP340" s="135"/>
      <c r="FZ340" s="135"/>
      <c r="GJ340" s="135"/>
      <c r="GT340" s="135"/>
      <c r="HD340" s="135"/>
      <c r="HN340" s="135"/>
      <c r="HX340" s="135"/>
      <c r="IH340" s="135"/>
      <c r="IR340" s="135"/>
      <c r="JB340" s="135"/>
      <c r="JL340" s="135"/>
      <c r="JV340" s="135"/>
      <c r="KF340" s="135"/>
      <c r="KP340" s="135"/>
      <c r="KZ340" s="135"/>
      <c r="LJ340" s="135"/>
      <c r="LT340" s="135"/>
      <c r="MD340" s="135"/>
    </row>
    <row xmlns:x14ac="http://schemas.microsoft.com/office/spreadsheetml/2009/9/ac" r="341" s="3" customFormat="true" x14ac:dyDescent="0.25">
      <c r="A341" s="419"/>
      <c r="B341" s="135"/>
      <c r="L341" s="135"/>
      <c r="V341" s="135"/>
      <c r="AF341" s="135"/>
      <c r="AP341" s="135"/>
      <c r="AZ341" s="135"/>
      <c r="BJ341" s="135"/>
      <c r="BT341" s="135"/>
      <c r="CD341" s="135"/>
      <c r="CN341" s="135"/>
      <c r="CO341" s="135"/>
      <c r="CP341" s="135"/>
      <c r="CQ341" s="135"/>
      <c r="CR341" s="135"/>
      <c r="CS341" s="135"/>
      <c r="CT341" s="135"/>
      <c r="CU341" s="135"/>
      <c r="CX341" s="135"/>
      <c r="DH341" s="135"/>
      <c r="DR341" s="135"/>
      <c r="EB341" s="135"/>
      <c r="EL341" s="135"/>
      <c r="EV341" s="135"/>
      <c r="FF341" s="135"/>
      <c r="FP341" s="135"/>
      <c r="FZ341" s="135"/>
      <c r="GJ341" s="135"/>
      <c r="GT341" s="135"/>
      <c r="HD341" s="135"/>
      <c r="HN341" s="135"/>
      <c r="HX341" s="135"/>
      <c r="IH341" s="135"/>
      <c r="IR341" s="135"/>
      <c r="JB341" s="135"/>
      <c r="JL341" s="135"/>
      <c r="JV341" s="135"/>
      <c r="KF341" s="135"/>
      <c r="KP341" s="135"/>
      <c r="KZ341" s="135"/>
      <c r="LJ341" s="135"/>
      <c r="LT341" s="135"/>
      <c r="MD341" s="135"/>
    </row>
    <row xmlns:x14ac="http://schemas.microsoft.com/office/spreadsheetml/2009/9/ac" r="342" s="3" customFormat="true" x14ac:dyDescent="0.25">
      <c r="A342" s="419"/>
      <c r="B342" s="135"/>
      <c r="L342" s="135"/>
      <c r="V342" s="135"/>
      <c r="AF342" s="135"/>
      <c r="AP342" s="135"/>
      <c r="AZ342" s="135"/>
      <c r="BJ342" s="135"/>
      <c r="BT342" s="135"/>
      <c r="CD342" s="135"/>
      <c r="CN342" s="135"/>
      <c r="CO342" s="135"/>
      <c r="CP342" s="135"/>
      <c r="CQ342" s="135"/>
      <c r="CR342" s="135"/>
      <c r="CS342" s="135"/>
      <c r="CT342" s="135"/>
      <c r="CU342" s="135"/>
      <c r="CX342" s="135"/>
      <c r="DH342" s="135"/>
      <c r="DR342" s="135"/>
      <c r="EB342" s="135"/>
      <c r="EL342" s="135"/>
      <c r="EV342" s="135"/>
      <c r="FF342" s="135"/>
      <c r="FP342" s="135"/>
      <c r="FZ342" s="135"/>
      <c r="GJ342" s="135"/>
      <c r="GT342" s="135"/>
      <c r="HD342" s="135"/>
      <c r="HN342" s="135"/>
      <c r="HX342" s="135"/>
      <c r="IH342" s="135"/>
      <c r="IR342" s="135"/>
      <c r="JB342" s="135"/>
      <c r="JL342" s="135"/>
      <c r="JV342" s="135"/>
      <c r="KF342" s="135"/>
      <c r="KP342" s="135"/>
      <c r="KZ342" s="135"/>
      <c r="LJ342" s="135"/>
      <c r="LT342" s="135"/>
      <c r="MD342" s="135"/>
    </row>
    <row xmlns:x14ac="http://schemas.microsoft.com/office/spreadsheetml/2009/9/ac" r="343" s="3" customFormat="true" x14ac:dyDescent="0.25">
      <c r="A343" s="419"/>
      <c r="B343" s="135"/>
      <c r="L343" s="135"/>
      <c r="V343" s="135"/>
      <c r="AF343" s="135"/>
      <c r="AP343" s="135"/>
      <c r="AZ343" s="135"/>
      <c r="BJ343" s="135"/>
      <c r="BT343" s="135"/>
      <c r="CD343" s="135"/>
      <c r="CN343" s="135"/>
      <c r="CO343" s="135"/>
      <c r="CP343" s="135"/>
      <c r="CQ343" s="135"/>
      <c r="CR343" s="135"/>
      <c r="CS343" s="135"/>
      <c r="CT343" s="135"/>
      <c r="CU343" s="135"/>
      <c r="CX343" s="135"/>
      <c r="DH343" s="135"/>
      <c r="DR343" s="135"/>
      <c r="EB343" s="135"/>
      <c r="EL343" s="135"/>
      <c r="EV343" s="135"/>
      <c r="FF343" s="135"/>
      <c r="FP343" s="135"/>
      <c r="FZ343" s="135"/>
      <c r="GJ343" s="135"/>
      <c r="GT343" s="135"/>
      <c r="HD343" s="135"/>
      <c r="HN343" s="135"/>
      <c r="HX343" s="135"/>
      <c r="IH343" s="135"/>
      <c r="IR343" s="135"/>
      <c r="JB343" s="135"/>
      <c r="JL343" s="135"/>
      <c r="JV343" s="135"/>
      <c r="KF343" s="135"/>
      <c r="KP343" s="135"/>
      <c r="KZ343" s="135"/>
      <c r="LJ343" s="135"/>
      <c r="LT343" s="135"/>
      <c r="MD343" s="135"/>
    </row>
    <row xmlns:x14ac="http://schemas.microsoft.com/office/spreadsheetml/2009/9/ac" r="344" s="3" customFormat="true" x14ac:dyDescent="0.25">
      <c r="A344" s="419"/>
      <c r="B344" s="135"/>
      <c r="L344" s="135"/>
      <c r="V344" s="135"/>
      <c r="AF344" s="135"/>
      <c r="AP344" s="135"/>
      <c r="AZ344" s="135"/>
      <c r="BJ344" s="135"/>
      <c r="BT344" s="135"/>
      <c r="CD344" s="135"/>
      <c r="CN344" s="135"/>
      <c r="CO344" s="135"/>
      <c r="CP344" s="135"/>
      <c r="CQ344" s="135"/>
      <c r="CR344" s="135"/>
      <c r="CS344" s="135"/>
      <c r="CT344" s="135"/>
      <c r="CU344" s="135"/>
      <c r="CX344" s="135"/>
      <c r="DH344" s="135"/>
      <c r="DR344" s="135"/>
      <c r="EB344" s="135"/>
      <c r="EL344" s="135"/>
      <c r="EV344" s="135"/>
      <c r="FF344" s="135"/>
      <c r="FP344" s="135"/>
      <c r="FZ344" s="135"/>
      <c r="GJ344" s="135"/>
      <c r="GT344" s="135"/>
      <c r="HD344" s="135"/>
      <c r="HN344" s="135"/>
      <c r="HX344" s="135"/>
      <c r="IH344" s="135"/>
      <c r="IR344" s="135"/>
      <c r="JB344" s="135"/>
      <c r="JL344" s="135"/>
      <c r="JV344" s="135"/>
      <c r="KF344" s="135"/>
      <c r="KP344" s="135"/>
      <c r="KZ344" s="135"/>
      <c r="LJ344" s="135"/>
      <c r="LT344" s="135"/>
      <c r="MD344" s="135"/>
    </row>
    <row xmlns:x14ac="http://schemas.microsoft.com/office/spreadsheetml/2009/9/ac" r="345" s="3" customFormat="true" x14ac:dyDescent="0.25">
      <c r="A345" s="419"/>
      <c r="B345" s="135"/>
      <c r="L345" s="135"/>
      <c r="V345" s="135"/>
      <c r="AF345" s="135"/>
      <c r="AP345" s="135"/>
      <c r="AZ345" s="135"/>
      <c r="BJ345" s="135"/>
      <c r="BT345" s="135"/>
      <c r="CD345" s="135"/>
      <c r="CN345" s="135"/>
      <c r="CO345" s="135"/>
      <c r="CP345" s="135"/>
      <c r="CQ345" s="135"/>
      <c r="CR345" s="135"/>
      <c r="CS345" s="135"/>
      <c r="CT345" s="135"/>
      <c r="CU345" s="135"/>
      <c r="CX345" s="135"/>
      <c r="DH345" s="135"/>
      <c r="DR345" s="135"/>
      <c r="EB345" s="135"/>
      <c r="EL345" s="135"/>
      <c r="EV345" s="135"/>
      <c r="FF345" s="135"/>
      <c r="FP345" s="135"/>
      <c r="FZ345" s="135"/>
      <c r="GJ345" s="135"/>
      <c r="GT345" s="135"/>
      <c r="HD345" s="135"/>
      <c r="HN345" s="135"/>
      <c r="HX345" s="135"/>
      <c r="IH345" s="135"/>
      <c r="IR345" s="135"/>
      <c r="JB345" s="135"/>
      <c r="JL345" s="135"/>
      <c r="JV345" s="135"/>
      <c r="KF345" s="135"/>
      <c r="KP345" s="135"/>
      <c r="KZ345" s="135"/>
      <c r="LJ345" s="135"/>
      <c r="LT345" s="135"/>
      <c r="MD345" s="135"/>
    </row>
    <row xmlns:x14ac="http://schemas.microsoft.com/office/spreadsheetml/2009/9/ac" r="346" s="3" customFormat="true" x14ac:dyDescent="0.25">
      <c r="A346" s="419"/>
      <c r="B346" s="135"/>
      <c r="L346" s="135"/>
      <c r="V346" s="135"/>
      <c r="AF346" s="135"/>
      <c r="AP346" s="135"/>
      <c r="AZ346" s="135"/>
      <c r="BJ346" s="135"/>
      <c r="BT346" s="135"/>
      <c r="CD346" s="135"/>
      <c r="CN346" s="135"/>
      <c r="CO346" s="135"/>
      <c r="CP346" s="135"/>
      <c r="CQ346" s="135"/>
      <c r="CR346" s="135"/>
      <c r="CS346" s="135"/>
      <c r="CT346" s="135"/>
      <c r="CU346" s="135"/>
      <c r="CX346" s="135"/>
      <c r="DH346" s="135"/>
      <c r="DR346" s="135"/>
      <c r="EB346" s="135"/>
      <c r="EL346" s="135"/>
      <c r="EV346" s="135"/>
      <c r="FF346" s="135"/>
      <c r="FP346" s="135"/>
      <c r="FZ346" s="135"/>
      <c r="GJ346" s="135"/>
      <c r="GT346" s="135"/>
      <c r="HD346" s="135"/>
      <c r="HN346" s="135"/>
      <c r="HX346" s="135"/>
      <c r="IH346" s="135"/>
      <c r="IR346" s="135"/>
      <c r="JB346" s="135"/>
      <c r="JL346" s="135"/>
      <c r="JV346" s="135"/>
      <c r="KF346" s="135"/>
      <c r="KP346" s="135"/>
      <c r="KZ346" s="135"/>
      <c r="LJ346" s="135"/>
      <c r="LT346" s="135"/>
      <c r="MD346" s="135"/>
    </row>
    <row xmlns:x14ac="http://schemas.microsoft.com/office/spreadsheetml/2009/9/ac" r="347" s="3" customFormat="true" x14ac:dyDescent="0.25">
      <c r="A347" s="419"/>
      <c r="B347" s="135"/>
      <c r="L347" s="135"/>
      <c r="V347" s="135"/>
      <c r="AF347" s="135"/>
      <c r="AP347" s="135"/>
      <c r="AZ347" s="135"/>
      <c r="BJ347" s="135"/>
      <c r="BT347" s="135"/>
      <c r="CD347" s="135"/>
      <c r="CN347" s="135"/>
      <c r="CO347" s="135"/>
      <c r="CP347" s="135"/>
      <c r="CQ347" s="135"/>
      <c r="CR347" s="135"/>
      <c r="CS347" s="135"/>
      <c r="CT347" s="135"/>
      <c r="CU347" s="135"/>
      <c r="CX347" s="135"/>
      <c r="DH347" s="135"/>
      <c r="DR347" s="135"/>
      <c r="EB347" s="135"/>
      <c r="EL347" s="135"/>
      <c r="EV347" s="135"/>
      <c r="FF347" s="135"/>
      <c r="FP347" s="135"/>
      <c r="FZ347" s="135"/>
      <c r="GJ347" s="135"/>
      <c r="GT347" s="135"/>
      <c r="HD347" s="135"/>
      <c r="HN347" s="135"/>
      <c r="HX347" s="135"/>
      <c r="IH347" s="135"/>
      <c r="IR347" s="135"/>
      <c r="JB347" s="135"/>
      <c r="JL347" s="135"/>
      <c r="JV347" s="135"/>
      <c r="KF347" s="135"/>
      <c r="KP347" s="135"/>
      <c r="KZ347" s="135"/>
      <c r="LJ347" s="135"/>
      <c r="LT347" s="135"/>
      <c r="MD347" s="135"/>
    </row>
    <row xmlns:x14ac="http://schemas.microsoft.com/office/spreadsheetml/2009/9/ac" r="348" s="3" customFormat="true" x14ac:dyDescent="0.25">
      <c r="A348" s="419"/>
      <c r="B348" s="135"/>
      <c r="L348" s="135"/>
      <c r="V348" s="135"/>
      <c r="AF348" s="135"/>
      <c r="AP348" s="135"/>
      <c r="AZ348" s="135"/>
      <c r="BJ348" s="135"/>
      <c r="BT348" s="135"/>
      <c r="CD348" s="135"/>
      <c r="CN348" s="135"/>
      <c r="CO348" s="135"/>
      <c r="CP348" s="135"/>
      <c r="CQ348" s="135"/>
      <c r="CR348" s="135"/>
      <c r="CS348" s="135"/>
      <c r="CT348" s="135"/>
      <c r="CU348" s="135"/>
      <c r="CX348" s="135"/>
      <c r="DH348" s="135"/>
      <c r="DR348" s="135"/>
      <c r="EB348" s="135"/>
      <c r="EL348" s="135"/>
      <c r="EV348" s="135"/>
      <c r="FF348" s="135"/>
      <c r="FP348" s="135"/>
      <c r="FZ348" s="135"/>
      <c r="GJ348" s="135"/>
      <c r="GT348" s="135"/>
      <c r="HD348" s="135"/>
      <c r="HN348" s="135"/>
      <c r="HX348" s="135"/>
      <c r="IH348" s="135"/>
      <c r="IR348" s="135"/>
      <c r="JB348" s="135"/>
      <c r="JL348" s="135"/>
      <c r="JV348" s="135"/>
      <c r="KF348" s="135"/>
      <c r="KP348" s="135"/>
      <c r="KZ348" s="135"/>
      <c r="LJ348" s="135"/>
      <c r="LT348" s="135"/>
      <c r="MD348" s="135"/>
    </row>
    <row xmlns:x14ac="http://schemas.microsoft.com/office/spreadsheetml/2009/9/ac" r="349" s="3" customFormat="true" x14ac:dyDescent="0.25">
      <c r="A349" s="419"/>
      <c r="B349" s="135"/>
      <c r="L349" s="135"/>
      <c r="V349" s="135"/>
      <c r="AF349" s="135"/>
      <c r="AP349" s="135"/>
      <c r="AZ349" s="135"/>
      <c r="BJ349" s="135"/>
      <c r="BT349" s="135"/>
      <c r="CD349" s="135"/>
      <c r="CN349" s="135"/>
      <c r="CO349" s="135"/>
      <c r="CP349" s="135"/>
      <c r="CQ349" s="135"/>
      <c r="CR349" s="135"/>
      <c r="CS349" s="135"/>
      <c r="CT349" s="135"/>
      <c r="CU349" s="135"/>
      <c r="CX349" s="135"/>
      <c r="DH349" s="135"/>
      <c r="DR349" s="135"/>
      <c r="EB349" s="135"/>
      <c r="EL349" s="135"/>
      <c r="EV349" s="135"/>
      <c r="FF349" s="135"/>
      <c r="FP349" s="135"/>
      <c r="FZ349" s="135"/>
      <c r="GJ349" s="135"/>
      <c r="GT349" s="135"/>
      <c r="HD349" s="135"/>
      <c r="HN349" s="135"/>
      <c r="HX349" s="135"/>
      <c r="IH349" s="135"/>
      <c r="IR349" s="135"/>
      <c r="JB349" s="135"/>
      <c r="JL349" s="135"/>
      <c r="JV349" s="135"/>
      <c r="KF349" s="135"/>
      <c r="KP349" s="135"/>
      <c r="KZ349" s="135"/>
      <c r="LJ349" s="135"/>
      <c r="LT349" s="135"/>
      <c r="MD349" s="135"/>
    </row>
    <row xmlns:x14ac="http://schemas.microsoft.com/office/spreadsheetml/2009/9/ac" r="350" s="3" customFormat="true" x14ac:dyDescent="0.25">
      <c r="A350" s="419"/>
      <c r="B350" s="135"/>
      <c r="L350" s="135"/>
      <c r="V350" s="135"/>
      <c r="AF350" s="135"/>
      <c r="AP350" s="135"/>
      <c r="AZ350" s="135"/>
      <c r="BJ350" s="135"/>
      <c r="BT350" s="135"/>
      <c r="CD350" s="135"/>
      <c r="CN350" s="135"/>
      <c r="CO350" s="135"/>
      <c r="CP350" s="135"/>
      <c r="CQ350" s="135"/>
      <c r="CR350" s="135"/>
      <c r="CS350" s="135"/>
      <c r="CT350" s="135"/>
      <c r="CU350" s="135"/>
      <c r="CX350" s="135"/>
      <c r="DH350" s="135"/>
      <c r="DR350" s="135"/>
      <c r="EB350" s="135"/>
      <c r="EL350" s="135"/>
      <c r="EV350" s="135"/>
      <c r="FF350" s="135"/>
      <c r="FP350" s="135"/>
      <c r="FZ350" s="135"/>
      <c r="GJ350" s="135"/>
      <c r="GT350" s="135"/>
      <c r="HD350" s="135"/>
      <c r="HN350" s="135"/>
      <c r="HX350" s="135"/>
      <c r="IH350" s="135"/>
      <c r="IR350" s="135"/>
      <c r="JB350" s="135"/>
      <c r="JL350" s="135"/>
      <c r="JV350" s="135"/>
      <c r="KF350" s="135"/>
      <c r="KP350" s="135"/>
      <c r="KZ350" s="135"/>
      <c r="LJ350" s="135"/>
      <c r="LT350" s="135"/>
      <c r="MD350" s="135"/>
    </row>
    <row xmlns:x14ac="http://schemas.microsoft.com/office/spreadsheetml/2009/9/ac" r="351" s="3" customFormat="true" x14ac:dyDescent="0.25">
      <c r="A351" s="419"/>
      <c r="B351" s="135"/>
      <c r="L351" s="135"/>
      <c r="V351" s="135"/>
      <c r="AF351" s="135"/>
      <c r="AP351" s="135"/>
      <c r="AZ351" s="135"/>
      <c r="BJ351" s="135"/>
      <c r="BT351" s="135"/>
      <c r="CD351" s="135"/>
      <c r="CN351" s="135"/>
      <c r="CO351" s="135"/>
      <c r="CP351" s="135"/>
      <c r="CQ351" s="135"/>
      <c r="CR351" s="135"/>
      <c r="CS351" s="135"/>
      <c r="CT351" s="135"/>
      <c r="CU351" s="135"/>
      <c r="CX351" s="135"/>
      <c r="DH351" s="135"/>
      <c r="DR351" s="135"/>
      <c r="EB351" s="135"/>
      <c r="EL351" s="135"/>
      <c r="EV351" s="135"/>
      <c r="FF351" s="135"/>
      <c r="FP351" s="135"/>
      <c r="FZ351" s="135"/>
      <c r="GJ351" s="135"/>
      <c r="GT351" s="135"/>
      <c r="HD351" s="135"/>
      <c r="HN351" s="135"/>
      <c r="HX351" s="135"/>
      <c r="IH351" s="135"/>
      <c r="IR351" s="135"/>
      <c r="JB351" s="135"/>
      <c r="JL351" s="135"/>
      <c r="JV351" s="135"/>
      <c r="KF351" s="135"/>
      <c r="KP351" s="135"/>
      <c r="KZ351" s="135"/>
      <c r="LJ351" s="135"/>
      <c r="LT351" s="135"/>
      <c r="MD351" s="135"/>
    </row>
    <row xmlns:x14ac="http://schemas.microsoft.com/office/spreadsheetml/2009/9/ac" r="352" s="3" customFormat="true" x14ac:dyDescent="0.25">
      <c r="A352" s="419"/>
      <c r="B352" s="135"/>
      <c r="L352" s="135"/>
      <c r="V352" s="135"/>
      <c r="AF352" s="135"/>
      <c r="AP352" s="135"/>
      <c r="AZ352" s="135"/>
      <c r="BJ352" s="135"/>
      <c r="BT352" s="135"/>
      <c r="CD352" s="135"/>
      <c r="CN352" s="135"/>
      <c r="CO352" s="135"/>
      <c r="CP352" s="135"/>
      <c r="CQ352" s="135"/>
      <c r="CR352" s="135"/>
      <c r="CS352" s="135"/>
      <c r="CT352" s="135"/>
      <c r="CU352" s="135"/>
      <c r="CX352" s="135"/>
      <c r="DH352" s="135"/>
      <c r="DR352" s="135"/>
      <c r="EB352" s="135"/>
      <c r="EL352" s="135"/>
      <c r="EV352" s="135"/>
      <c r="FF352" s="135"/>
      <c r="FP352" s="135"/>
      <c r="FZ352" s="135"/>
      <c r="GJ352" s="135"/>
      <c r="GT352" s="135"/>
      <c r="HD352" s="135"/>
      <c r="HN352" s="135"/>
      <c r="HX352" s="135"/>
      <c r="IH352" s="135"/>
      <c r="IR352" s="135"/>
      <c r="JB352" s="135"/>
      <c r="JL352" s="135"/>
      <c r="JV352" s="135"/>
      <c r="KF352" s="135"/>
      <c r="KP352" s="135"/>
      <c r="KZ352" s="135"/>
      <c r="LJ352" s="135"/>
      <c r="LT352" s="135"/>
      <c r="MD352" s="135"/>
    </row>
    <row xmlns:x14ac="http://schemas.microsoft.com/office/spreadsheetml/2009/9/ac" r="353" s="3" customFormat="true" x14ac:dyDescent="0.25">
      <c r="A353" s="419"/>
      <c r="B353" s="135"/>
      <c r="L353" s="135"/>
      <c r="V353" s="135"/>
      <c r="AF353" s="135"/>
      <c r="AP353" s="135"/>
      <c r="AZ353" s="135"/>
      <c r="BJ353" s="135"/>
      <c r="BT353" s="135"/>
      <c r="CD353" s="135"/>
      <c r="CN353" s="135"/>
      <c r="CO353" s="135"/>
      <c r="CP353" s="135"/>
      <c r="CQ353" s="135"/>
      <c r="CR353" s="135"/>
      <c r="CS353" s="135"/>
      <c r="CT353" s="135"/>
      <c r="CU353" s="135"/>
      <c r="CX353" s="135"/>
      <c r="DH353" s="135"/>
      <c r="DR353" s="135"/>
      <c r="EB353" s="135"/>
      <c r="EL353" s="135"/>
      <c r="EV353" s="135"/>
      <c r="FF353" s="135"/>
      <c r="FP353" s="135"/>
      <c r="FZ353" s="135"/>
      <c r="GJ353" s="135"/>
      <c r="GT353" s="135"/>
      <c r="HD353" s="135"/>
      <c r="HN353" s="135"/>
      <c r="HX353" s="135"/>
      <c r="IH353" s="135"/>
      <c r="IR353" s="135"/>
      <c r="JB353" s="135"/>
      <c r="JL353" s="135"/>
      <c r="JV353" s="135"/>
      <c r="KF353" s="135"/>
      <c r="KP353" s="135"/>
      <c r="KZ353" s="135"/>
      <c r="LJ353" s="135"/>
      <c r="LT353" s="135"/>
      <c r="MD353" s="135"/>
    </row>
    <row xmlns:x14ac="http://schemas.microsoft.com/office/spreadsheetml/2009/9/ac" r="354" s="3" customFormat="true" x14ac:dyDescent="0.25">
      <c r="A354" s="419"/>
      <c r="B354" s="135"/>
      <c r="L354" s="135"/>
      <c r="V354" s="135"/>
      <c r="AF354" s="135"/>
      <c r="AP354" s="135"/>
      <c r="AZ354" s="135"/>
      <c r="BJ354" s="135"/>
      <c r="BT354" s="135"/>
      <c r="CD354" s="135"/>
      <c r="CN354" s="135"/>
      <c r="CO354" s="135"/>
      <c r="CP354" s="135"/>
      <c r="CQ354" s="135"/>
      <c r="CR354" s="135"/>
      <c r="CS354" s="135"/>
      <c r="CT354" s="135"/>
      <c r="CU354" s="135"/>
      <c r="CX354" s="135"/>
      <c r="DH354" s="135"/>
      <c r="DR354" s="135"/>
      <c r="EB354" s="135"/>
      <c r="EL354" s="135"/>
      <c r="EV354" s="135"/>
      <c r="FF354" s="135"/>
      <c r="FP354" s="135"/>
      <c r="FZ354" s="135"/>
      <c r="GJ354" s="135"/>
      <c r="GT354" s="135"/>
      <c r="HD354" s="135"/>
      <c r="HN354" s="135"/>
      <c r="HX354" s="135"/>
      <c r="IH354" s="135"/>
      <c r="IR354" s="135"/>
      <c r="JB354" s="135"/>
      <c r="JL354" s="135"/>
      <c r="JV354" s="135"/>
      <c r="KF354" s="135"/>
      <c r="KP354" s="135"/>
      <c r="KZ354" s="135"/>
      <c r="LJ354" s="135"/>
      <c r="LT354" s="135"/>
      <c r="MD354" s="135"/>
    </row>
    <row xmlns:x14ac="http://schemas.microsoft.com/office/spreadsheetml/2009/9/ac" r="355" s="3" customFormat="true" x14ac:dyDescent="0.25">
      <c r="A355" s="419"/>
      <c r="B355" s="135"/>
      <c r="L355" s="135"/>
      <c r="V355" s="135"/>
      <c r="AF355" s="135"/>
      <c r="AP355" s="135"/>
      <c r="AZ355" s="135"/>
      <c r="BJ355" s="135"/>
      <c r="BT355" s="135"/>
      <c r="CD355" s="135"/>
      <c r="CN355" s="135"/>
      <c r="CO355" s="135"/>
      <c r="CP355" s="135"/>
      <c r="CQ355" s="135"/>
      <c r="CR355" s="135"/>
      <c r="CS355" s="135"/>
      <c r="CT355" s="135"/>
      <c r="CU355" s="135"/>
      <c r="CX355" s="135"/>
      <c r="DH355" s="135"/>
      <c r="DR355" s="135"/>
      <c r="EB355" s="135"/>
      <c r="EL355" s="135"/>
      <c r="EV355" s="135"/>
      <c r="FF355" s="135"/>
      <c r="FP355" s="135"/>
      <c r="FZ355" s="135"/>
      <c r="GJ355" s="135"/>
      <c r="GT355" s="135"/>
      <c r="HD355" s="135"/>
      <c r="HN355" s="135"/>
      <c r="HX355" s="135"/>
      <c r="IH355" s="135"/>
      <c r="IR355" s="135"/>
      <c r="JB355" s="135"/>
      <c r="JL355" s="135"/>
      <c r="JV355" s="135"/>
      <c r="KF355" s="135"/>
      <c r="KP355" s="135"/>
      <c r="KZ355" s="135"/>
      <c r="LJ355" s="135"/>
      <c r="LT355" s="135"/>
      <c r="MD355" s="135"/>
    </row>
    <row xmlns:x14ac="http://schemas.microsoft.com/office/spreadsheetml/2009/9/ac" r="356" s="3" customFormat="true" x14ac:dyDescent="0.25">
      <c r="A356" s="419"/>
      <c r="B356" s="135"/>
      <c r="L356" s="135"/>
      <c r="V356" s="135"/>
      <c r="AF356" s="135"/>
      <c r="AP356" s="135"/>
      <c r="AZ356" s="135"/>
      <c r="BJ356" s="135"/>
      <c r="BT356" s="135"/>
      <c r="CD356" s="135"/>
      <c r="CN356" s="135"/>
      <c r="CO356" s="135"/>
      <c r="CP356" s="135"/>
      <c r="CQ356" s="135"/>
      <c r="CR356" s="135"/>
      <c r="CS356" s="135"/>
      <c r="CT356" s="135"/>
      <c r="CU356" s="135"/>
      <c r="CX356" s="135"/>
      <c r="DH356" s="135"/>
      <c r="DR356" s="135"/>
      <c r="EB356" s="135"/>
      <c r="EL356" s="135"/>
      <c r="EV356" s="135"/>
      <c r="FF356" s="135"/>
      <c r="FP356" s="135"/>
      <c r="FZ356" s="135"/>
      <c r="GJ356" s="135"/>
      <c r="GT356" s="135"/>
      <c r="HD356" s="135"/>
      <c r="HN356" s="135"/>
      <c r="HX356" s="135"/>
      <c r="IH356" s="135"/>
      <c r="IR356" s="135"/>
      <c r="JB356" s="135"/>
      <c r="JL356" s="135"/>
      <c r="JV356" s="135"/>
      <c r="KF356" s="135"/>
      <c r="KP356" s="135"/>
      <c r="KZ356" s="135"/>
      <c r="LJ356" s="135"/>
      <c r="LT356" s="135"/>
      <c r="MD356" s="135"/>
    </row>
    <row xmlns:x14ac="http://schemas.microsoft.com/office/spreadsheetml/2009/9/ac" r="357" s="3" customFormat="true" x14ac:dyDescent="0.25">
      <c r="A357" s="419"/>
      <c r="B357" s="135"/>
      <c r="L357" s="135"/>
      <c r="V357" s="135"/>
      <c r="AF357" s="135"/>
      <c r="AP357" s="135"/>
      <c r="AZ357" s="135"/>
      <c r="BJ357" s="135"/>
      <c r="BT357" s="135"/>
      <c r="CD357" s="135"/>
      <c r="CN357" s="135"/>
      <c r="CO357" s="135"/>
      <c r="CP357" s="135"/>
      <c r="CQ357" s="135"/>
      <c r="CR357" s="135"/>
      <c r="CS357" s="135"/>
      <c r="CT357" s="135"/>
      <c r="CU357" s="135"/>
      <c r="CX357" s="135"/>
      <c r="DH357" s="135"/>
      <c r="DR357" s="135"/>
      <c r="EB357" s="135"/>
      <c r="EL357" s="135"/>
      <c r="EV357" s="135"/>
      <c r="FF357" s="135"/>
      <c r="FP357" s="135"/>
      <c r="FZ357" s="135"/>
      <c r="GJ357" s="135"/>
      <c r="GT357" s="135"/>
      <c r="HD357" s="135"/>
      <c r="HN357" s="135"/>
      <c r="HX357" s="135"/>
      <c r="IH357" s="135"/>
      <c r="IR357" s="135"/>
      <c r="JB357" s="135"/>
      <c r="JL357" s="135"/>
      <c r="JV357" s="135"/>
      <c r="KF357" s="135"/>
      <c r="KP357" s="135"/>
      <c r="KZ357" s="135"/>
      <c r="LJ357" s="135"/>
      <c r="LT357" s="135"/>
      <c r="MD357" s="135"/>
    </row>
    <row xmlns:x14ac="http://schemas.microsoft.com/office/spreadsheetml/2009/9/ac" r="358" s="3" customFormat="true" x14ac:dyDescent="0.25">
      <c r="A358" s="419"/>
      <c r="B358" s="135"/>
      <c r="L358" s="135"/>
      <c r="V358" s="135"/>
      <c r="AF358" s="135"/>
      <c r="AP358" s="135"/>
      <c r="AZ358" s="135"/>
      <c r="BJ358" s="135"/>
      <c r="BT358" s="135"/>
      <c r="CD358" s="135"/>
      <c r="CN358" s="135"/>
      <c r="CO358" s="135"/>
      <c r="CP358" s="135"/>
      <c r="CQ358" s="135"/>
      <c r="CR358" s="135"/>
      <c r="CS358" s="135"/>
      <c r="CT358" s="135"/>
      <c r="CU358" s="135"/>
      <c r="CX358" s="135"/>
      <c r="DH358" s="135"/>
      <c r="DR358" s="135"/>
      <c r="EB358" s="135"/>
      <c r="EL358" s="135"/>
      <c r="EV358" s="135"/>
      <c r="FF358" s="135"/>
      <c r="FP358" s="135"/>
      <c r="FZ358" s="135"/>
      <c r="GJ358" s="135"/>
      <c r="GT358" s="135"/>
      <c r="HD358" s="135"/>
      <c r="HN358" s="135"/>
      <c r="HX358" s="135"/>
      <c r="IH358" s="135"/>
      <c r="IR358" s="135"/>
      <c r="JB358" s="135"/>
      <c r="JL358" s="135"/>
      <c r="JV358" s="135"/>
      <c r="KF358" s="135"/>
      <c r="KP358" s="135"/>
      <c r="KZ358" s="135"/>
      <c r="LJ358" s="135"/>
      <c r="LT358" s="135"/>
      <c r="MD358" s="135"/>
    </row>
    <row xmlns:x14ac="http://schemas.microsoft.com/office/spreadsheetml/2009/9/ac" r="359" s="3" customFormat="true" x14ac:dyDescent="0.25">
      <c r="A359" s="419"/>
      <c r="B359" s="135"/>
      <c r="L359" s="135"/>
      <c r="V359" s="135"/>
      <c r="AF359" s="135"/>
      <c r="AP359" s="135"/>
      <c r="AZ359" s="135"/>
      <c r="BJ359" s="135"/>
      <c r="BT359" s="135"/>
      <c r="CD359" s="135"/>
      <c r="CN359" s="135"/>
      <c r="CO359" s="135"/>
      <c r="CP359" s="135"/>
      <c r="CQ359" s="135"/>
      <c r="CR359" s="135"/>
      <c r="CS359" s="135"/>
      <c r="CT359" s="135"/>
      <c r="CU359" s="135"/>
      <c r="CX359" s="135"/>
      <c r="DH359" s="135"/>
      <c r="DR359" s="135"/>
      <c r="EB359" s="135"/>
      <c r="EL359" s="135"/>
      <c r="EV359" s="135"/>
      <c r="FF359" s="135"/>
      <c r="FP359" s="135"/>
      <c r="FZ359" s="135"/>
      <c r="GJ359" s="135"/>
      <c r="GT359" s="135"/>
      <c r="HD359" s="135"/>
      <c r="HN359" s="135"/>
      <c r="HX359" s="135"/>
      <c r="IH359" s="135"/>
      <c r="IR359" s="135"/>
      <c r="JB359" s="135"/>
      <c r="JL359" s="135"/>
      <c r="JV359" s="135"/>
      <c r="KF359" s="135"/>
      <c r="KP359" s="135"/>
      <c r="KZ359" s="135"/>
      <c r="LJ359" s="135"/>
      <c r="LT359" s="135"/>
      <c r="MD359" s="135"/>
    </row>
    <row xmlns:x14ac="http://schemas.microsoft.com/office/spreadsheetml/2009/9/ac" r="360" s="3" customFormat="true" x14ac:dyDescent="0.25">
      <c r="A360" s="419"/>
      <c r="B360" s="135"/>
      <c r="L360" s="135"/>
      <c r="V360" s="135"/>
      <c r="AF360" s="135"/>
      <c r="AP360" s="135"/>
      <c r="AZ360" s="135"/>
      <c r="BJ360" s="135"/>
      <c r="BT360" s="135"/>
      <c r="CD360" s="135"/>
      <c r="CN360" s="135"/>
      <c r="CO360" s="135"/>
      <c r="CP360" s="135"/>
      <c r="CQ360" s="135"/>
      <c r="CR360" s="135"/>
      <c r="CS360" s="135"/>
      <c r="CT360" s="135"/>
      <c r="CU360" s="135"/>
      <c r="CX360" s="135"/>
      <c r="DH360" s="135"/>
      <c r="DR360" s="135"/>
      <c r="EB360" s="135"/>
      <c r="EL360" s="135"/>
      <c r="EV360" s="135"/>
      <c r="FF360" s="135"/>
      <c r="FP360" s="135"/>
      <c r="FZ360" s="135"/>
      <c r="GJ360" s="135"/>
      <c r="GT360" s="135"/>
      <c r="HD360" s="135"/>
      <c r="HN360" s="135"/>
      <c r="HX360" s="135"/>
      <c r="IH360" s="135"/>
      <c r="IR360" s="135"/>
      <c r="JB360" s="135"/>
      <c r="JL360" s="135"/>
      <c r="JV360" s="135"/>
      <c r="KF360" s="135"/>
      <c r="KP360" s="135"/>
      <c r="KZ360" s="135"/>
      <c r="LJ360" s="135"/>
      <c r="LT360" s="135"/>
      <c r="MD360" s="135"/>
    </row>
    <row xmlns:x14ac="http://schemas.microsoft.com/office/spreadsheetml/2009/9/ac" r="361" s="3" customFormat="true" x14ac:dyDescent="0.25">
      <c r="A361" s="419"/>
      <c r="B361" s="135"/>
      <c r="L361" s="135"/>
      <c r="V361" s="135"/>
      <c r="AF361" s="135"/>
      <c r="AP361" s="135"/>
      <c r="AZ361" s="135"/>
      <c r="BJ361" s="135"/>
      <c r="BT361" s="135"/>
      <c r="CD361" s="135"/>
      <c r="CN361" s="135"/>
      <c r="CO361" s="135"/>
      <c r="CP361" s="135"/>
      <c r="CQ361" s="135"/>
      <c r="CR361" s="135"/>
      <c r="CS361" s="135"/>
      <c r="CT361" s="135"/>
      <c r="CU361" s="135"/>
      <c r="CX361" s="135"/>
      <c r="DH361" s="135"/>
      <c r="DR361" s="135"/>
      <c r="EB361" s="135"/>
      <c r="EL361" s="135"/>
      <c r="EV361" s="135"/>
      <c r="FF361" s="135"/>
      <c r="FP361" s="135"/>
      <c r="FZ361" s="135"/>
      <c r="GJ361" s="135"/>
      <c r="GT361" s="135"/>
      <c r="HD361" s="135"/>
      <c r="HN361" s="135"/>
      <c r="HX361" s="135"/>
      <c r="IH361" s="135"/>
      <c r="IR361" s="135"/>
      <c r="JB361" s="135"/>
      <c r="JL361" s="135"/>
      <c r="JV361" s="135"/>
      <c r="KF361" s="135"/>
      <c r="KP361" s="135"/>
      <c r="KZ361" s="135"/>
      <c r="LJ361" s="135"/>
      <c r="LT361" s="135"/>
      <c r="MD361" s="135"/>
    </row>
    <row xmlns:x14ac="http://schemas.microsoft.com/office/spreadsheetml/2009/9/ac" r="362" s="3" customFormat="true" x14ac:dyDescent="0.25">
      <c r="A362" s="419"/>
      <c r="B362" s="135"/>
      <c r="L362" s="135"/>
      <c r="V362" s="135"/>
      <c r="AF362" s="135"/>
      <c r="AP362" s="135"/>
      <c r="AZ362" s="135"/>
      <c r="BJ362" s="135"/>
      <c r="BT362" s="135"/>
      <c r="CD362" s="135"/>
      <c r="CN362" s="135"/>
      <c r="CO362" s="135"/>
      <c r="CP362" s="135"/>
      <c r="CQ362" s="135"/>
      <c r="CR362" s="135"/>
      <c r="CS362" s="135"/>
      <c r="CT362" s="135"/>
      <c r="CU362" s="135"/>
      <c r="CX362" s="135"/>
      <c r="DH362" s="135"/>
      <c r="DR362" s="135"/>
      <c r="EB362" s="135"/>
      <c r="EL362" s="135"/>
      <c r="EV362" s="135"/>
      <c r="FF362" s="135"/>
      <c r="FP362" s="135"/>
      <c r="FZ362" s="135"/>
      <c r="GJ362" s="135"/>
      <c r="GT362" s="135"/>
      <c r="HD362" s="135"/>
      <c r="HN362" s="135"/>
      <c r="HX362" s="135"/>
      <c r="IH362" s="135"/>
      <c r="IR362" s="135"/>
      <c r="JB362" s="135"/>
      <c r="JL362" s="135"/>
      <c r="JV362" s="135"/>
      <c r="KF362" s="135"/>
      <c r="KP362" s="135"/>
      <c r="KZ362" s="135"/>
      <c r="LJ362" s="135"/>
      <c r="LT362" s="135"/>
      <c r="MD362" s="135"/>
    </row>
    <row xmlns:x14ac="http://schemas.microsoft.com/office/spreadsheetml/2009/9/ac" r="363" s="3" customFormat="true" x14ac:dyDescent="0.25">
      <c r="A363" s="419"/>
      <c r="B363" s="135"/>
      <c r="L363" s="135"/>
      <c r="V363" s="135"/>
      <c r="AF363" s="135"/>
      <c r="AP363" s="135"/>
      <c r="AZ363" s="135"/>
      <c r="BJ363" s="135"/>
      <c r="BT363" s="135"/>
      <c r="CD363" s="135"/>
      <c r="CN363" s="135"/>
      <c r="CO363" s="135"/>
      <c r="CP363" s="135"/>
      <c r="CQ363" s="135"/>
      <c r="CR363" s="135"/>
      <c r="CS363" s="135"/>
      <c r="CT363" s="135"/>
      <c r="CU363" s="135"/>
      <c r="CX363" s="135"/>
      <c r="DH363" s="135"/>
      <c r="DR363" s="135"/>
      <c r="EB363" s="135"/>
      <c r="EL363" s="135"/>
      <c r="EV363" s="135"/>
      <c r="FF363" s="135"/>
      <c r="FP363" s="135"/>
      <c r="FZ363" s="135"/>
      <c r="GJ363" s="135"/>
      <c r="GT363" s="135"/>
      <c r="HD363" s="135"/>
      <c r="HN363" s="135"/>
      <c r="HX363" s="135"/>
      <c r="IH363" s="135"/>
      <c r="IR363" s="135"/>
      <c r="JB363" s="135"/>
      <c r="JL363" s="135"/>
      <c r="JV363" s="135"/>
      <c r="KF363" s="135"/>
      <c r="KP363" s="135"/>
      <c r="KZ363" s="135"/>
      <c r="LJ363" s="135"/>
      <c r="LT363" s="135"/>
      <c r="MD363" s="135"/>
    </row>
    <row xmlns:x14ac="http://schemas.microsoft.com/office/spreadsheetml/2009/9/ac" r="364" s="3" customFormat="true" x14ac:dyDescent="0.25">
      <c r="A364" s="419"/>
      <c r="B364" s="135"/>
      <c r="L364" s="135"/>
      <c r="V364" s="135"/>
      <c r="AF364" s="135"/>
      <c r="AP364" s="135"/>
      <c r="AZ364" s="135"/>
      <c r="BJ364" s="135"/>
      <c r="BT364" s="135"/>
      <c r="CD364" s="135"/>
      <c r="CN364" s="135"/>
      <c r="CO364" s="135"/>
      <c r="CP364" s="135"/>
      <c r="CQ364" s="135"/>
      <c r="CR364" s="135"/>
      <c r="CS364" s="135"/>
      <c r="CT364" s="135"/>
      <c r="CU364" s="135"/>
      <c r="CX364" s="135"/>
      <c r="DH364" s="135"/>
      <c r="DR364" s="135"/>
      <c r="EB364" s="135"/>
      <c r="EL364" s="135"/>
      <c r="EV364" s="135"/>
      <c r="FF364" s="135"/>
      <c r="FP364" s="135"/>
      <c r="FZ364" s="135"/>
      <c r="GJ364" s="135"/>
      <c r="GT364" s="135"/>
      <c r="HD364" s="135"/>
      <c r="HN364" s="135"/>
      <c r="HX364" s="135"/>
      <c r="IH364" s="135"/>
      <c r="IR364" s="135"/>
      <c r="JB364" s="135"/>
      <c r="JL364" s="135"/>
      <c r="JV364" s="135"/>
      <c r="KF364" s="135"/>
      <c r="KP364" s="135"/>
      <c r="KZ364" s="135"/>
      <c r="LJ364" s="135"/>
      <c r="LT364" s="135"/>
      <c r="MD364" s="135"/>
    </row>
    <row xmlns:x14ac="http://schemas.microsoft.com/office/spreadsheetml/2009/9/ac" r="365" s="3" customFormat="true" x14ac:dyDescent="0.25">
      <c r="A365" s="419"/>
      <c r="B365" s="135"/>
      <c r="L365" s="135"/>
      <c r="V365" s="135"/>
      <c r="AF365" s="135"/>
      <c r="AP365" s="135"/>
      <c r="AZ365" s="135"/>
      <c r="BJ365" s="135"/>
      <c r="BT365" s="135"/>
      <c r="CD365" s="135"/>
      <c r="CN365" s="135"/>
      <c r="CO365" s="135"/>
      <c r="CP365" s="135"/>
      <c r="CQ365" s="135"/>
      <c r="CR365" s="135"/>
      <c r="CS365" s="135"/>
      <c r="CT365" s="135"/>
      <c r="CU365" s="135"/>
      <c r="CX365" s="135"/>
      <c r="DH365" s="135"/>
      <c r="DR365" s="135"/>
      <c r="EB365" s="135"/>
      <c r="EL365" s="135"/>
      <c r="EV365" s="135"/>
      <c r="FF365" s="135"/>
      <c r="FP365" s="135"/>
      <c r="FZ365" s="135"/>
      <c r="GJ365" s="135"/>
      <c r="GT365" s="135"/>
      <c r="HD365" s="135"/>
      <c r="HN365" s="135"/>
      <c r="HX365" s="135"/>
      <c r="IH365" s="135"/>
      <c r="IR365" s="135"/>
      <c r="JB365" s="135"/>
      <c r="JL365" s="135"/>
      <c r="JV365" s="135"/>
      <c r="KF365" s="135"/>
      <c r="KP365" s="135"/>
      <c r="KZ365" s="135"/>
      <c r="LJ365" s="135"/>
      <c r="LT365" s="135"/>
      <c r="MD365" s="135"/>
    </row>
    <row xmlns:x14ac="http://schemas.microsoft.com/office/spreadsheetml/2009/9/ac" r="366" s="3" customFormat="true" x14ac:dyDescent="0.25">
      <c r="A366" s="419"/>
      <c r="B366" s="135"/>
      <c r="L366" s="135"/>
      <c r="V366" s="135"/>
      <c r="AF366" s="135"/>
      <c r="AP366" s="135"/>
      <c r="AZ366" s="135"/>
      <c r="BJ366" s="135"/>
      <c r="BT366" s="135"/>
      <c r="CD366" s="135"/>
      <c r="CN366" s="135"/>
      <c r="CO366" s="135"/>
      <c r="CP366" s="135"/>
      <c r="CQ366" s="135"/>
      <c r="CR366" s="135"/>
      <c r="CS366" s="135"/>
      <c r="CT366" s="135"/>
      <c r="CU366" s="135"/>
      <c r="CX366" s="135"/>
      <c r="DH366" s="135"/>
      <c r="DR366" s="135"/>
      <c r="EB366" s="135"/>
      <c r="EL366" s="135"/>
      <c r="EV366" s="135"/>
      <c r="FF366" s="135"/>
      <c r="FP366" s="135"/>
      <c r="FZ366" s="135"/>
      <c r="GJ366" s="135"/>
      <c r="GT366" s="135"/>
      <c r="HD366" s="135"/>
      <c r="HN366" s="135"/>
      <c r="HX366" s="135"/>
      <c r="IH366" s="135"/>
      <c r="IR366" s="135"/>
      <c r="JB366" s="135"/>
      <c r="JL366" s="135"/>
      <c r="JV366" s="135"/>
      <c r="KF366" s="135"/>
      <c r="KP366" s="135"/>
      <c r="KZ366" s="135"/>
      <c r="LJ366" s="135"/>
      <c r="LT366" s="135"/>
      <c r="MD366" s="135"/>
    </row>
    <row xmlns:x14ac="http://schemas.microsoft.com/office/spreadsheetml/2009/9/ac" r="367" s="3" customFormat="true" x14ac:dyDescent="0.25">
      <c r="A367" s="419"/>
      <c r="B367" s="135"/>
      <c r="L367" s="135"/>
      <c r="V367" s="135"/>
      <c r="AF367" s="135"/>
      <c r="AP367" s="135"/>
      <c r="AZ367" s="135"/>
      <c r="BJ367" s="135"/>
      <c r="BT367" s="135"/>
      <c r="CD367" s="135"/>
      <c r="CN367" s="135"/>
      <c r="CO367" s="135"/>
      <c r="CP367" s="135"/>
      <c r="CQ367" s="135"/>
      <c r="CR367" s="135"/>
      <c r="CS367" s="135"/>
      <c r="CT367" s="135"/>
      <c r="CU367" s="135"/>
      <c r="CX367" s="135"/>
      <c r="DH367" s="135"/>
      <c r="DR367" s="135"/>
      <c r="EB367" s="135"/>
      <c r="EL367" s="135"/>
      <c r="EV367" s="135"/>
      <c r="FF367" s="135"/>
      <c r="FP367" s="135"/>
      <c r="FZ367" s="135"/>
      <c r="GJ367" s="135"/>
      <c r="GT367" s="135"/>
      <c r="HD367" s="135"/>
      <c r="HN367" s="135"/>
      <c r="HX367" s="135"/>
      <c r="IH367" s="135"/>
      <c r="IR367" s="135"/>
      <c r="JB367" s="135"/>
      <c r="JL367" s="135"/>
      <c r="JV367" s="135"/>
      <c r="KF367" s="135"/>
      <c r="KP367" s="135"/>
      <c r="KZ367" s="135"/>
      <c r="LJ367" s="135"/>
      <c r="LT367" s="135"/>
      <c r="MD367" s="135"/>
    </row>
    <row xmlns:x14ac="http://schemas.microsoft.com/office/spreadsheetml/2009/9/ac" r="368" s="3" customFormat="true" x14ac:dyDescent="0.25">
      <c r="A368" s="419"/>
      <c r="B368" s="135"/>
      <c r="L368" s="135"/>
      <c r="V368" s="135"/>
      <c r="AF368" s="135"/>
      <c r="AP368" s="135"/>
      <c r="AZ368" s="135"/>
      <c r="BJ368" s="135"/>
      <c r="BT368" s="135"/>
      <c r="CD368" s="135"/>
      <c r="CN368" s="135"/>
      <c r="CO368" s="135"/>
      <c r="CP368" s="135"/>
      <c r="CQ368" s="135"/>
      <c r="CR368" s="135"/>
      <c r="CS368" s="135"/>
      <c r="CT368" s="135"/>
      <c r="CU368" s="135"/>
      <c r="CX368" s="135"/>
      <c r="DH368" s="135"/>
      <c r="DR368" s="135"/>
      <c r="EB368" s="135"/>
      <c r="EL368" s="135"/>
      <c r="EV368" s="135"/>
      <c r="FF368" s="135"/>
      <c r="FP368" s="135"/>
      <c r="FZ368" s="135"/>
      <c r="GJ368" s="135"/>
      <c r="GT368" s="135"/>
      <c r="HD368" s="135"/>
      <c r="HN368" s="135"/>
      <c r="HX368" s="135"/>
      <c r="IH368" s="135"/>
      <c r="IR368" s="135"/>
      <c r="JB368" s="135"/>
      <c r="JL368" s="135"/>
      <c r="JV368" s="135"/>
      <c r="KF368" s="135"/>
      <c r="KP368" s="135"/>
      <c r="KZ368" s="135"/>
      <c r="LJ368" s="135"/>
      <c r="LT368" s="135"/>
      <c r="MD368" s="135"/>
    </row>
    <row xmlns:x14ac="http://schemas.microsoft.com/office/spreadsheetml/2009/9/ac" r="369" s="3" customFormat="true" x14ac:dyDescent="0.25">
      <c r="A369" s="419"/>
      <c r="B369" s="135"/>
      <c r="L369" s="135"/>
      <c r="V369" s="135"/>
      <c r="AF369" s="135"/>
      <c r="AP369" s="135"/>
      <c r="AZ369" s="135"/>
      <c r="BJ369" s="135"/>
      <c r="BT369" s="135"/>
      <c r="CD369" s="135"/>
      <c r="CN369" s="135"/>
      <c r="CO369" s="135"/>
      <c r="CP369" s="135"/>
      <c r="CQ369" s="135"/>
      <c r="CR369" s="135"/>
      <c r="CS369" s="135"/>
      <c r="CT369" s="135"/>
      <c r="CU369" s="135"/>
      <c r="CX369" s="135"/>
      <c r="DH369" s="135"/>
      <c r="DR369" s="135"/>
      <c r="EB369" s="135"/>
      <c r="EL369" s="135"/>
      <c r="EV369" s="135"/>
      <c r="FF369" s="135"/>
      <c r="FP369" s="135"/>
      <c r="FZ369" s="135"/>
      <c r="GJ369" s="135"/>
      <c r="GT369" s="135"/>
      <c r="HD369" s="135"/>
      <c r="HN369" s="135"/>
      <c r="HX369" s="135"/>
      <c r="IH369" s="135"/>
      <c r="IR369" s="135"/>
      <c r="JB369" s="135"/>
      <c r="JL369" s="135"/>
      <c r="JV369" s="135"/>
      <c r="KF369" s="135"/>
      <c r="KP369" s="135"/>
      <c r="KZ369" s="135"/>
      <c r="LJ369" s="135"/>
      <c r="LT369" s="135"/>
      <c r="MD369" s="135"/>
    </row>
    <row xmlns:x14ac="http://schemas.microsoft.com/office/spreadsheetml/2009/9/ac" r="370" s="3" customFormat="true" x14ac:dyDescent="0.25">
      <c r="A370" s="419"/>
      <c r="B370" s="135"/>
      <c r="L370" s="135"/>
      <c r="V370" s="135"/>
      <c r="AF370" s="135"/>
      <c r="AP370" s="135"/>
      <c r="AZ370" s="135"/>
      <c r="BJ370" s="135"/>
      <c r="BT370" s="135"/>
      <c r="CD370" s="135"/>
      <c r="CN370" s="135"/>
      <c r="CO370" s="135"/>
      <c r="CP370" s="135"/>
      <c r="CQ370" s="135"/>
      <c r="CR370" s="135"/>
      <c r="CS370" s="135"/>
      <c r="CT370" s="135"/>
      <c r="CU370" s="135"/>
      <c r="CX370" s="135"/>
      <c r="DH370" s="135"/>
      <c r="DR370" s="135"/>
      <c r="EB370" s="135"/>
      <c r="EL370" s="135"/>
      <c r="EV370" s="135"/>
      <c r="FF370" s="135"/>
      <c r="FP370" s="135"/>
      <c r="FZ370" s="135"/>
      <c r="GJ370" s="135"/>
      <c r="GT370" s="135"/>
      <c r="HD370" s="135"/>
      <c r="HN370" s="135"/>
      <c r="HX370" s="135"/>
      <c r="IH370" s="135"/>
      <c r="IR370" s="135"/>
      <c r="JB370" s="135"/>
      <c r="JL370" s="135"/>
      <c r="JV370" s="135"/>
      <c r="KF370" s="135"/>
      <c r="KP370" s="135"/>
      <c r="KZ370" s="135"/>
      <c r="LJ370" s="135"/>
      <c r="LT370" s="135"/>
      <c r="MD370" s="135"/>
    </row>
    <row xmlns:x14ac="http://schemas.microsoft.com/office/spreadsheetml/2009/9/ac" r="371" s="3" customFormat="true" x14ac:dyDescent="0.25">
      <c r="A371" s="419"/>
      <c r="B371" s="135"/>
      <c r="L371" s="135"/>
      <c r="V371" s="135"/>
      <c r="AF371" s="135"/>
      <c r="AP371" s="135"/>
      <c r="AZ371" s="135"/>
      <c r="BJ371" s="135"/>
      <c r="BT371" s="135"/>
      <c r="CD371" s="135"/>
      <c r="CN371" s="135"/>
      <c r="CO371" s="135"/>
      <c r="CP371" s="135"/>
      <c r="CQ371" s="135"/>
      <c r="CR371" s="135"/>
      <c r="CS371" s="135"/>
      <c r="CT371" s="135"/>
      <c r="CU371" s="135"/>
      <c r="CX371" s="135"/>
      <c r="DH371" s="135"/>
      <c r="DR371" s="135"/>
      <c r="EB371" s="135"/>
      <c r="EL371" s="135"/>
      <c r="EV371" s="135"/>
      <c r="FF371" s="135"/>
      <c r="FP371" s="135"/>
      <c r="FZ371" s="135"/>
      <c r="GJ371" s="135"/>
      <c r="GT371" s="135"/>
      <c r="HD371" s="135"/>
      <c r="HN371" s="135"/>
      <c r="HX371" s="135"/>
      <c r="IH371" s="135"/>
      <c r="IR371" s="135"/>
      <c r="JB371" s="135"/>
      <c r="JL371" s="135"/>
      <c r="JV371" s="135"/>
      <c r="KF371" s="135"/>
      <c r="KP371" s="135"/>
      <c r="KZ371" s="135"/>
      <c r="LJ371" s="135"/>
      <c r="LT371" s="135"/>
      <c r="MD371" s="135"/>
    </row>
    <row xmlns:x14ac="http://schemas.microsoft.com/office/spreadsheetml/2009/9/ac" r="372" s="3" customFormat="true" x14ac:dyDescent="0.25">
      <c r="A372" s="419"/>
      <c r="B372" s="135"/>
      <c r="L372" s="135"/>
      <c r="V372" s="135"/>
      <c r="AF372" s="135"/>
      <c r="AP372" s="135"/>
      <c r="AZ372" s="135"/>
      <c r="BJ372" s="135"/>
      <c r="BT372" s="135"/>
      <c r="CD372" s="135"/>
      <c r="CN372" s="135"/>
      <c r="CO372" s="135"/>
      <c r="CP372" s="135"/>
      <c r="CQ372" s="135"/>
      <c r="CR372" s="135"/>
      <c r="CS372" s="135"/>
      <c r="CT372" s="135"/>
      <c r="CU372" s="135"/>
      <c r="CX372" s="135"/>
      <c r="DH372" s="135"/>
      <c r="DR372" s="135"/>
      <c r="EB372" s="135"/>
      <c r="EL372" s="135"/>
      <c r="EV372" s="135"/>
      <c r="FF372" s="135"/>
      <c r="FP372" s="135"/>
      <c r="FZ372" s="135"/>
      <c r="GJ372" s="135"/>
      <c r="GT372" s="135"/>
      <c r="HD372" s="135"/>
      <c r="HN372" s="135"/>
      <c r="HX372" s="135"/>
      <c r="IH372" s="135"/>
      <c r="IR372" s="135"/>
      <c r="JB372" s="135"/>
      <c r="JL372" s="135"/>
      <c r="JV372" s="135"/>
      <c r="KF372" s="135"/>
      <c r="KP372" s="135"/>
      <c r="KZ372" s="135"/>
      <c r="LJ372" s="135"/>
      <c r="LT372" s="135"/>
      <c r="MD372" s="135"/>
    </row>
    <row xmlns:x14ac="http://schemas.microsoft.com/office/spreadsheetml/2009/9/ac" r="373" s="3" customFormat="true" x14ac:dyDescent="0.25">
      <c r="A373" s="419"/>
      <c r="B373" s="135"/>
      <c r="L373" s="135"/>
      <c r="V373" s="135"/>
      <c r="AF373" s="135"/>
      <c r="AP373" s="135"/>
      <c r="AZ373" s="135"/>
      <c r="BJ373" s="135"/>
      <c r="BT373" s="135"/>
      <c r="CD373" s="135"/>
      <c r="CN373" s="135"/>
      <c r="CO373" s="135"/>
      <c r="CP373" s="135"/>
      <c r="CQ373" s="135"/>
      <c r="CR373" s="135"/>
      <c r="CS373" s="135"/>
      <c r="CT373" s="135"/>
      <c r="CU373" s="135"/>
      <c r="CX373" s="135"/>
      <c r="DH373" s="135"/>
      <c r="DR373" s="135"/>
      <c r="EB373" s="135"/>
      <c r="EL373" s="135"/>
      <c r="EV373" s="135"/>
      <c r="FF373" s="135"/>
      <c r="FP373" s="135"/>
      <c r="FZ373" s="135"/>
      <c r="GJ373" s="135"/>
      <c r="GT373" s="135"/>
      <c r="HD373" s="135"/>
      <c r="HN373" s="135"/>
      <c r="HX373" s="135"/>
      <c r="IH373" s="135"/>
      <c r="IR373" s="135"/>
      <c r="JB373" s="135"/>
      <c r="JL373" s="135"/>
      <c r="JV373" s="135"/>
      <c r="KF373" s="135"/>
      <c r="KP373" s="135"/>
      <c r="KZ373" s="135"/>
      <c r="LJ373" s="135"/>
      <c r="LT373" s="135"/>
      <c r="MD373" s="135"/>
    </row>
    <row xmlns:x14ac="http://schemas.microsoft.com/office/spreadsheetml/2009/9/ac" r="374" s="3" customFormat="true" x14ac:dyDescent="0.25">
      <c r="A374" s="419"/>
      <c r="B374" s="135"/>
      <c r="L374" s="135"/>
      <c r="V374" s="135"/>
      <c r="AF374" s="135"/>
      <c r="AP374" s="135"/>
      <c r="AZ374" s="135"/>
      <c r="BJ374" s="135"/>
      <c r="BT374" s="135"/>
      <c r="CD374" s="135"/>
      <c r="CN374" s="135"/>
      <c r="CO374" s="135"/>
      <c r="CP374" s="135"/>
      <c r="CQ374" s="135"/>
      <c r="CR374" s="135"/>
      <c r="CS374" s="135"/>
      <c r="CT374" s="135"/>
      <c r="CU374" s="135"/>
      <c r="CX374" s="135"/>
      <c r="DH374" s="135"/>
      <c r="DR374" s="135"/>
      <c r="EB374" s="135"/>
      <c r="EL374" s="135"/>
      <c r="EV374" s="135"/>
      <c r="FF374" s="135"/>
      <c r="FP374" s="135"/>
      <c r="FZ374" s="135"/>
      <c r="GJ374" s="135"/>
      <c r="GT374" s="135"/>
      <c r="HD374" s="135"/>
      <c r="HN374" s="135"/>
      <c r="HX374" s="135"/>
      <c r="IH374" s="135"/>
      <c r="IR374" s="135"/>
      <c r="JB374" s="135"/>
      <c r="JL374" s="135"/>
      <c r="JV374" s="135"/>
      <c r="KF374" s="135"/>
      <c r="KP374" s="135"/>
      <c r="KZ374" s="135"/>
      <c r="LJ374" s="135"/>
      <c r="LT374" s="135"/>
      <c r="MD374" s="135"/>
    </row>
    <row xmlns:x14ac="http://schemas.microsoft.com/office/spreadsheetml/2009/9/ac" r="375" s="3" customFormat="true" x14ac:dyDescent="0.25">
      <c r="A375" s="419"/>
      <c r="B375" s="135"/>
      <c r="L375" s="135"/>
      <c r="V375" s="135"/>
      <c r="AF375" s="135"/>
      <c r="AP375" s="135"/>
      <c r="AZ375" s="135"/>
      <c r="BJ375" s="135"/>
      <c r="BT375" s="135"/>
      <c r="CD375" s="135"/>
      <c r="CN375" s="135"/>
      <c r="CO375" s="135"/>
      <c r="CP375" s="135"/>
      <c r="CQ375" s="135"/>
      <c r="CR375" s="135"/>
      <c r="CS375" s="135"/>
      <c r="CT375" s="135"/>
      <c r="CU375" s="135"/>
      <c r="CX375" s="135"/>
      <c r="DH375" s="135"/>
      <c r="DR375" s="135"/>
      <c r="EB375" s="135"/>
      <c r="EL375" s="135"/>
      <c r="EV375" s="135"/>
      <c r="FF375" s="135"/>
      <c r="FP375" s="135"/>
      <c r="FZ375" s="135"/>
      <c r="GJ375" s="135"/>
      <c r="GT375" s="135"/>
      <c r="HD375" s="135"/>
      <c r="HN375" s="135"/>
      <c r="HX375" s="135"/>
      <c r="IH375" s="135"/>
      <c r="IR375" s="135"/>
      <c r="JB375" s="135"/>
      <c r="JL375" s="135"/>
      <c r="JV375" s="135"/>
      <c r="KF375" s="135"/>
      <c r="KP375" s="135"/>
      <c r="KZ375" s="135"/>
      <c r="LJ375" s="135"/>
      <c r="LT375" s="135"/>
      <c r="MD375" s="135"/>
    </row>
    <row xmlns:x14ac="http://schemas.microsoft.com/office/spreadsheetml/2009/9/ac" r="376" s="3" customFormat="true" x14ac:dyDescent="0.25">
      <c r="A376" s="419"/>
      <c r="B376" s="135"/>
      <c r="L376" s="135"/>
      <c r="V376" s="135"/>
      <c r="AF376" s="135"/>
      <c r="AP376" s="135"/>
      <c r="AZ376" s="135"/>
      <c r="BJ376" s="135"/>
      <c r="BT376" s="135"/>
      <c r="CD376" s="135"/>
      <c r="CN376" s="135"/>
      <c r="CO376" s="135"/>
      <c r="CP376" s="135"/>
      <c r="CQ376" s="135"/>
      <c r="CR376" s="135"/>
      <c r="CS376" s="135"/>
      <c r="CT376" s="135"/>
      <c r="CU376" s="135"/>
      <c r="CX376" s="135"/>
      <c r="DH376" s="135"/>
      <c r="DR376" s="135"/>
      <c r="EB376" s="135"/>
      <c r="EL376" s="135"/>
      <c r="EV376" s="135"/>
      <c r="FF376" s="135"/>
      <c r="FP376" s="135"/>
      <c r="FZ376" s="135"/>
      <c r="GJ376" s="135"/>
      <c r="GT376" s="135"/>
      <c r="HD376" s="135"/>
      <c r="HN376" s="135"/>
      <c r="HX376" s="135"/>
      <c r="IH376" s="135"/>
      <c r="IR376" s="135"/>
      <c r="JB376" s="135"/>
      <c r="JL376" s="135"/>
      <c r="JV376" s="135"/>
      <c r="KF376" s="135"/>
      <c r="KP376" s="135"/>
      <c r="KZ376" s="135"/>
      <c r="LJ376" s="135"/>
      <c r="LT376" s="135"/>
      <c r="MD376" s="135"/>
    </row>
    <row xmlns:x14ac="http://schemas.microsoft.com/office/spreadsheetml/2009/9/ac" r="377" s="3" customFormat="true" x14ac:dyDescent="0.25">
      <c r="A377" s="419"/>
      <c r="B377" s="135"/>
      <c r="L377" s="135"/>
      <c r="V377" s="135"/>
      <c r="AF377" s="135"/>
      <c r="AP377" s="135"/>
      <c r="AZ377" s="135"/>
      <c r="BJ377" s="135"/>
      <c r="BT377" s="135"/>
      <c r="CD377" s="135"/>
      <c r="CN377" s="135"/>
      <c r="CO377" s="135"/>
      <c r="CP377" s="135"/>
      <c r="CQ377" s="135"/>
      <c r="CR377" s="135"/>
      <c r="CS377" s="135"/>
      <c r="CT377" s="135"/>
      <c r="CU377" s="135"/>
      <c r="CX377" s="135"/>
      <c r="DH377" s="135"/>
      <c r="DR377" s="135"/>
      <c r="EB377" s="135"/>
      <c r="EL377" s="135"/>
      <c r="EV377" s="135"/>
      <c r="FF377" s="135"/>
      <c r="FP377" s="135"/>
      <c r="FZ377" s="135"/>
      <c r="GJ377" s="135"/>
      <c r="GT377" s="135"/>
      <c r="HD377" s="135"/>
      <c r="HN377" s="135"/>
      <c r="HX377" s="135"/>
      <c r="IH377" s="135"/>
      <c r="IR377" s="135"/>
      <c r="JB377" s="135"/>
      <c r="JL377" s="135"/>
      <c r="JV377" s="135"/>
      <c r="KF377" s="135"/>
      <c r="KP377" s="135"/>
      <c r="KZ377" s="135"/>
      <c r="LJ377" s="135"/>
      <c r="LT377" s="135"/>
      <c r="MD377" s="135"/>
    </row>
    <row xmlns:x14ac="http://schemas.microsoft.com/office/spreadsheetml/2009/9/ac" r="378" s="3" customFormat="true" x14ac:dyDescent="0.25">
      <c r="A378" s="419"/>
      <c r="B378" s="135"/>
      <c r="L378" s="135"/>
      <c r="V378" s="135"/>
      <c r="AF378" s="135"/>
      <c r="AP378" s="135"/>
      <c r="AZ378" s="135"/>
      <c r="BJ378" s="135"/>
      <c r="BT378" s="135"/>
      <c r="CD378" s="135"/>
      <c r="CN378" s="135"/>
      <c r="CO378" s="135"/>
      <c r="CP378" s="135"/>
      <c r="CQ378" s="135"/>
      <c r="CR378" s="135"/>
      <c r="CS378" s="135"/>
      <c r="CT378" s="135"/>
      <c r="CU378" s="135"/>
      <c r="CX378" s="135"/>
      <c r="DH378" s="135"/>
      <c r="DR378" s="135"/>
      <c r="EB378" s="135"/>
      <c r="EL378" s="135"/>
      <c r="EV378" s="135"/>
      <c r="FF378" s="135"/>
      <c r="FP378" s="135"/>
      <c r="FZ378" s="135"/>
      <c r="GJ378" s="135"/>
      <c r="GT378" s="135"/>
      <c r="HD378" s="135"/>
      <c r="HN378" s="135"/>
      <c r="HX378" s="135"/>
      <c r="IH378" s="135"/>
      <c r="IR378" s="135"/>
      <c r="JB378" s="135"/>
      <c r="JL378" s="135"/>
      <c r="JV378" s="135"/>
      <c r="KF378" s="135"/>
      <c r="KP378" s="135"/>
      <c r="KZ378" s="135"/>
      <c r="LJ378" s="135"/>
      <c r="LT378" s="135"/>
      <c r="MD378" s="135"/>
    </row>
    <row xmlns:x14ac="http://schemas.microsoft.com/office/spreadsheetml/2009/9/ac" r="379" s="3" customFormat="true" x14ac:dyDescent="0.25">
      <c r="A379" s="419"/>
      <c r="B379" s="135"/>
      <c r="L379" s="135"/>
      <c r="V379" s="135"/>
      <c r="AF379" s="135"/>
      <c r="AP379" s="135"/>
      <c r="AZ379" s="135"/>
      <c r="BJ379" s="135"/>
      <c r="BT379" s="135"/>
      <c r="CD379" s="135"/>
      <c r="CN379" s="135"/>
      <c r="CO379" s="135"/>
      <c r="CP379" s="135"/>
      <c r="CQ379" s="135"/>
      <c r="CR379" s="135"/>
      <c r="CS379" s="135"/>
      <c r="CT379" s="135"/>
      <c r="CU379" s="135"/>
      <c r="CX379" s="135"/>
      <c r="DH379" s="135"/>
      <c r="DR379" s="135"/>
      <c r="EB379" s="135"/>
      <c r="EL379" s="135"/>
      <c r="EV379" s="135"/>
      <c r="FF379" s="135"/>
      <c r="FP379" s="135"/>
      <c r="FZ379" s="135"/>
      <c r="GJ379" s="135"/>
      <c r="GT379" s="135"/>
      <c r="HD379" s="135"/>
      <c r="HN379" s="135"/>
      <c r="HX379" s="135"/>
      <c r="IH379" s="135"/>
      <c r="IR379" s="135"/>
      <c r="JB379" s="135"/>
      <c r="JL379" s="135"/>
      <c r="JV379" s="135"/>
      <c r="KF379" s="135"/>
      <c r="KP379" s="135"/>
      <c r="KZ379" s="135"/>
      <c r="LJ379" s="135"/>
      <c r="LT379" s="135"/>
      <c r="MD379" s="135"/>
    </row>
    <row xmlns:x14ac="http://schemas.microsoft.com/office/spreadsheetml/2009/9/ac" r="380" s="3" customFormat="true" x14ac:dyDescent="0.25">
      <c r="A380" s="419"/>
      <c r="B380" s="135"/>
      <c r="L380" s="135"/>
      <c r="V380" s="135"/>
      <c r="AF380" s="135"/>
      <c r="AP380" s="135"/>
      <c r="AZ380" s="135"/>
      <c r="BJ380" s="135"/>
      <c r="BT380" s="135"/>
      <c r="CD380" s="135"/>
      <c r="CN380" s="135"/>
      <c r="CO380" s="135"/>
      <c r="CP380" s="135"/>
      <c r="CQ380" s="135"/>
      <c r="CR380" s="135"/>
      <c r="CS380" s="135"/>
      <c r="CT380" s="135"/>
      <c r="CU380" s="135"/>
      <c r="CX380" s="135"/>
      <c r="DH380" s="135"/>
      <c r="DR380" s="135"/>
      <c r="EB380" s="135"/>
      <c r="EL380" s="135"/>
      <c r="EV380" s="135"/>
      <c r="FF380" s="135"/>
      <c r="FP380" s="135"/>
      <c r="FZ380" s="135"/>
      <c r="GJ380" s="135"/>
      <c r="GT380" s="135"/>
      <c r="HD380" s="135"/>
      <c r="HN380" s="135"/>
      <c r="HX380" s="135"/>
      <c r="IH380" s="135"/>
      <c r="IR380" s="135"/>
      <c r="JB380" s="135"/>
      <c r="JL380" s="135"/>
      <c r="JV380" s="135"/>
      <c r="KF380" s="135"/>
      <c r="KP380" s="135"/>
      <c r="KZ380" s="135"/>
      <c r="LJ380" s="135"/>
      <c r="LT380" s="135"/>
      <c r="MD380" s="135"/>
    </row>
    <row xmlns:x14ac="http://schemas.microsoft.com/office/spreadsheetml/2009/9/ac" r="381" s="3" customFormat="true" x14ac:dyDescent="0.25">
      <c r="A381" s="419"/>
      <c r="B381" s="135"/>
      <c r="L381" s="135"/>
      <c r="V381" s="135"/>
      <c r="AF381" s="135"/>
      <c r="AP381" s="135"/>
      <c r="AZ381" s="135"/>
      <c r="BJ381" s="135"/>
      <c r="BT381" s="135"/>
      <c r="CD381" s="135"/>
      <c r="CN381" s="135"/>
      <c r="CO381" s="135"/>
      <c r="CP381" s="135"/>
      <c r="CQ381" s="135"/>
      <c r="CR381" s="135"/>
      <c r="CS381" s="135"/>
      <c r="CT381" s="135"/>
      <c r="CU381" s="135"/>
      <c r="CX381" s="135"/>
      <c r="DH381" s="135"/>
      <c r="DR381" s="135"/>
      <c r="EB381" s="135"/>
      <c r="EL381" s="135"/>
      <c r="EV381" s="135"/>
      <c r="FF381" s="135"/>
      <c r="FP381" s="135"/>
      <c r="FZ381" s="135"/>
      <c r="GJ381" s="135"/>
      <c r="GT381" s="135"/>
      <c r="HD381" s="135"/>
      <c r="HN381" s="135"/>
      <c r="HX381" s="135"/>
      <c r="IH381" s="135"/>
      <c r="IR381" s="135"/>
      <c r="JB381" s="135"/>
      <c r="JL381" s="135"/>
      <c r="JV381" s="135"/>
      <c r="KF381" s="135"/>
      <c r="KP381" s="135"/>
      <c r="KZ381" s="135"/>
      <c r="LJ381" s="135"/>
      <c r="LT381" s="135"/>
      <c r="MD381" s="135"/>
    </row>
    <row xmlns:x14ac="http://schemas.microsoft.com/office/spreadsheetml/2009/9/ac" r="382" s="3" customFormat="true" x14ac:dyDescent="0.25">
      <c r="A382" s="419"/>
      <c r="B382" s="135"/>
      <c r="L382" s="135"/>
      <c r="V382" s="135"/>
      <c r="AF382" s="135"/>
      <c r="AP382" s="135"/>
      <c r="AZ382" s="135"/>
      <c r="BJ382" s="135"/>
      <c r="BT382" s="135"/>
      <c r="CD382" s="135"/>
      <c r="CN382" s="135"/>
      <c r="CO382" s="135"/>
      <c r="CP382" s="135"/>
      <c r="CQ382" s="135"/>
      <c r="CR382" s="135"/>
      <c r="CS382" s="135"/>
      <c r="CT382" s="135"/>
      <c r="CU382" s="135"/>
      <c r="CX382" s="135"/>
      <c r="DH382" s="135"/>
      <c r="DR382" s="135"/>
      <c r="EB382" s="135"/>
      <c r="EL382" s="135"/>
      <c r="EV382" s="135"/>
      <c r="FF382" s="135"/>
      <c r="FP382" s="135"/>
      <c r="FZ382" s="135"/>
      <c r="GJ382" s="135"/>
      <c r="GT382" s="135"/>
      <c r="HD382" s="135"/>
      <c r="HN382" s="135"/>
      <c r="HX382" s="135"/>
      <c r="IH382" s="135"/>
      <c r="IR382" s="135"/>
      <c r="JB382" s="135"/>
      <c r="JL382" s="135"/>
      <c r="JV382" s="135"/>
      <c r="KF382" s="135"/>
      <c r="KP382" s="135"/>
      <c r="KZ382" s="135"/>
      <c r="LJ382" s="135"/>
      <c r="LT382" s="135"/>
      <c r="MD382" s="135"/>
    </row>
    <row xmlns:x14ac="http://schemas.microsoft.com/office/spreadsheetml/2009/9/ac" r="383" s="3" customFormat="true" x14ac:dyDescent="0.25">
      <c r="A383" s="419"/>
      <c r="B383" s="135"/>
      <c r="L383" s="135"/>
      <c r="V383" s="135"/>
      <c r="AF383" s="135"/>
      <c r="AP383" s="135"/>
      <c r="AZ383" s="135"/>
      <c r="BJ383" s="135"/>
      <c r="BT383" s="135"/>
      <c r="CD383" s="135"/>
      <c r="CN383" s="135"/>
      <c r="CO383" s="135"/>
      <c r="CP383" s="135"/>
      <c r="CQ383" s="135"/>
      <c r="CR383" s="135"/>
      <c r="CS383" s="135"/>
      <c r="CT383" s="135"/>
      <c r="CU383" s="135"/>
      <c r="CX383" s="135"/>
      <c r="DH383" s="135"/>
      <c r="DR383" s="135"/>
      <c r="EB383" s="135"/>
      <c r="EL383" s="135"/>
      <c r="EV383" s="135"/>
      <c r="FF383" s="135"/>
      <c r="FP383" s="135"/>
      <c r="FZ383" s="135"/>
      <c r="GJ383" s="135"/>
      <c r="GT383" s="135"/>
      <c r="HD383" s="135"/>
      <c r="HN383" s="135"/>
      <c r="HX383" s="135"/>
      <c r="IH383" s="135"/>
      <c r="IR383" s="135"/>
      <c r="JB383" s="135"/>
      <c r="JL383" s="135"/>
      <c r="JV383" s="135"/>
      <c r="KF383" s="135"/>
      <c r="KP383" s="135"/>
      <c r="KZ383" s="135"/>
      <c r="LJ383" s="135"/>
      <c r="LT383" s="135"/>
      <c r="MD383" s="135"/>
    </row>
    <row xmlns:x14ac="http://schemas.microsoft.com/office/spreadsheetml/2009/9/ac" r="384" s="3" customFormat="true" x14ac:dyDescent="0.25">
      <c r="A384" s="419"/>
      <c r="B384" s="135"/>
      <c r="L384" s="135"/>
      <c r="V384" s="135"/>
      <c r="AF384" s="135"/>
      <c r="AP384" s="135"/>
      <c r="AZ384" s="135"/>
      <c r="BJ384" s="135"/>
      <c r="BT384" s="135"/>
      <c r="CD384" s="135"/>
      <c r="CN384" s="135"/>
      <c r="CO384" s="135"/>
      <c r="CP384" s="135"/>
      <c r="CQ384" s="135"/>
      <c r="CR384" s="135"/>
      <c r="CS384" s="135"/>
      <c r="CT384" s="135"/>
      <c r="CU384" s="135"/>
      <c r="CX384" s="135"/>
      <c r="DH384" s="135"/>
      <c r="DR384" s="135"/>
      <c r="EB384" s="135"/>
      <c r="EL384" s="135"/>
      <c r="EV384" s="135"/>
      <c r="FF384" s="135"/>
      <c r="FP384" s="135"/>
      <c r="FZ384" s="135"/>
      <c r="GJ384" s="135"/>
      <c r="GT384" s="135"/>
      <c r="HD384" s="135"/>
      <c r="HN384" s="135"/>
      <c r="HX384" s="135"/>
      <c r="IH384" s="135"/>
      <c r="IR384" s="135"/>
      <c r="JB384" s="135"/>
      <c r="JL384" s="135"/>
      <c r="JV384" s="135"/>
      <c r="KF384" s="135"/>
      <c r="KP384" s="135"/>
      <c r="KZ384" s="135"/>
      <c r="LJ384" s="135"/>
      <c r="LT384" s="135"/>
      <c r="MD384" s="135"/>
    </row>
    <row xmlns:x14ac="http://schemas.microsoft.com/office/spreadsheetml/2009/9/ac" r="385" s="3" customFormat="true" x14ac:dyDescent="0.25">
      <c r="A385" s="419"/>
      <c r="B385" s="135"/>
      <c r="L385" s="135"/>
      <c r="V385" s="135"/>
      <c r="AF385" s="135"/>
      <c r="AP385" s="135"/>
      <c r="AZ385" s="135"/>
      <c r="BJ385" s="135"/>
      <c r="BT385" s="135"/>
      <c r="CD385" s="135"/>
      <c r="CN385" s="135"/>
      <c r="CO385" s="135"/>
      <c r="CP385" s="135"/>
      <c r="CQ385" s="135"/>
      <c r="CR385" s="135"/>
      <c r="CS385" s="135"/>
      <c r="CT385" s="135"/>
      <c r="CU385" s="135"/>
      <c r="CX385" s="135"/>
      <c r="DH385" s="135"/>
      <c r="DR385" s="135"/>
      <c r="EB385" s="135"/>
      <c r="EL385" s="135"/>
      <c r="EV385" s="135"/>
      <c r="FF385" s="135"/>
      <c r="FP385" s="135"/>
      <c r="FZ385" s="135"/>
      <c r="GJ385" s="135"/>
      <c r="GT385" s="135"/>
      <c r="HD385" s="135"/>
      <c r="HN385" s="135"/>
      <c r="HX385" s="135"/>
      <c r="IH385" s="135"/>
      <c r="IR385" s="135"/>
      <c r="JB385" s="135"/>
      <c r="JL385" s="135"/>
      <c r="JV385" s="135"/>
      <c r="KF385" s="135"/>
      <c r="KP385" s="135"/>
      <c r="KZ385" s="135"/>
      <c r="LJ385" s="135"/>
      <c r="LT385" s="135"/>
      <c r="MD385" s="135"/>
    </row>
    <row xmlns:x14ac="http://schemas.microsoft.com/office/spreadsheetml/2009/9/ac" r="386" s="3" customFormat="true" x14ac:dyDescent="0.25">
      <c r="A386" s="419"/>
      <c r="B386" s="135"/>
      <c r="L386" s="135"/>
      <c r="V386" s="135"/>
      <c r="AF386" s="135"/>
      <c r="AP386" s="135"/>
      <c r="AZ386" s="135"/>
      <c r="BJ386" s="135"/>
      <c r="BT386" s="135"/>
      <c r="CD386" s="135"/>
      <c r="CN386" s="135"/>
      <c r="CO386" s="135"/>
      <c r="CP386" s="135"/>
      <c r="CQ386" s="135"/>
      <c r="CR386" s="135"/>
      <c r="CS386" s="135"/>
      <c r="CT386" s="135"/>
      <c r="CU386" s="135"/>
      <c r="CX386" s="135"/>
      <c r="DH386" s="135"/>
      <c r="DR386" s="135"/>
      <c r="EB386" s="135"/>
      <c r="EL386" s="135"/>
      <c r="EV386" s="135"/>
      <c r="FF386" s="135"/>
      <c r="FP386" s="135"/>
      <c r="FZ386" s="135"/>
      <c r="GJ386" s="135"/>
      <c r="GT386" s="135"/>
      <c r="HD386" s="135"/>
      <c r="HN386" s="135"/>
      <c r="HX386" s="135"/>
      <c r="IH386" s="135"/>
      <c r="IR386" s="135"/>
      <c r="JB386" s="135"/>
      <c r="JL386" s="135"/>
      <c r="JV386" s="135"/>
      <c r="KF386" s="135"/>
      <c r="KP386" s="135"/>
      <c r="KZ386" s="135"/>
      <c r="LJ386" s="135"/>
      <c r="LT386" s="135"/>
      <c r="MD386" s="135"/>
    </row>
    <row xmlns:x14ac="http://schemas.microsoft.com/office/spreadsheetml/2009/9/ac" r="387" s="3" customFormat="true" x14ac:dyDescent="0.25">
      <c r="A387" s="419"/>
      <c r="B387" s="135"/>
      <c r="L387" s="135"/>
      <c r="V387" s="135"/>
      <c r="AF387" s="135"/>
      <c r="AP387" s="135"/>
      <c r="AZ387" s="135"/>
      <c r="BJ387" s="135"/>
      <c r="BT387" s="135"/>
      <c r="CD387" s="135"/>
      <c r="CN387" s="135"/>
      <c r="CO387" s="135"/>
      <c r="CP387" s="135"/>
      <c r="CQ387" s="135"/>
      <c r="CR387" s="135"/>
      <c r="CS387" s="135"/>
      <c r="CT387" s="135"/>
      <c r="CU387" s="135"/>
      <c r="CX387" s="135"/>
      <c r="DH387" s="135"/>
      <c r="DR387" s="135"/>
      <c r="EB387" s="135"/>
      <c r="EL387" s="135"/>
      <c r="EV387" s="135"/>
      <c r="FF387" s="135"/>
      <c r="FP387" s="135"/>
      <c r="FZ387" s="135"/>
      <c r="GJ387" s="135"/>
      <c r="GT387" s="135"/>
      <c r="HD387" s="135"/>
      <c r="HN387" s="135"/>
      <c r="HX387" s="135"/>
      <c r="IH387" s="135"/>
      <c r="IR387" s="135"/>
      <c r="JB387" s="135"/>
      <c r="JL387" s="135"/>
      <c r="JV387" s="135"/>
      <c r="KF387" s="135"/>
      <c r="KP387" s="135"/>
      <c r="KZ387" s="135"/>
      <c r="LJ387" s="135"/>
      <c r="LT387" s="135"/>
      <c r="MD387" s="135"/>
    </row>
    <row xmlns:x14ac="http://schemas.microsoft.com/office/spreadsheetml/2009/9/ac" r="388" s="3" customFormat="true" x14ac:dyDescent="0.25">
      <c r="A388" s="419"/>
      <c r="B388" s="135"/>
      <c r="L388" s="135"/>
      <c r="V388" s="135"/>
      <c r="AF388" s="135"/>
      <c r="AP388" s="135"/>
      <c r="AZ388" s="135"/>
      <c r="BJ388" s="135"/>
      <c r="BT388" s="135"/>
      <c r="CD388" s="135"/>
      <c r="CN388" s="135"/>
      <c r="CO388" s="135"/>
      <c r="CP388" s="135"/>
      <c r="CQ388" s="135"/>
      <c r="CR388" s="135"/>
      <c r="CS388" s="135"/>
      <c r="CT388" s="135"/>
      <c r="CU388" s="135"/>
      <c r="CX388" s="135"/>
      <c r="DH388" s="135"/>
      <c r="DR388" s="135"/>
      <c r="EB388" s="135"/>
      <c r="EL388" s="135"/>
      <c r="EV388" s="135"/>
      <c r="FF388" s="135"/>
      <c r="FP388" s="135"/>
      <c r="FZ388" s="135"/>
      <c r="GJ388" s="135"/>
      <c r="GT388" s="135"/>
      <c r="HD388" s="135"/>
      <c r="HN388" s="135"/>
      <c r="HX388" s="135"/>
      <c r="IH388" s="135"/>
      <c r="IR388" s="135"/>
      <c r="JB388" s="135"/>
      <c r="JL388" s="135"/>
      <c r="JV388" s="135"/>
      <c r="KF388" s="135"/>
      <c r="KP388" s="135"/>
      <c r="KZ388" s="135"/>
      <c r="LJ388" s="135"/>
      <c r="LT388" s="135"/>
      <c r="MD388" s="135"/>
    </row>
    <row xmlns:x14ac="http://schemas.microsoft.com/office/spreadsheetml/2009/9/ac" r="389" s="3" customFormat="true" x14ac:dyDescent="0.25">
      <c r="A389" s="419"/>
      <c r="B389" s="135"/>
      <c r="L389" s="135"/>
      <c r="V389" s="135"/>
      <c r="AF389" s="135"/>
      <c r="AP389" s="135"/>
      <c r="AZ389" s="135"/>
      <c r="BJ389" s="135"/>
      <c r="BT389" s="135"/>
      <c r="CD389" s="135"/>
      <c r="CN389" s="135"/>
      <c r="CO389" s="135"/>
      <c r="CP389" s="135"/>
      <c r="CQ389" s="135"/>
      <c r="CR389" s="135"/>
      <c r="CS389" s="135"/>
      <c r="CT389" s="135"/>
      <c r="CU389" s="135"/>
      <c r="CX389" s="135"/>
      <c r="DH389" s="135"/>
      <c r="DR389" s="135"/>
      <c r="EB389" s="135"/>
      <c r="EL389" s="135"/>
      <c r="EV389" s="135"/>
      <c r="FF389" s="135"/>
      <c r="FP389" s="135"/>
      <c r="FZ389" s="135"/>
      <c r="GJ389" s="135"/>
      <c r="GT389" s="135"/>
      <c r="HD389" s="135"/>
      <c r="HN389" s="135"/>
      <c r="HX389" s="135"/>
      <c r="IH389" s="135"/>
      <c r="IR389" s="135"/>
      <c r="JB389" s="135"/>
      <c r="JL389" s="135"/>
      <c r="JV389" s="135"/>
      <c r="KF389" s="135"/>
      <c r="KP389" s="135"/>
      <c r="KZ389" s="135"/>
      <c r="LJ389" s="135"/>
      <c r="LT389" s="135"/>
      <c r="MD389" s="135"/>
    </row>
    <row xmlns:x14ac="http://schemas.microsoft.com/office/spreadsheetml/2009/9/ac" r="390" s="3" customFormat="true" x14ac:dyDescent="0.25">
      <c r="A390" s="419"/>
      <c r="B390" s="135"/>
      <c r="L390" s="135"/>
      <c r="V390" s="135"/>
      <c r="AF390" s="135"/>
      <c r="AP390" s="135"/>
      <c r="AZ390" s="135"/>
      <c r="BJ390" s="135"/>
      <c r="BT390" s="135"/>
      <c r="CD390" s="135"/>
      <c r="CN390" s="135"/>
      <c r="CO390" s="135"/>
      <c r="CP390" s="135"/>
      <c r="CQ390" s="135"/>
      <c r="CR390" s="135"/>
      <c r="CS390" s="135"/>
      <c r="CT390" s="135"/>
      <c r="CU390" s="135"/>
      <c r="CX390" s="135"/>
      <c r="DH390" s="135"/>
      <c r="DR390" s="135"/>
      <c r="EB390" s="135"/>
      <c r="EL390" s="135"/>
      <c r="EV390" s="135"/>
      <c r="FF390" s="135"/>
      <c r="FP390" s="135"/>
      <c r="FZ390" s="135"/>
      <c r="GJ390" s="135"/>
      <c r="GT390" s="135"/>
      <c r="HD390" s="135"/>
      <c r="HN390" s="135"/>
      <c r="HX390" s="135"/>
      <c r="IH390" s="135"/>
      <c r="IR390" s="135"/>
      <c r="JB390" s="135"/>
      <c r="JL390" s="135"/>
      <c r="JV390" s="135"/>
      <c r="KF390" s="135"/>
      <c r="KP390" s="135"/>
      <c r="KZ390" s="135"/>
      <c r="LJ390" s="135"/>
      <c r="LT390" s="135"/>
      <c r="MD390" s="135"/>
    </row>
    <row xmlns:x14ac="http://schemas.microsoft.com/office/spreadsheetml/2009/9/ac" r="391" s="3" customFormat="true" x14ac:dyDescent="0.25">
      <c r="A391" s="419"/>
      <c r="B391" s="135"/>
      <c r="L391" s="135"/>
      <c r="V391" s="135"/>
      <c r="AF391" s="135"/>
      <c r="AP391" s="135"/>
      <c r="AZ391" s="135"/>
      <c r="BJ391" s="135"/>
      <c r="BT391" s="135"/>
      <c r="CD391" s="135"/>
      <c r="CN391" s="135"/>
      <c r="CO391" s="135"/>
      <c r="CP391" s="135"/>
      <c r="CQ391" s="135"/>
      <c r="CR391" s="135"/>
      <c r="CS391" s="135"/>
      <c r="CT391" s="135"/>
      <c r="CU391" s="135"/>
      <c r="CX391" s="135"/>
      <c r="DH391" s="135"/>
      <c r="DR391" s="135"/>
      <c r="EB391" s="135"/>
      <c r="EL391" s="135"/>
      <c r="EV391" s="135"/>
      <c r="FF391" s="135"/>
      <c r="FP391" s="135"/>
      <c r="FZ391" s="135"/>
      <c r="GJ391" s="135"/>
      <c r="GT391" s="135"/>
      <c r="HD391" s="135"/>
      <c r="HN391" s="135"/>
      <c r="HX391" s="135"/>
      <c r="IH391" s="135"/>
      <c r="IR391" s="135"/>
      <c r="JB391" s="135"/>
      <c r="JL391" s="135"/>
      <c r="JV391" s="135"/>
      <c r="KF391" s="135"/>
      <c r="KP391" s="135"/>
      <c r="KZ391" s="135"/>
      <c r="LJ391" s="135"/>
      <c r="LT391" s="135"/>
      <c r="MD391" s="135"/>
    </row>
    <row xmlns:x14ac="http://schemas.microsoft.com/office/spreadsheetml/2009/9/ac" r="392" s="3" customFormat="true" x14ac:dyDescent="0.25">
      <c r="A392" s="419"/>
      <c r="B392" s="135"/>
      <c r="L392" s="135"/>
      <c r="V392" s="135"/>
      <c r="AF392" s="135"/>
      <c r="AP392" s="135"/>
      <c r="AZ392" s="135"/>
      <c r="BJ392" s="135"/>
      <c r="BT392" s="135"/>
      <c r="CD392" s="135"/>
      <c r="CN392" s="135"/>
      <c r="CO392" s="135"/>
      <c r="CP392" s="135"/>
      <c r="CQ392" s="135"/>
      <c r="CR392" s="135"/>
      <c r="CS392" s="135"/>
      <c r="CT392" s="135"/>
      <c r="CU392" s="135"/>
      <c r="CX392" s="135"/>
      <c r="DH392" s="135"/>
      <c r="DR392" s="135"/>
      <c r="EB392" s="135"/>
      <c r="EL392" s="135"/>
      <c r="EV392" s="135"/>
      <c r="FF392" s="135"/>
      <c r="FP392" s="135"/>
      <c r="FZ392" s="135"/>
      <c r="GJ392" s="135"/>
      <c r="GT392" s="135"/>
      <c r="HD392" s="135"/>
      <c r="HN392" s="135"/>
      <c r="HX392" s="135"/>
      <c r="IH392" s="135"/>
      <c r="IR392" s="135"/>
      <c r="JB392" s="135"/>
      <c r="JL392" s="135"/>
      <c r="JV392" s="135"/>
      <c r="KF392" s="135"/>
      <c r="KP392" s="135"/>
      <c r="KZ392" s="135"/>
      <c r="LJ392" s="135"/>
      <c r="LT392" s="135"/>
      <c r="MD392" s="135"/>
    </row>
    <row xmlns:x14ac="http://schemas.microsoft.com/office/spreadsheetml/2009/9/ac" r="393" s="3" customFormat="true" x14ac:dyDescent="0.25">
      <c r="A393" s="419"/>
      <c r="B393" s="135"/>
      <c r="L393" s="135"/>
      <c r="V393" s="135"/>
      <c r="AF393" s="135"/>
      <c r="AP393" s="135"/>
      <c r="AZ393" s="135"/>
      <c r="BJ393" s="135"/>
      <c r="BT393" s="135"/>
      <c r="CD393" s="135"/>
      <c r="CN393" s="135"/>
      <c r="CO393" s="135"/>
      <c r="CP393" s="135"/>
      <c r="CQ393" s="135"/>
      <c r="CR393" s="135"/>
      <c r="CS393" s="135"/>
      <c r="CT393" s="135"/>
      <c r="CU393" s="135"/>
      <c r="CX393" s="135"/>
      <c r="DH393" s="135"/>
      <c r="DR393" s="135"/>
      <c r="EB393" s="135"/>
      <c r="EL393" s="135"/>
      <c r="EV393" s="135"/>
      <c r="FF393" s="135"/>
      <c r="FP393" s="135"/>
      <c r="FZ393" s="135"/>
      <c r="GJ393" s="135"/>
      <c r="GT393" s="135"/>
      <c r="HD393" s="135"/>
      <c r="HN393" s="135"/>
      <c r="HX393" s="135"/>
      <c r="IH393" s="135"/>
      <c r="IR393" s="135"/>
      <c r="JB393" s="135"/>
      <c r="JL393" s="135"/>
      <c r="JV393" s="135"/>
      <c r="KF393" s="135"/>
      <c r="KP393" s="135"/>
      <c r="KZ393" s="135"/>
      <c r="LJ393" s="135"/>
      <c r="LT393" s="135"/>
      <c r="MD393" s="135"/>
    </row>
    <row xmlns:x14ac="http://schemas.microsoft.com/office/spreadsheetml/2009/9/ac" r="394" s="3" customFormat="true" x14ac:dyDescent="0.25">
      <c r="A394" s="419"/>
      <c r="B394" s="135"/>
      <c r="L394" s="135"/>
      <c r="V394" s="135"/>
      <c r="AF394" s="135"/>
      <c r="AP394" s="135"/>
      <c r="AZ394" s="135"/>
      <c r="BJ394" s="135"/>
      <c r="BT394" s="135"/>
      <c r="CD394" s="135"/>
      <c r="CN394" s="135"/>
      <c r="CO394" s="135"/>
      <c r="CP394" s="135"/>
      <c r="CQ394" s="135"/>
      <c r="CR394" s="135"/>
      <c r="CS394" s="135"/>
      <c r="CT394" s="135"/>
      <c r="CU394" s="135"/>
      <c r="CX394" s="135"/>
      <c r="DH394" s="135"/>
      <c r="DR394" s="135"/>
      <c r="EB394" s="135"/>
      <c r="EL394" s="135"/>
      <c r="EV394" s="135"/>
      <c r="FF394" s="135"/>
      <c r="FP394" s="135"/>
      <c r="FZ394" s="135"/>
      <c r="GJ394" s="135"/>
      <c r="GT394" s="135"/>
      <c r="HD394" s="135"/>
      <c r="HN394" s="135"/>
      <c r="HX394" s="135"/>
      <c r="IH394" s="135"/>
      <c r="IR394" s="135"/>
      <c r="JB394" s="135"/>
      <c r="JL394" s="135"/>
      <c r="JV394" s="135"/>
      <c r="KF394" s="135"/>
      <c r="KP394" s="135"/>
      <c r="KZ394" s="135"/>
      <c r="LJ394" s="135"/>
      <c r="LT394" s="135"/>
      <c r="MD394" s="135"/>
    </row>
    <row xmlns:x14ac="http://schemas.microsoft.com/office/spreadsheetml/2009/9/ac" r="395" s="3" customFormat="true" x14ac:dyDescent="0.25">
      <c r="A395" s="419"/>
      <c r="B395" s="135"/>
      <c r="L395" s="135"/>
      <c r="V395" s="135"/>
      <c r="AF395" s="135"/>
      <c r="AP395" s="135"/>
      <c r="AZ395" s="135"/>
      <c r="BJ395" s="135"/>
      <c r="BT395" s="135"/>
      <c r="CD395" s="135"/>
      <c r="CN395" s="135"/>
      <c r="CO395" s="135"/>
      <c r="CP395" s="135"/>
      <c r="CQ395" s="135"/>
      <c r="CR395" s="135"/>
      <c r="CS395" s="135"/>
      <c r="CT395" s="135"/>
      <c r="CU395" s="135"/>
      <c r="CX395" s="135"/>
      <c r="DH395" s="135"/>
      <c r="DR395" s="135"/>
      <c r="EB395" s="135"/>
      <c r="EL395" s="135"/>
      <c r="EV395" s="135"/>
      <c r="FF395" s="135"/>
      <c r="FP395" s="135"/>
      <c r="FZ395" s="135"/>
      <c r="GJ395" s="135"/>
      <c r="GT395" s="135"/>
      <c r="HD395" s="135"/>
      <c r="HN395" s="135"/>
      <c r="HX395" s="135"/>
      <c r="IH395" s="135"/>
      <c r="IR395" s="135"/>
      <c r="JB395" s="135"/>
      <c r="JL395" s="135"/>
      <c r="JV395" s="135"/>
      <c r="KF395" s="135"/>
      <c r="KP395" s="135"/>
      <c r="KZ395" s="135"/>
      <c r="LJ395" s="135"/>
      <c r="LT395" s="135"/>
      <c r="MD395" s="135"/>
    </row>
    <row xmlns:x14ac="http://schemas.microsoft.com/office/spreadsheetml/2009/9/ac" r="396" s="3" customFormat="true" x14ac:dyDescent="0.25">
      <c r="A396" s="419"/>
      <c r="B396" s="135"/>
      <c r="L396" s="135"/>
      <c r="V396" s="135"/>
      <c r="AF396" s="135"/>
      <c r="AP396" s="135"/>
      <c r="AZ396" s="135"/>
      <c r="BJ396" s="135"/>
      <c r="BT396" s="135"/>
      <c r="CD396" s="135"/>
      <c r="CN396" s="135"/>
      <c r="CO396" s="135"/>
      <c r="CP396" s="135"/>
      <c r="CQ396" s="135"/>
      <c r="CR396" s="135"/>
      <c r="CS396" s="135"/>
      <c r="CT396" s="135"/>
      <c r="CU396" s="135"/>
      <c r="CX396" s="135"/>
      <c r="DH396" s="135"/>
      <c r="DR396" s="135"/>
      <c r="EB396" s="135"/>
      <c r="EL396" s="135"/>
      <c r="EV396" s="135"/>
      <c r="FF396" s="135"/>
      <c r="FP396" s="135"/>
      <c r="FZ396" s="135"/>
      <c r="GJ396" s="135"/>
      <c r="GT396" s="135"/>
      <c r="HD396" s="135"/>
      <c r="HN396" s="135"/>
      <c r="HX396" s="135"/>
      <c r="IH396" s="135"/>
      <c r="IR396" s="135"/>
      <c r="JB396" s="135"/>
      <c r="JL396" s="135"/>
      <c r="JV396" s="135"/>
      <c r="KF396" s="135"/>
      <c r="KP396" s="135"/>
      <c r="KZ396" s="135"/>
      <c r="LJ396" s="135"/>
      <c r="LT396" s="135"/>
      <c r="MD396" s="135"/>
    </row>
    <row xmlns:x14ac="http://schemas.microsoft.com/office/spreadsheetml/2009/9/ac" r="397" s="3" customFormat="true" x14ac:dyDescent="0.25">
      <c r="A397" s="419"/>
      <c r="B397" s="135"/>
      <c r="L397" s="135"/>
      <c r="V397" s="135"/>
      <c r="AF397" s="135"/>
      <c r="AP397" s="135"/>
      <c r="AZ397" s="135"/>
      <c r="BJ397" s="135"/>
      <c r="BT397" s="135"/>
      <c r="CD397" s="135"/>
      <c r="CN397" s="135"/>
      <c r="CO397" s="135"/>
      <c r="CP397" s="135"/>
      <c r="CQ397" s="135"/>
      <c r="CR397" s="135"/>
      <c r="CS397" s="135"/>
      <c r="CT397" s="135"/>
      <c r="CU397" s="135"/>
      <c r="CX397" s="135"/>
      <c r="DH397" s="135"/>
      <c r="DR397" s="135"/>
      <c r="EB397" s="135"/>
      <c r="EL397" s="135"/>
      <c r="EV397" s="135"/>
      <c r="FF397" s="135"/>
      <c r="FP397" s="135"/>
      <c r="FZ397" s="135"/>
      <c r="GJ397" s="135"/>
      <c r="GT397" s="135"/>
      <c r="HD397" s="135"/>
      <c r="HN397" s="135"/>
      <c r="HX397" s="135"/>
      <c r="IH397" s="135"/>
      <c r="IR397" s="135"/>
      <c r="JB397" s="135"/>
      <c r="JL397" s="135"/>
      <c r="JV397" s="135"/>
      <c r="KF397" s="135"/>
      <c r="KP397" s="135"/>
      <c r="KZ397" s="135"/>
      <c r="LJ397" s="135"/>
      <c r="LT397" s="135"/>
      <c r="MD397" s="135"/>
    </row>
    <row xmlns:x14ac="http://schemas.microsoft.com/office/spreadsheetml/2009/9/ac" r="398" s="3" customFormat="true" x14ac:dyDescent="0.25">
      <c r="A398" s="419"/>
      <c r="B398" s="135"/>
      <c r="L398" s="135"/>
      <c r="V398" s="135"/>
      <c r="AF398" s="135"/>
      <c r="AP398" s="135"/>
      <c r="AZ398" s="135"/>
      <c r="BJ398" s="135"/>
      <c r="BT398" s="135"/>
      <c r="CD398" s="135"/>
      <c r="CN398" s="135"/>
      <c r="CO398" s="135"/>
      <c r="CP398" s="135"/>
      <c r="CQ398" s="135"/>
      <c r="CR398" s="135"/>
      <c r="CS398" s="135"/>
      <c r="CT398" s="135"/>
      <c r="CU398" s="135"/>
      <c r="CX398" s="135"/>
      <c r="DH398" s="135"/>
      <c r="DR398" s="135"/>
      <c r="EB398" s="135"/>
      <c r="EL398" s="135"/>
      <c r="EV398" s="135"/>
      <c r="FF398" s="135"/>
      <c r="FP398" s="135"/>
      <c r="FZ398" s="135"/>
      <c r="GJ398" s="135"/>
      <c r="GT398" s="135"/>
      <c r="HD398" s="135"/>
      <c r="HN398" s="135"/>
      <c r="HX398" s="135"/>
      <c r="IH398" s="135"/>
      <c r="IR398" s="135"/>
      <c r="JB398" s="135"/>
      <c r="JL398" s="135"/>
      <c r="JV398" s="135"/>
      <c r="KF398" s="135"/>
      <c r="KP398" s="135"/>
      <c r="KZ398" s="135"/>
      <c r="LJ398" s="135"/>
      <c r="LT398" s="135"/>
      <c r="MD398" s="135"/>
    </row>
    <row xmlns:x14ac="http://schemas.microsoft.com/office/spreadsheetml/2009/9/ac" r="399" s="3" customFormat="true" x14ac:dyDescent="0.25">
      <c r="A399" s="419"/>
      <c r="B399" s="135"/>
      <c r="L399" s="135"/>
      <c r="V399" s="135"/>
      <c r="AF399" s="135"/>
      <c r="AP399" s="135"/>
      <c r="AZ399" s="135"/>
      <c r="BJ399" s="135"/>
      <c r="BT399" s="135"/>
      <c r="CD399" s="135"/>
      <c r="CN399" s="135"/>
      <c r="CO399" s="135"/>
      <c r="CP399" s="135"/>
      <c r="CQ399" s="135"/>
      <c r="CR399" s="135"/>
      <c r="CS399" s="135"/>
      <c r="CT399" s="135"/>
      <c r="CU399" s="135"/>
      <c r="CX399" s="135"/>
      <c r="DH399" s="135"/>
      <c r="DR399" s="135"/>
      <c r="EB399" s="135"/>
      <c r="EL399" s="135"/>
      <c r="EV399" s="135"/>
      <c r="FF399" s="135"/>
      <c r="FP399" s="135"/>
      <c r="FZ399" s="135"/>
      <c r="GJ399" s="135"/>
      <c r="GT399" s="135"/>
      <c r="HD399" s="135"/>
      <c r="HN399" s="135"/>
      <c r="HX399" s="135"/>
      <c r="IH399" s="135"/>
      <c r="IR399" s="135"/>
      <c r="JB399" s="135"/>
      <c r="JL399" s="135"/>
      <c r="JV399" s="135"/>
      <c r="KF399" s="135"/>
      <c r="KP399" s="135"/>
      <c r="KZ399" s="135"/>
      <c r="LJ399" s="135"/>
      <c r="LT399" s="135"/>
      <c r="MD399" s="135"/>
    </row>
    <row xmlns:x14ac="http://schemas.microsoft.com/office/spreadsheetml/2009/9/ac" r="400" s="3" customFormat="true" x14ac:dyDescent="0.25">
      <c r="A400" s="419"/>
      <c r="B400" s="135"/>
      <c r="L400" s="135"/>
      <c r="V400" s="135"/>
      <c r="AF400" s="135"/>
      <c r="AP400" s="135"/>
      <c r="AZ400" s="135"/>
      <c r="BJ400" s="135"/>
      <c r="BT400" s="135"/>
      <c r="CD400" s="135"/>
      <c r="CN400" s="135"/>
      <c r="CO400" s="135"/>
      <c r="CP400" s="135"/>
      <c r="CQ400" s="135"/>
      <c r="CR400" s="135"/>
      <c r="CS400" s="135"/>
      <c r="CT400" s="135"/>
      <c r="CU400" s="135"/>
      <c r="CX400" s="135"/>
      <c r="DH400" s="135"/>
      <c r="DR400" s="135"/>
      <c r="EB400" s="135"/>
      <c r="EL400" s="135"/>
      <c r="EV400" s="135"/>
      <c r="FF400" s="135"/>
      <c r="FP400" s="135"/>
      <c r="FZ400" s="135"/>
      <c r="GJ400" s="135"/>
      <c r="GT400" s="135"/>
      <c r="HD400" s="135"/>
      <c r="HN400" s="135"/>
      <c r="HX400" s="135"/>
      <c r="IH400" s="135"/>
      <c r="IR400" s="135"/>
      <c r="JB400" s="135"/>
      <c r="JL400" s="135"/>
      <c r="JV400" s="135"/>
      <c r="KF400" s="135"/>
      <c r="KP400" s="135"/>
      <c r="KZ400" s="135"/>
      <c r="LJ400" s="135"/>
      <c r="LT400" s="135"/>
      <c r="MD400" s="135"/>
    </row>
    <row xmlns:x14ac="http://schemas.microsoft.com/office/spreadsheetml/2009/9/ac" r="401" s="3" customFormat="true" x14ac:dyDescent="0.25">
      <c r="A401" s="419"/>
      <c r="B401" s="135"/>
      <c r="L401" s="135"/>
      <c r="V401" s="135"/>
      <c r="AF401" s="135"/>
      <c r="AP401" s="135"/>
      <c r="AZ401" s="135"/>
      <c r="BJ401" s="135"/>
      <c r="BT401" s="135"/>
      <c r="CD401" s="135"/>
      <c r="CN401" s="135"/>
      <c r="CO401" s="135"/>
      <c r="CP401" s="135"/>
      <c r="CQ401" s="135"/>
      <c r="CR401" s="135"/>
      <c r="CS401" s="135"/>
      <c r="CT401" s="135"/>
      <c r="CU401" s="135"/>
      <c r="CX401" s="135"/>
      <c r="DH401" s="135"/>
      <c r="DR401" s="135"/>
      <c r="EB401" s="135"/>
      <c r="EL401" s="135"/>
      <c r="EV401" s="135"/>
      <c r="FF401" s="135"/>
      <c r="FP401" s="135"/>
      <c r="FZ401" s="135"/>
      <c r="GJ401" s="135"/>
      <c r="GT401" s="135"/>
      <c r="HD401" s="135"/>
      <c r="HN401" s="135"/>
      <c r="HX401" s="135"/>
      <c r="IH401" s="135"/>
      <c r="IR401" s="135"/>
      <c r="JB401" s="135"/>
      <c r="JL401" s="135"/>
      <c r="JV401" s="135"/>
      <c r="KF401" s="135"/>
      <c r="KP401" s="135"/>
      <c r="KZ401" s="135"/>
      <c r="LJ401" s="135"/>
      <c r="LT401" s="135"/>
      <c r="MD401" s="135"/>
    </row>
    <row xmlns:x14ac="http://schemas.microsoft.com/office/spreadsheetml/2009/9/ac" r="402" s="3" customFormat="true" x14ac:dyDescent="0.25">
      <c r="A402" s="419"/>
      <c r="B402" s="135"/>
      <c r="L402" s="135"/>
      <c r="V402" s="135"/>
      <c r="AF402" s="135"/>
      <c r="AP402" s="135"/>
      <c r="AZ402" s="135"/>
      <c r="BJ402" s="135"/>
      <c r="BT402" s="135"/>
      <c r="CD402" s="135"/>
      <c r="CN402" s="135"/>
      <c r="CO402" s="135"/>
      <c r="CP402" s="135"/>
      <c r="CQ402" s="135"/>
      <c r="CR402" s="135"/>
      <c r="CS402" s="135"/>
      <c r="CT402" s="135"/>
      <c r="CU402" s="135"/>
      <c r="CX402" s="135"/>
      <c r="DH402" s="135"/>
      <c r="DR402" s="135"/>
      <c r="EB402" s="135"/>
      <c r="EL402" s="135"/>
      <c r="EV402" s="135"/>
      <c r="FF402" s="135"/>
      <c r="FP402" s="135"/>
      <c r="FZ402" s="135"/>
      <c r="GJ402" s="135"/>
      <c r="GT402" s="135"/>
      <c r="HD402" s="135"/>
      <c r="HN402" s="135"/>
      <c r="HX402" s="135"/>
      <c r="IH402" s="135"/>
      <c r="IR402" s="135"/>
      <c r="JB402" s="135"/>
      <c r="JL402" s="135"/>
      <c r="JV402" s="135"/>
      <c r="KF402" s="135"/>
      <c r="KP402" s="135"/>
      <c r="KZ402" s="135"/>
      <c r="LJ402" s="135"/>
      <c r="LT402" s="135"/>
      <c r="MD402" s="135"/>
    </row>
    <row xmlns:x14ac="http://schemas.microsoft.com/office/spreadsheetml/2009/9/ac" r="403" s="3" customFormat="true" x14ac:dyDescent="0.25">
      <c r="A403" s="419"/>
      <c r="B403" s="135"/>
      <c r="L403" s="135"/>
      <c r="V403" s="135"/>
      <c r="AF403" s="135"/>
      <c r="AP403" s="135"/>
      <c r="AZ403" s="135"/>
      <c r="BJ403" s="135"/>
      <c r="BT403" s="135"/>
      <c r="CD403" s="135"/>
      <c r="CN403" s="135"/>
      <c r="CO403" s="135"/>
      <c r="CP403" s="135"/>
      <c r="CQ403" s="135"/>
      <c r="CR403" s="135"/>
      <c r="CS403" s="135"/>
      <c r="CT403" s="135"/>
      <c r="CU403" s="135"/>
      <c r="CX403" s="135"/>
      <c r="DH403" s="135"/>
      <c r="DR403" s="135"/>
      <c r="EB403" s="135"/>
      <c r="EL403" s="135"/>
      <c r="EV403" s="135"/>
      <c r="FF403" s="135"/>
      <c r="FP403" s="135"/>
      <c r="FZ403" s="135"/>
      <c r="GJ403" s="135"/>
      <c r="GT403" s="135"/>
      <c r="HD403" s="135"/>
      <c r="HN403" s="135"/>
      <c r="HX403" s="135"/>
      <c r="IH403" s="135"/>
      <c r="IR403" s="135"/>
      <c r="JB403" s="135"/>
      <c r="JL403" s="135"/>
      <c r="JV403" s="135"/>
      <c r="KF403" s="135"/>
      <c r="KP403" s="135"/>
      <c r="KZ403" s="135"/>
      <c r="LJ403" s="135"/>
      <c r="LT403" s="135"/>
      <c r="MD403" s="135"/>
    </row>
    <row xmlns:x14ac="http://schemas.microsoft.com/office/spreadsheetml/2009/9/ac" r="404" s="3" customFormat="true" x14ac:dyDescent="0.25">
      <c r="A404" s="419"/>
      <c r="B404" s="135"/>
      <c r="L404" s="135"/>
      <c r="V404" s="135"/>
      <c r="AF404" s="135"/>
      <c r="AP404" s="135"/>
      <c r="AZ404" s="135"/>
      <c r="BJ404" s="135"/>
      <c r="BT404" s="135"/>
      <c r="CD404" s="135"/>
      <c r="CN404" s="135"/>
      <c r="CO404" s="135"/>
      <c r="CP404" s="135"/>
      <c r="CQ404" s="135"/>
      <c r="CR404" s="135"/>
      <c r="CS404" s="135"/>
      <c r="CT404" s="135"/>
      <c r="CU404" s="135"/>
      <c r="CX404" s="135"/>
      <c r="DH404" s="135"/>
      <c r="DR404" s="135"/>
      <c r="EB404" s="135"/>
      <c r="EL404" s="135"/>
      <c r="EV404" s="135"/>
      <c r="FF404" s="135"/>
      <c r="FP404" s="135"/>
      <c r="FZ404" s="135"/>
      <c r="GJ404" s="135"/>
      <c r="GT404" s="135"/>
      <c r="HD404" s="135"/>
      <c r="HN404" s="135"/>
      <c r="HX404" s="135"/>
      <c r="IH404" s="135"/>
      <c r="IR404" s="135"/>
      <c r="JB404" s="135"/>
      <c r="JL404" s="135"/>
      <c r="JV404" s="135"/>
      <c r="KF404" s="135"/>
      <c r="KP404" s="135"/>
      <c r="KZ404" s="135"/>
      <c r="LJ404" s="135"/>
      <c r="LT404" s="135"/>
      <c r="MD404" s="135"/>
    </row>
    <row xmlns:x14ac="http://schemas.microsoft.com/office/spreadsheetml/2009/9/ac" r="405" s="3" customFormat="true" x14ac:dyDescent="0.25">
      <c r="A405" s="419"/>
      <c r="B405" s="135"/>
      <c r="L405" s="135"/>
      <c r="V405" s="135"/>
      <c r="AF405" s="135"/>
      <c r="AP405" s="135"/>
      <c r="AZ405" s="135"/>
      <c r="BJ405" s="135"/>
      <c r="BT405" s="135"/>
      <c r="CD405" s="135"/>
      <c r="CN405" s="135"/>
      <c r="CO405" s="135"/>
      <c r="CP405" s="135"/>
      <c r="CQ405" s="135"/>
      <c r="CR405" s="135"/>
      <c r="CS405" s="135"/>
      <c r="CT405" s="135"/>
      <c r="CU405" s="135"/>
      <c r="CX405" s="135"/>
      <c r="DH405" s="135"/>
      <c r="DR405" s="135"/>
      <c r="EB405" s="135"/>
      <c r="EL405" s="135"/>
      <c r="EV405" s="135"/>
      <c r="FF405" s="135"/>
      <c r="FP405" s="135"/>
      <c r="FZ405" s="135"/>
      <c r="GJ405" s="135"/>
      <c r="GT405" s="135"/>
      <c r="HD405" s="135"/>
      <c r="HN405" s="135"/>
      <c r="HX405" s="135"/>
      <c r="IH405" s="135"/>
      <c r="IR405" s="135"/>
      <c r="JB405" s="135"/>
      <c r="JL405" s="135"/>
      <c r="JV405" s="135"/>
      <c r="KF405" s="135"/>
      <c r="KP405" s="135"/>
      <c r="KZ405" s="135"/>
      <c r="LJ405" s="135"/>
      <c r="LT405" s="135"/>
      <c r="MD405" s="135"/>
    </row>
    <row xmlns:x14ac="http://schemas.microsoft.com/office/spreadsheetml/2009/9/ac" r="406" s="3" customFormat="true" x14ac:dyDescent="0.25">
      <c r="A406" s="419"/>
      <c r="B406" s="135"/>
      <c r="L406" s="135"/>
      <c r="V406" s="135"/>
      <c r="AF406" s="135"/>
      <c r="AP406" s="135"/>
      <c r="AZ406" s="135"/>
      <c r="BJ406" s="135"/>
      <c r="BT406" s="135"/>
      <c r="CD406" s="135"/>
      <c r="CN406" s="135"/>
      <c r="CO406" s="135"/>
      <c r="CP406" s="135"/>
      <c r="CQ406" s="135"/>
      <c r="CR406" s="135"/>
      <c r="CS406" s="135"/>
      <c r="CT406" s="135"/>
      <c r="CU406" s="135"/>
      <c r="CX406" s="135"/>
      <c r="DH406" s="135"/>
      <c r="DR406" s="135"/>
      <c r="EB406" s="135"/>
      <c r="EL406" s="135"/>
      <c r="EV406" s="135"/>
      <c r="FF406" s="135"/>
      <c r="FP406" s="135"/>
      <c r="FZ406" s="135"/>
      <c r="GJ406" s="135"/>
      <c r="GT406" s="135"/>
      <c r="HD406" s="135"/>
      <c r="HN406" s="135"/>
      <c r="HX406" s="135"/>
      <c r="IH406" s="135"/>
      <c r="IR406" s="135"/>
      <c r="JB406" s="135"/>
      <c r="JL406" s="135"/>
      <c r="JV406" s="135"/>
      <c r="KF406" s="135"/>
      <c r="KP406" s="135"/>
      <c r="KZ406" s="135"/>
      <c r="LJ406" s="135"/>
      <c r="LT406" s="135"/>
      <c r="MD406" s="135"/>
    </row>
    <row xmlns:x14ac="http://schemas.microsoft.com/office/spreadsheetml/2009/9/ac" r="407" s="3" customFormat="true" x14ac:dyDescent="0.25">
      <c r="A407" s="419"/>
      <c r="B407" s="135"/>
      <c r="L407" s="135"/>
      <c r="V407" s="135"/>
      <c r="AF407" s="135"/>
      <c r="AP407" s="135"/>
      <c r="AZ407" s="135"/>
      <c r="BJ407" s="135"/>
      <c r="BT407" s="135"/>
      <c r="CD407" s="135"/>
      <c r="CN407" s="135"/>
      <c r="CO407" s="135"/>
      <c r="CP407" s="135"/>
      <c r="CQ407" s="135"/>
      <c r="CR407" s="135"/>
      <c r="CS407" s="135"/>
      <c r="CT407" s="135"/>
      <c r="CU407" s="135"/>
      <c r="CX407" s="135"/>
      <c r="DH407" s="135"/>
      <c r="DR407" s="135"/>
      <c r="EB407" s="135"/>
      <c r="EL407" s="135"/>
      <c r="EV407" s="135"/>
      <c r="FF407" s="135"/>
      <c r="FP407" s="135"/>
      <c r="FZ407" s="135"/>
      <c r="GJ407" s="135"/>
      <c r="GT407" s="135"/>
      <c r="HD407" s="135"/>
      <c r="HN407" s="135"/>
      <c r="HX407" s="135"/>
      <c r="IH407" s="135"/>
      <c r="IR407" s="135"/>
      <c r="JB407" s="135"/>
      <c r="JL407" s="135"/>
      <c r="JV407" s="135"/>
      <c r="KF407" s="135"/>
      <c r="KP407" s="135"/>
      <c r="KZ407" s="135"/>
      <c r="LJ407" s="135"/>
      <c r="LT407" s="135"/>
      <c r="MD407" s="135"/>
    </row>
    <row xmlns:x14ac="http://schemas.microsoft.com/office/spreadsheetml/2009/9/ac" r="408" s="3" customFormat="true" x14ac:dyDescent="0.25">
      <c r="A408" s="419"/>
      <c r="B408" s="135"/>
      <c r="L408" s="135"/>
      <c r="V408" s="135"/>
      <c r="AF408" s="135"/>
      <c r="AP408" s="135"/>
      <c r="AZ408" s="135"/>
      <c r="BJ408" s="135"/>
      <c r="BT408" s="135"/>
      <c r="CD408" s="135"/>
      <c r="CN408" s="135"/>
      <c r="CO408" s="135"/>
      <c r="CP408" s="135"/>
      <c r="CQ408" s="135"/>
      <c r="CR408" s="135"/>
      <c r="CS408" s="135"/>
      <c r="CT408" s="135"/>
      <c r="CU408" s="135"/>
      <c r="CX408" s="135"/>
      <c r="DH408" s="135"/>
      <c r="DR408" s="135"/>
      <c r="EB408" s="135"/>
      <c r="EL408" s="135"/>
      <c r="EV408" s="135"/>
      <c r="FF408" s="135"/>
      <c r="FP408" s="135"/>
      <c r="FZ408" s="135"/>
      <c r="GJ408" s="135"/>
      <c r="GT408" s="135"/>
      <c r="HD408" s="135"/>
      <c r="HN408" s="135"/>
      <c r="HX408" s="135"/>
      <c r="IH408" s="135"/>
      <c r="IR408" s="135"/>
      <c r="JB408" s="135"/>
      <c r="JL408" s="135"/>
      <c r="JV408" s="135"/>
      <c r="KF408" s="135"/>
      <c r="KP408" s="135"/>
      <c r="KZ408" s="135"/>
      <c r="LJ408" s="135"/>
      <c r="LT408" s="135"/>
      <c r="MD408" s="135"/>
    </row>
    <row xmlns:x14ac="http://schemas.microsoft.com/office/spreadsheetml/2009/9/ac" r="409" s="3" customFormat="true" x14ac:dyDescent="0.25">
      <c r="A409" s="419"/>
      <c r="B409" s="135"/>
      <c r="L409" s="135"/>
      <c r="V409" s="135"/>
      <c r="AF409" s="135"/>
      <c r="AP409" s="135"/>
      <c r="AZ409" s="135"/>
      <c r="BJ409" s="135"/>
      <c r="BT409" s="135"/>
      <c r="CD409" s="135"/>
      <c r="CN409" s="135"/>
      <c r="CO409" s="135"/>
      <c r="CP409" s="135"/>
      <c r="CQ409" s="135"/>
      <c r="CR409" s="135"/>
      <c r="CS409" s="135"/>
      <c r="CT409" s="135"/>
      <c r="CU409" s="135"/>
      <c r="CX409" s="135"/>
      <c r="DH409" s="135"/>
      <c r="DR409" s="135"/>
      <c r="EB409" s="135"/>
      <c r="EL409" s="135"/>
      <c r="EV409" s="135"/>
      <c r="FF409" s="135"/>
      <c r="FP409" s="135"/>
      <c r="FZ409" s="135"/>
      <c r="GJ409" s="135"/>
      <c r="GT409" s="135"/>
      <c r="HD409" s="135"/>
      <c r="HN409" s="135"/>
      <c r="HX409" s="135"/>
      <c r="IH409" s="135"/>
      <c r="IR409" s="135"/>
      <c r="JB409" s="135"/>
      <c r="JL409" s="135"/>
      <c r="JV409" s="135"/>
      <c r="KF409" s="135"/>
      <c r="KP409" s="135"/>
      <c r="KZ409" s="135"/>
      <c r="LJ409" s="135"/>
      <c r="LT409" s="135"/>
      <c r="MD409" s="135"/>
    </row>
    <row xmlns:x14ac="http://schemas.microsoft.com/office/spreadsheetml/2009/9/ac" r="410" s="3" customFormat="true" x14ac:dyDescent="0.25">
      <c r="A410" s="419"/>
      <c r="B410" s="135"/>
      <c r="L410" s="135"/>
      <c r="V410" s="135"/>
      <c r="AF410" s="135"/>
      <c r="AP410" s="135"/>
      <c r="AZ410" s="135"/>
      <c r="BJ410" s="135"/>
      <c r="BT410" s="135"/>
      <c r="CD410" s="135"/>
      <c r="CN410" s="135"/>
      <c r="CO410" s="135"/>
      <c r="CP410" s="135"/>
      <c r="CQ410" s="135"/>
      <c r="CR410" s="135"/>
      <c r="CS410" s="135"/>
      <c r="CT410" s="135"/>
      <c r="CU410" s="135"/>
      <c r="CX410" s="135"/>
      <c r="DH410" s="135"/>
      <c r="DR410" s="135"/>
      <c r="EB410" s="135"/>
      <c r="EL410" s="135"/>
      <c r="EV410" s="135"/>
      <c r="FF410" s="135"/>
      <c r="FP410" s="135"/>
      <c r="FZ410" s="135"/>
      <c r="GJ410" s="135"/>
      <c r="GT410" s="135"/>
      <c r="HD410" s="135"/>
      <c r="HN410" s="135"/>
      <c r="HX410" s="135"/>
      <c r="IH410" s="135"/>
      <c r="IR410" s="135"/>
      <c r="JB410" s="135"/>
      <c r="JL410" s="135"/>
      <c r="JV410" s="135"/>
      <c r="KF410" s="135"/>
      <c r="KP410" s="135"/>
      <c r="KZ410" s="135"/>
      <c r="LJ410" s="135"/>
      <c r="LT410" s="135"/>
      <c r="MD410" s="135"/>
    </row>
    <row xmlns:x14ac="http://schemas.microsoft.com/office/spreadsheetml/2009/9/ac" r="411" s="3" customFormat="true" x14ac:dyDescent="0.25">
      <c r="A411" s="419"/>
      <c r="B411" s="135"/>
      <c r="L411" s="135"/>
      <c r="V411" s="135"/>
      <c r="AF411" s="135"/>
      <c r="AP411" s="135"/>
      <c r="AZ411" s="135"/>
      <c r="BJ411" s="135"/>
      <c r="BT411" s="135"/>
      <c r="CD411" s="135"/>
      <c r="CN411" s="135"/>
      <c r="CO411" s="135"/>
      <c r="CP411" s="135"/>
      <c r="CQ411" s="135"/>
      <c r="CR411" s="135"/>
      <c r="CS411" s="135"/>
      <c r="CT411" s="135"/>
      <c r="CU411" s="135"/>
      <c r="CX411" s="135"/>
      <c r="DH411" s="135"/>
      <c r="DR411" s="135"/>
      <c r="EB411" s="135"/>
      <c r="EL411" s="135"/>
      <c r="EV411" s="135"/>
      <c r="FF411" s="135"/>
      <c r="FP411" s="135"/>
      <c r="FZ411" s="135"/>
      <c r="GJ411" s="135"/>
      <c r="GT411" s="135"/>
      <c r="HD411" s="135"/>
      <c r="HN411" s="135"/>
      <c r="HX411" s="135"/>
      <c r="IH411" s="135"/>
      <c r="IR411" s="135"/>
      <c r="JB411" s="135"/>
      <c r="JL411" s="135"/>
      <c r="JV411" s="135"/>
      <c r="KF411" s="135"/>
      <c r="KP411" s="135"/>
      <c r="KZ411" s="135"/>
      <c r="LJ411" s="135"/>
      <c r="LT411" s="135"/>
      <c r="MD411" s="135"/>
    </row>
    <row xmlns:x14ac="http://schemas.microsoft.com/office/spreadsheetml/2009/9/ac" r="412" s="3" customFormat="true" x14ac:dyDescent="0.25">
      <c r="A412" s="419"/>
      <c r="B412" s="135"/>
      <c r="L412" s="135"/>
      <c r="V412" s="135"/>
      <c r="AF412" s="135"/>
      <c r="AP412" s="135"/>
      <c r="AZ412" s="135"/>
      <c r="BJ412" s="135"/>
      <c r="BT412" s="135"/>
      <c r="CD412" s="135"/>
      <c r="CN412" s="135"/>
      <c r="CO412" s="135"/>
      <c r="CP412" s="135"/>
      <c r="CQ412" s="135"/>
      <c r="CR412" s="135"/>
      <c r="CS412" s="135"/>
      <c r="CT412" s="135"/>
      <c r="CU412" s="135"/>
      <c r="CX412" s="135"/>
      <c r="DH412" s="135"/>
      <c r="DR412" s="135"/>
      <c r="EB412" s="135"/>
      <c r="EL412" s="135"/>
      <c r="EV412" s="135"/>
      <c r="FF412" s="135"/>
      <c r="FP412" s="135"/>
      <c r="FZ412" s="135"/>
      <c r="GJ412" s="135"/>
      <c r="GT412" s="135"/>
      <c r="HD412" s="135"/>
      <c r="HN412" s="135"/>
      <c r="HX412" s="135"/>
      <c r="IH412" s="135"/>
      <c r="IR412" s="135"/>
      <c r="JB412" s="135"/>
      <c r="JL412" s="135"/>
      <c r="JV412" s="135"/>
      <c r="KF412" s="135"/>
      <c r="KP412" s="135"/>
      <c r="KZ412" s="135"/>
      <c r="LJ412" s="135"/>
      <c r="LT412" s="135"/>
      <c r="MD412" s="135"/>
    </row>
    <row xmlns:x14ac="http://schemas.microsoft.com/office/spreadsheetml/2009/9/ac" r="413" s="3" customFormat="true" x14ac:dyDescent="0.25">
      <c r="A413" s="419"/>
      <c r="B413" s="135"/>
      <c r="L413" s="135"/>
      <c r="V413" s="135"/>
      <c r="AF413" s="135"/>
      <c r="AP413" s="135"/>
      <c r="AZ413" s="135"/>
      <c r="BJ413" s="135"/>
      <c r="BT413" s="135"/>
      <c r="CD413" s="135"/>
      <c r="CN413" s="135"/>
      <c r="CO413" s="135"/>
      <c r="CP413" s="135"/>
      <c r="CQ413" s="135"/>
      <c r="CR413" s="135"/>
      <c r="CS413" s="135"/>
      <c r="CT413" s="135"/>
      <c r="CU413" s="135"/>
      <c r="CX413" s="135"/>
      <c r="DH413" s="135"/>
      <c r="DR413" s="135"/>
      <c r="EB413" s="135"/>
      <c r="EL413" s="135"/>
      <c r="EV413" s="135"/>
      <c r="FF413" s="135"/>
      <c r="FP413" s="135"/>
      <c r="FZ413" s="135"/>
      <c r="GJ413" s="135"/>
      <c r="GT413" s="135"/>
      <c r="HD413" s="135"/>
      <c r="HN413" s="135"/>
      <c r="HX413" s="135"/>
      <c r="IH413" s="135"/>
      <c r="IR413" s="135"/>
      <c r="JB413" s="135"/>
      <c r="JL413" s="135"/>
      <c r="JV413" s="135"/>
      <c r="KF413" s="135"/>
      <c r="KP413" s="135"/>
      <c r="KZ413" s="135"/>
      <c r="LJ413" s="135"/>
      <c r="LT413" s="135"/>
      <c r="MD413" s="135"/>
    </row>
    <row xmlns:x14ac="http://schemas.microsoft.com/office/spreadsheetml/2009/9/ac" r="414" s="3" customFormat="true" x14ac:dyDescent="0.25">
      <c r="A414" s="419"/>
      <c r="B414" s="135"/>
      <c r="L414" s="135"/>
      <c r="V414" s="135"/>
      <c r="AF414" s="135"/>
      <c r="AP414" s="135"/>
      <c r="AZ414" s="135"/>
      <c r="BJ414" s="135"/>
      <c r="BT414" s="135"/>
      <c r="CD414" s="135"/>
      <c r="CN414" s="135"/>
      <c r="CO414" s="135"/>
      <c r="CP414" s="135"/>
      <c r="CQ414" s="135"/>
      <c r="CR414" s="135"/>
      <c r="CS414" s="135"/>
      <c r="CT414" s="135"/>
      <c r="CU414" s="135"/>
      <c r="CX414" s="135"/>
      <c r="DH414" s="135"/>
      <c r="DR414" s="135"/>
      <c r="EB414" s="135"/>
      <c r="EL414" s="135"/>
      <c r="EV414" s="135"/>
      <c r="FF414" s="135"/>
      <c r="FP414" s="135"/>
      <c r="FZ414" s="135"/>
      <c r="GJ414" s="135"/>
      <c r="GT414" s="135"/>
      <c r="HD414" s="135"/>
      <c r="HN414" s="135"/>
      <c r="HX414" s="135"/>
      <c r="IH414" s="135"/>
      <c r="IR414" s="135"/>
      <c r="JB414" s="135"/>
      <c r="JL414" s="135"/>
      <c r="JV414" s="135"/>
      <c r="KF414" s="135"/>
      <c r="KP414" s="135"/>
      <c r="KZ414" s="135"/>
      <c r="LJ414" s="135"/>
      <c r="LT414" s="135"/>
      <c r="MD414" s="135"/>
    </row>
    <row xmlns:x14ac="http://schemas.microsoft.com/office/spreadsheetml/2009/9/ac" r="415" s="3" customFormat="true" x14ac:dyDescent="0.25">
      <c r="A415" s="419"/>
      <c r="B415" s="135"/>
      <c r="L415" s="135"/>
      <c r="V415" s="135"/>
      <c r="AF415" s="135"/>
      <c r="AP415" s="135"/>
      <c r="AZ415" s="135"/>
      <c r="BJ415" s="135"/>
      <c r="BT415" s="135"/>
      <c r="CD415" s="135"/>
      <c r="CN415" s="135"/>
      <c r="CO415" s="135"/>
      <c r="CP415" s="135"/>
      <c r="CQ415" s="135"/>
      <c r="CR415" s="135"/>
      <c r="CS415" s="135"/>
      <c r="CT415" s="135"/>
      <c r="CU415" s="135"/>
      <c r="CX415" s="135"/>
      <c r="DH415" s="135"/>
      <c r="DR415" s="135"/>
      <c r="EB415" s="135"/>
      <c r="EL415" s="135"/>
      <c r="EV415" s="135"/>
      <c r="FF415" s="135"/>
      <c r="FP415" s="135"/>
      <c r="FZ415" s="135"/>
      <c r="GJ415" s="135"/>
      <c r="GT415" s="135"/>
      <c r="HD415" s="135"/>
      <c r="HN415" s="135"/>
      <c r="HX415" s="135"/>
      <c r="IH415" s="135"/>
      <c r="IR415" s="135"/>
      <c r="JB415" s="135"/>
      <c r="JL415" s="135"/>
      <c r="JV415" s="135"/>
      <c r="KF415" s="135"/>
      <c r="KP415" s="135"/>
      <c r="KZ415" s="135"/>
      <c r="LJ415" s="135"/>
      <c r="LT415" s="135"/>
      <c r="MD415" s="135"/>
    </row>
    <row xmlns:x14ac="http://schemas.microsoft.com/office/spreadsheetml/2009/9/ac" r="416" s="3" customFormat="true" x14ac:dyDescent="0.25">
      <c r="A416" s="419"/>
      <c r="B416" s="135"/>
      <c r="L416" s="135"/>
      <c r="V416" s="135"/>
      <c r="AF416" s="135"/>
      <c r="AP416" s="135"/>
      <c r="AZ416" s="135"/>
      <c r="BJ416" s="135"/>
      <c r="BT416" s="135"/>
      <c r="CD416" s="135"/>
      <c r="CN416" s="135"/>
      <c r="CO416" s="135"/>
      <c r="CP416" s="135"/>
      <c r="CQ416" s="135"/>
      <c r="CR416" s="135"/>
      <c r="CS416" s="135"/>
      <c r="CT416" s="135"/>
      <c r="CU416" s="135"/>
      <c r="CX416" s="135"/>
      <c r="DH416" s="135"/>
      <c r="DR416" s="135"/>
      <c r="EB416" s="135"/>
      <c r="EL416" s="135"/>
      <c r="EV416" s="135"/>
      <c r="FF416" s="135"/>
      <c r="FP416" s="135"/>
      <c r="FZ416" s="135"/>
      <c r="GJ416" s="135"/>
      <c r="GT416" s="135"/>
      <c r="HD416" s="135"/>
      <c r="HN416" s="135"/>
      <c r="HX416" s="135"/>
      <c r="IH416" s="135"/>
      <c r="IR416" s="135"/>
      <c r="JB416" s="135"/>
      <c r="JL416" s="135"/>
      <c r="JV416" s="135"/>
      <c r="KF416" s="135"/>
      <c r="KP416" s="135"/>
      <c r="KZ416" s="135"/>
      <c r="LJ416" s="135"/>
      <c r="LT416" s="135"/>
      <c r="MD416" s="135"/>
    </row>
    <row xmlns:x14ac="http://schemas.microsoft.com/office/spreadsheetml/2009/9/ac" r="417" s="3" customFormat="true" x14ac:dyDescent="0.25">
      <c r="A417" s="419"/>
      <c r="B417" s="135"/>
      <c r="L417" s="135"/>
      <c r="V417" s="135"/>
      <c r="AF417" s="135"/>
      <c r="AP417" s="135"/>
      <c r="AZ417" s="135"/>
      <c r="BJ417" s="135"/>
      <c r="BT417" s="135"/>
      <c r="CD417" s="135"/>
      <c r="CN417" s="135"/>
      <c r="CO417" s="135"/>
      <c r="CP417" s="135"/>
      <c r="CQ417" s="135"/>
      <c r="CR417" s="135"/>
      <c r="CS417" s="135"/>
      <c r="CT417" s="135"/>
      <c r="CU417" s="135"/>
      <c r="CX417" s="135"/>
      <c r="DH417" s="135"/>
      <c r="DR417" s="135"/>
      <c r="EB417" s="135"/>
      <c r="EL417" s="135"/>
      <c r="EV417" s="135"/>
      <c r="FF417" s="135"/>
      <c r="FP417" s="135"/>
      <c r="FZ417" s="135"/>
      <c r="GJ417" s="135"/>
      <c r="GT417" s="135"/>
      <c r="HD417" s="135"/>
      <c r="HN417" s="135"/>
      <c r="HX417" s="135"/>
      <c r="IH417" s="135"/>
      <c r="IR417" s="135"/>
      <c r="JB417" s="135"/>
      <c r="JL417" s="135"/>
      <c r="JV417" s="135"/>
      <c r="KF417" s="135"/>
      <c r="KP417" s="135"/>
      <c r="KZ417" s="135"/>
      <c r="LJ417" s="135"/>
      <c r="LT417" s="135"/>
      <c r="MD417" s="135"/>
    </row>
    <row xmlns:x14ac="http://schemas.microsoft.com/office/spreadsheetml/2009/9/ac" r="418" s="3" customFormat="true" x14ac:dyDescent="0.25">
      <c r="A418" s="419"/>
      <c r="B418" s="135"/>
      <c r="L418" s="135"/>
      <c r="V418" s="135"/>
      <c r="AF418" s="135"/>
      <c r="AP418" s="135"/>
      <c r="AZ418" s="135"/>
      <c r="BJ418" s="135"/>
      <c r="BT418" s="135"/>
      <c r="CD418" s="135"/>
      <c r="CN418" s="135"/>
      <c r="CO418" s="135"/>
      <c r="CP418" s="135"/>
      <c r="CQ418" s="135"/>
      <c r="CR418" s="135"/>
      <c r="CS418" s="135"/>
      <c r="CT418" s="135"/>
      <c r="CU418" s="135"/>
      <c r="CX418" s="135"/>
      <c r="DH418" s="135"/>
      <c r="DR418" s="135"/>
      <c r="EB418" s="135"/>
      <c r="EL418" s="135"/>
      <c r="EV418" s="135"/>
      <c r="FF418" s="135"/>
      <c r="FP418" s="135"/>
      <c r="FZ418" s="135"/>
      <c r="GJ418" s="135"/>
      <c r="GT418" s="135"/>
      <c r="HD418" s="135"/>
      <c r="HN418" s="135"/>
      <c r="HX418" s="135"/>
      <c r="IH418" s="135"/>
      <c r="IR418" s="135"/>
      <c r="JB418" s="135"/>
      <c r="JL418" s="135"/>
      <c r="JV418" s="135"/>
      <c r="KF418" s="135"/>
      <c r="KP418" s="135"/>
      <c r="KZ418" s="135"/>
      <c r="LJ418" s="135"/>
      <c r="LT418" s="135"/>
      <c r="MD418" s="135"/>
    </row>
    <row xmlns:x14ac="http://schemas.microsoft.com/office/spreadsheetml/2009/9/ac" r="419" s="3" customFormat="true" x14ac:dyDescent="0.25">
      <c r="A419" s="419"/>
      <c r="B419" s="135"/>
      <c r="L419" s="135"/>
      <c r="V419" s="135"/>
      <c r="AF419" s="135"/>
      <c r="AP419" s="135"/>
      <c r="AZ419" s="135"/>
      <c r="BJ419" s="135"/>
      <c r="BT419" s="135"/>
      <c r="CD419" s="135"/>
      <c r="CN419" s="135"/>
      <c r="CO419" s="135"/>
      <c r="CP419" s="135"/>
      <c r="CQ419" s="135"/>
      <c r="CR419" s="135"/>
      <c r="CS419" s="135"/>
      <c r="CT419" s="135"/>
      <c r="CU419" s="135"/>
      <c r="CX419" s="135"/>
      <c r="DH419" s="135"/>
      <c r="DR419" s="135"/>
      <c r="EB419" s="135"/>
      <c r="EL419" s="135"/>
      <c r="EV419" s="135"/>
      <c r="FF419" s="135"/>
      <c r="FP419" s="135"/>
      <c r="FZ419" s="135"/>
      <c r="GJ419" s="135"/>
      <c r="GT419" s="135"/>
      <c r="HD419" s="135"/>
      <c r="HN419" s="135"/>
      <c r="HX419" s="135"/>
      <c r="IH419" s="135"/>
      <c r="IR419" s="135"/>
      <c r="JB419" s="135"/>
      <c r="JL419" s="135"/>
      <c r="JV419" s="135"/>
      <c r="KF419" s="135"/>
      <c r="KP419" s="135"/>
      <c r="KZ419" s="135"/>
      <c r="LJ419" s="135"/>
      <c r="LT419" s="135"/>
      <c r="MD419" s="135"/>
    </row>
    <row xmlns:x14ac="http://schemas.microsoft.com/office/spreadsheetml/2009/9/ac" r="420" s="3" customFormat="true" x14ac:dyDescent="0.25">
      <c r="A420" s="419"/>
      <c r="B420" s="135"/>
      <c r="L420" s="135"/>
      <c r="V420" s="135"/>
      <c r="AF420" s="135"/>
      <c r="AP420" s="135"/>
      <c r="AZ420" s="135"/>
      <c r="BJ420" s="135"/>
      <c r="BT420" s="135"/>
      <c r="CD420" s="135"/>
      <c r="CN420" s="135"/>
      <c r="CO420" s="135"/>
      <c r="CP420" s="135"/>
      <c r="CQ420" s="135"/>
      <c r="CR420" s="135"/>
      <c r="CS420" s="135"/>
      <c r="CT420" s="135"/>
      <c r="CU420" s="135"/>
      <c r="CX420" s="135"/>
      <c r="DH420" s="135"/>
      <c r="DR420" s="135"/>
      <c r="EB420" s="135"/>
      <c r="EL420" s="135"/>
      <c r="EV420" s="135"/>
      <c r="FF420" s="135"/>
      <c r="FP420" s="135"/>
      <c r="FZ420" s="135"/>
      <c r="GJ420" s="135"/>
      <c r="GT420" s="135"/>
      <c r="HD420" s="135"/>
      <c r="HN420" s="135"/>
      <c r="HX420" s="135"/>
      <c r="IH420" s="135"/>
      <c r="IR420" s="135"/>
      <c r="JB420" s="135"/>
      <c r="JL420" s="135"/>
      <c r="JV420" s="135"/>
      <c r="KF420" s="135"/>
      <c r="KP420" s="135"/>
      <c r="KZ420" s="135"/>
      <c r="LJ420" s="135"/>
      <c r="LT420" s="135"/>
      <c r="MD420" s="135"/>
    </row>
    <row xmlns:x14ac="http://schemas.microsoft.com/office/spreadsheetml/2009/9/ac" r="421" s="3" customFormat="true" x14ac:dyDescent="0.25">
      <c r="A421" s="419"/>
      <c r="B421" s="135"/>
      <c r="L421" s="135"/>
      <c r="V421" s="135"/>
      <c r="AF421" s="135"/>
      <c r="AP421" s="135"/>
      <c r="AZ421" s="135"/>
      <c r="BJ421" s="135"/>
      <c r="BT421" s="135"/>
      <c r="CD421" s="135"/>
      <c r="CN421" s="135"/>
      <c r="CO421" s="135"/>
      <c r="CP421" s="135"/>
      <c r="CQ421" s="135"/>
      <c r="CR421" s="135"/>
      <c r="CS421" s="135"/>
      <c r="CT421" s="135"/>
      <c r="CU421" s="135"/>
      <c r="CX421" s="135"/>
      <c r="DH421" s="135"/>
      <c r="DR421" s="135"/>
      <c r="EB421" s="135"/>
      <c r="EL421" s="135"/>
      <c r="EV421" s="135"/>
      <c r="FF421" s="135"/>
      <c r="FP421" s="135"/>
      <c r="FZ421" s="135"/>
      <c r="GJ421" s="135"/>
      <c r="GT421" s="135"/>
      <c r="HD421" s="135"/>
      <c r="HN421" s="135"/>
      <c r="HX421" s="135"/>
      <c r="IH421" s="135"/>
      <c r="IR421" s="135"/>
      <c r="JB421" s="135"/>
      <c r="JL421" s="135"/>
      <c r="JV421" s="135"/>
      <c r="KF421" s="135"/>
      <c r="KP421" s="135"/>
      <c r="KZ421" s="135"/>
      <c r="LJ421" s="135"/>
      <c r="LT421" s="135"/>
      <c r="MD421" s="135"/>
    </row>
    <row xmlns:x14ac="http://schemas.microsoft.com/office/spreadsheetml/2009/9/ac" r="422" s="3" customFormat="true" x14ac:dyDescent="0.25">
      <c r="A422" s="419"/>
      <c r="B422" s="135"/>
      <c r="L422" s="135"/>
      <c r="V422" s="135"/>
      <c r="AF422" s="135"/>
      <c r="AP422" s="135"/>
      <c r="AZ422" s="135"/>
      <c r="BJ422" s="135"/>
      <c r="BT422" s="135"/>
      <c r="CD422" s="135"/>
      <c r="CN422" s="135"/>
      <c r="CO422" s="135"/>
      <c r="CP422" s="135"/>
      <c r="CQ422" s="135"/>
      <c r="CR422" s="135"/>
      <c r="CS422" s="135"/>
      <c r="CT422" s="135"/>
      <c r="CU422" s="135"/>
      <c r="CX422" s="135"/>
      <c r="DH422" s="135"/>
      <c r="DR422" s="135"/>
      <c r="EB422" s="135"/>
      <c r="EL422" s="135"/>
      <c r="EV422" s="135"/>
      <c r="FF422" s="135"/>
      <c r="FP422" s="135"/>
      <c r="FZ422" s="135"/>
      <c r="GJ422" s="135"/>
      <c r="GT422" s="135"/>
      <c r="HD422" s="135"/>
      <c r="HN422" s="135"/>
      <c r="HX422" s="135"/>
      <c r="IH422" s="135"/>
      <c r="IR422" s="135"/>
      <c r="JB422" s="135"/>
      <c r="JL422" s="135"/>
      <c r="JV422" s="135"/>
      <c r="KF422" s="135"/>
      <c r="KP422" s="135"/>
      <c r="KZ422" s="135"/>
      <c r="LJ422" s="135"/>
      <c r="LT422" s="135"/>
      <c r="MD422" s="135"/>
    </row>
    <row xmlns:x14ac="http://schemas.microsoft.com/office/spreadsheetml/2009/9/ac" r="423" s="3" customFormat="true" x14ac:dyDescent="0.25">
      <c r="A423" s="419"/>
      <c r="B423" s="135"/>
      <c r="L423" s="135"/>
      <c r="V423" s="135"/>
      <c r="AF423" s="135"/>
      <c r="AP423" s="135"/>
      <c r="AZ423" s="135"/>
      <c r="BJ423" s="135"/>
      <c r="BT423" s="135"/>
      <c r="CD423" s="135"/>
      <c r="CN423" s="135"/>
      <c r="CO423" s="135"/>
      <c r="CP423" s="135"/>
      <c r="CQ423" s="135"/>
      <c r="CR423" s="135"/>
      <c r="CS423" s="135"/>
      <c r="CT423" s="135"/>
      <c r="CU423" s="135"/>
      <c r="CX423" s="135"/>
      <c r="DH423" s="135"/>
      <c r="DR423" s="135"/>
      <c r="EB423" s="135"/>
      <c r="EL423" s="135"/>
      <c r="EV423" s="135"/>
      <c r="FF423" s="135"/>
      <c r="FP423" s="135"/>
      <c r="FZ423" s="135"/>
      <c r="GJ423" s="135"/>
      <c r="GT423" s="135"/>
      <c r="HD423" s="135"/>
      <c r="HN423" s="135"/>
      <c r="HX423" s="135"/>
      <c r="IH423" s="135"/>
      <c r="IR423" s="135"/>
      <c r="JB423" s="135"/>
      <c r="JL423" s="135"/>
      <c r="JV423" s="135"/>
      <c r="KF423" s="135"/>
      <c r="KP423" s="135"/>
      <c r="KZ423" s="135"/>
      <c r="LJ423" s="135"/>
      <c r="LT423" s="135"/>
      <c r="MD423" s="135"/>
    </row>
    <row xmlns:x14ac="http://schemas.microsoft.com/office/spreadsheetml/2009/9/ac" r="424" s="3" customFormat="true" x14ac:dyDescent="0.25">
      <c r="A424" s="419"/>
      <c r="B424" s="135"/>
      <c r="L424" s="135"/>
      <c r="V424" s="135"/>
      <c r="AF424" s="135"/>
      <c r="AP424" s="135"/>
      <c r="AZ424" s="135"/>
      <c r="BJ424" s="135"/>
      <c r="BT424" s="135"/>
      <c r="CD424" s="135"/>
      <c r="CN424" s="135"/>
      <c r="CO424" s="135"/>
      <c r="CP424" s="135"/>
      <c r="CQ424" s="135"/>
      <c r="CR424" s="135"/>
      <c r="CS424" s="135"/>
      <c r="CT424" s="135"/>
      <c r="CU424" s="135"/>
      <c r="CX424" s="135"/>
      <c r="DH424" s="135"/>
      <c r="DR424" s="135"/>
      <c r="EB424" s="135"/>
      <c r="EL424" s="135"/>
      <c r="EV424" s="135"/>
      <c r="FF424" s="135"/>
      <c r="FP424" s="135"/>
      <c r="FZ424" s="135"/>
      <c r="GJ424" s="135"/>
      <c r="GT424" s="135"/>
      <c r="HD424" s="135"/>
      <c r="HN424" s="135"/>
      <c r="HX424" s="135"/>
      <c r="IH424" s="135"/>
      <c r="IR424" s="135"/>
      <c r="JB424" s="135"/>
      <c r="JL424" s="135"/>
      <c r="JV424" s="135"/>
      <c r="KF424" s="135"/>
      <c r="KP424" s="135"/>
      <c r="KZ424" s="135"/>
      <c r="LJ424" s="135"/>
      <c r="LT424" s="135"/>
      <c r="MD424" s="135"/>
    </row>
    <row xmlns:x14ac="http://schemas.microsoft.com/office/spreadsheetml/2009/9/ac" r="425" s="3" customFormat="true" x14ac:dyDescent="0.25">
      <c r="A425" s="419"/>
      <c r="B425" s="135"/>
      <c r="L425" s="135"/>
      <c r="V425" s="135"/>
      <c r="AF425" s="135"/>
      <c r="AP425" s="135"/>
      <c r="AZ425" s="135"/>
      <c r="BJ425" s="135"/>
      <c r="BT425" s="135"/>
      <c r="CD425" s="135"/>
      <c r="CN425" s="135"/>
      <c r="CO425" s="135"/>
      <c r="CP425" s="135"/>
      <c r="CQ425" s="135"/>
      <c r="CR425" s="135"/>
      <c r="CS425" s="135"/>
      <c r="CT425" s="135"/>
      <c r="CU425" s="135"/>
      <c r="CX425" s="135"/>
      <c r="DH425" s="135"/>
      <c r="DR425" s="135"/>
      <c r="EB425" s="135"/>
      <c r="EL425" s="135"/>
      <c r="EV425" s="135"/>
      <c r="FF425" s="135"/>
      <c r="FP425" s="135"/>
      <c r="FZ425" s="135"/>
      <c r="GJ425" s="135"/>
      <c r="GT425" s="135"/>
      <c r="HD425" s="135"/>
      <c r="HN425" s="135"/>
      <c r="HX425" s="135"/>
      <c r="IH425" s="135"/>
      <c r="IR425" s="135"/>
      <c r="JB425" s="135"/>
      <c r="JL425" s="135"/>
      <c r="JV425" s="135"/>
      <c r="KF425" s="135"/>
      <c r="KP425" s="135"/>
      <c r="KZ425" s="135"/>
      <c r="LJ425" s="135"/>
      <c r="LT425" s="135"/>
      <c r="MD425" s="135"/>
    </row>
    <row xmlns:x14ac="http://schemas.microsoft.com/office/spreadsheetml/2009/9/ac" r="426" s="3" customFormat="true" x14ac:dyDescent="0.25">
      <c r="A426" s="419"/>
      <c r="B426" s="135"/>
      <c r="L426" s="135"/>
      <c r="V426" s="135"/>
      <c r="AF426" s="135"/>
      <c r="AP426" s="135"/>
      <c r="AZ426" s="135"/>
      <c r="BJ426" s="135"/>
      <c r="BT426" s="135"/>
      <c r="CD426" s="135"/>
      <c r="CN426" s="135"/>
      <c r="CO426" s="135"/>
      <c r="CP426" s="135"/>
      <c r="CQ426" s="135"/>
      <c r="CR426" s="135"/>
      <c r="CS426" s="135"/>
      <c r="CT426" s="135"/>
      <c r="CU426" s="135"/>
      <c r="CX426" s="135"/>
      <c r="DH426" s="135"/>
      <c r="DR426" s="135"/>
      <c r="EB426" s="135"/>
      <c r="EL426" s="135"/>
      <c r="EV426" s="135"/>
      <c r="FF426" s="135"/>
      <c r="FP426" s="135"/>
      <c r="FZ426" s="135"/>
      <c r="GJ426" s="135"/>
      <c r="GT426" s="135"/>
      <c r="HD426" s="135"/>
      <c r="HN426" s="135"/>
      <c r="HX426" s="135"/>
      <c r="IH426" s="135"/>
      <c r="IR426" s="135"/>
      <c r="JB426" s="135"/>
      <c r="JL426" s="135"/>
      <c r="JV426" s="135"/>
      <c r="KF426" s="135"/>
      <c r="KP426" s="135"/>
      <c r="KZ426" s="135"/>
      <c r="LJ426" s="135"/>
      <c r="LT426" s="135"/>
      <c r="MD426" s="135"/>
    </row>
    <row xmlns:x14ac="http://schemas.microsoft.com/office/spreadsheetml/2009/9/ac" r="427" s="3" customFormat="true" x14ac:dyDescent="0.25">
      <c r="A427" s="419"/>
      <c r="B427" s="135"/>
      <c r="L427" s="135"/>
      <c r="V427" s="135"/>
      <c r="AF427" s="135"/>
      <c r="AP427" s="135"/>
      <c r="AZ427" s="135"/>
      <c r="BJ427" s="135"/>
      <c r="BT427" s="135"/>
      <c r="CD427" s="135"/>
      <c r="CN427" s="135"/>
      <c r="CO427" s="135"/>
      <c r="CP427" s="135"/>
      <c r="CQ427" s="135"/>
      <c r="CR427" s="135"/>
      <c r="CS427" s="135"/>
      <c r="CT427" s="135"/>
      <c r="CU427" s="135"/>
      <c r="CX427" s="135"/>
      <c r="DH427" s="135"/>
      <c r="DR427" s="135"/>
      <c r="EB427" s="135"/>
      <c r="EL427" s="135"/>
      <c r="EV427" s="135"/>
      <c r="FF427" s="135"/>
      <c r="FP427" s="135"/>
      <c r="FZ427" s="135"/>
      <c r="GJ427" s="135"/>
      <c r="GT427" s="135"/>
      <c r="HD427" s="135"/>
      <c r="HN427" s="135"/>
      <c r="HX427" s="135"/>
      <c r="IH427" s="135"/>
      <c r="IR427" s="135"/>
      <c r="JB427" s="135"/>
      <c r="JL427" s="135"/>
      <c r="JV427" s="135"/>
      <c r="KF427" s="135"/>
      <c r="KP427" s="135"/>
      <c r="KZ427" s="135"/>
      <c r="LJ427" s="135"/>
      <c r="LT427" s="135"/>
      <c r="MD427" s="135"/>
    </row>
    <row xmlns:x14ac="http://schemas.microsoft.com/office/spreadsheetml/2009/9/ac" r="428" s="3" customFormat="true" x14ac:dyDescent="0.25">
      <c r="A428" s="419"/>
      <c r="B428" s="135"/>
      <c r="L428" s="135"/>
      <c r="V428" s="135"/>
      <c r="AF428" s="135"/>
      <c r="AP428" s="135"/>
      <c r="AZ428" s="135"/>
      <c r="BJ428" s="135"/>
      <c r="BT428" s="135"/>
      <c r="CD428" s="135"/>
      <c r="CN428" s="135"/>
      <c r="CO428" s="135"/>
      <c r="CP428" s="135"/>
      <c r="CQ428" s="135"/>
      <c r="CR428" s="135"/>
      <c r="CS428" s="135"/>
      <c r="CT428" s="135"/>
      <c r="CU428" s="135"/>
      <c r="CX428" s="135"/>
      <c r="DH428" s="135"/>
      <c r="DR428" s="135"/>
      <c r="EB428" s="135"/>
      <c r="EL428" s="135"/>
      <c r="EV428" s="135"/>
      <c r="FF428" s="135"/>
      <c r="FP428" s="135"/>
      <c r="FZ428" s="135"/>
      <c r="GJ428" s="135"/>
      <c r="GT428" s="135"/>
      <c r="HD428" s="135"/>
      <c r="HN428" s="135"/>
      <c r="HX428" s="135"/>
      <c r="IH428" s="135"/>
      <c r="IR428" s="135"/>
      <c r="JB428" s="135"/>
      <c r="JL428" s="135"/>
      <c r="JV428" s="135"/>
      <c r="KF428" s="135"/>
      <c r="KP428" s="135"/>
      <c r="KZ428" s="135"/>
      <c r="LJ428" s="135"/>
      <c r="LT428" s="135"/>
      <c r="MD428" s="135"/>
    </row>
    <row xmlns:x14ac="http://schemas.microsoft.com/office/spreadsheetml/2009/9/ac" r="429" s="3" customFormat="true" x14ac:dyDescent="0.25">
      <c r="A429" s="419"/>
      <c r="B429" s="135"/>
      <c r="L429" s="135"/>
      <c r="V429" s="135"/>
      <c r="AF429" s="135"/>
      <c r="AP429" s="135"/>
      <c r="AZ429" s="135"/>
      <c r="BJ429" s="135"/>
      <c r="BT429" s="135"/>
      <c r="CD429" s="135"/>
      <c r="CN429" s="135"/>
      <c r="CO429" s="135"/>
      <c r="CP429" s="135"/>
      <c r="CQ429" s="135"/>
      <c r="CR429" s="135"/>
      <c r="CS429" s="135"/>
      <c r="CT429" s="135"/>
      <c r="CU429" s="135"/>
      <c r="CX429" s="135"/>
      <c r="DH429" s="135"/>
      <c r="DR429" s="135"/>
      <c r="EB429" s="135"/>
      <c r="EL429" s="135"/>
      <c r="EV429" s="135"/>
      <c r="FF429" s="135"/>
      <c r="FP429" s="135"/>
      <c r="FZ429" s="135"/>
      <c r="GJ429" s="135"/>
      <c r="GT429" s="135"/>
      <c r="HD429" s="135"/>
      <c r="HN429" s="135"/>
      <c r="HX429" s="135"/>
      <c r="IH429" s="135"/>
      <c r="IR429" s="135"/>
      <c r="JB429" s="135"/>
      <c r="JL429" s="135"/>
      <c r="JV429" s="135"/>
      <c r="KF429" s="135"/>
      <c r="KP429" s="135"/>
      <c r="KZ429" s="135"/>
      <c r="LJ429" s="135"/>
      <c r="LT429" s="135"/>
      <c r="MD429" s="135"/>
    </row>
    <row xmlns:x14ac="http://schemas.microsoft.com/office/spreadsheetml/2009/9/ac" r="430" s="3" customFormat="true" x14ac:dyDescent="0.25">
      <c r="A430" s="419"/>
      <c r="B430" s="135"/>
      <c r="L430" s="135"/>
      <c r="V430" s="135"/>
      <c r="AF430" s="135"/>
      <c r="AP430" s="135"/>
      <c r="AZ430" s="135"/>
      <c r="BJ430" s="135"/>
      <c r="BT430" s="135"/>
      <c r="CD430" s="135"/>
      <c r="CN430" s="135"/>
      <c r="CO430" s="135"/>
      <c r="CP430" s="135"/>
      <c r="CQ430" s="135"/>
      <c r="CR430" s="135"/>
      <c r="CS430" s="135"/>
      <c r="CT430" s="135"/>
      <c r="CU430" s="135"/>
      <c r="CX430" s="135"/>
      <c r="DH430" s="135"/>
      <c r="DR430" s="135"/>
      <c r="EB430" s="135"/>
      <c r="EL430" s="135"/>
      <c r="EV430" s="135"/>
      <c r="FF430" s="135"/>
      <c r="FP430" s="135"/>
      <c r="FZ430" s="135"/>
      <c r="GJ430" s="135"/>
      <c r="GT430" s="135"/>
      <c r="HD430" s="135"/>
      <c r="HN430" s="135"/>
      <c r="HX430" s="135"/>
      <c r="IH430" s="135"/>
      <c r="IR430" s="135"/>
      <c r="JB430" s="135"/>
      <c r="JL430" s="135"/>
      <c r="JV430" s="135"/>
      <c r="KF430" s="135"/>
      <c r="KP430" s="135"/>
      <c r="KZ430" s="135"/>
      <c r="LJ430" s="135"/>
      <c r="LT430" s="135"/>
      <c r="MD430" s="135"/>
    </row>
    <row xmlns:x14ac="http://schemas.microsoft.com/office/spreadsheetml/2009/9/ac" r="431" s="3" customFormat="true" x14ac:dyDescent="0.25">
      <c r="A431" s="419"/>
      <c r="B431" s="135"/>
      <c r="L431" s="135"/>
      <c r="V431" s="135"/>
      <c r="AF431" s="135"/>
      <c r="AP431" s="135"/>
      <c r="AZ431" s="135"/>
      <c r="BJ431" s="135"/>
      <c r="BT431" s="135"/>
      <c r="CD431" s="135"/>
      <c r="CN431" s="135"/>
      <c r="CO431" s="135"/>
      <c r="CP431" s="135"/>
      <c r="CQ431" s="135"/>
      <c r="CR431" s="135"/>
      <c r="CS431" s="135"/>
      <c r="CT431" s="135"/>
      <c r="CU431" s="135"/>
      <c r="CX431" s="135"/>
      <c r="DH431" s="135"/>
      <c r="DR431" s="135"/>
      <c r="EB431" s="135"/>
      <c r="EL431" s="135"/>
      <c r="EV431" s="135"/>
      <c r="FF431" s="135"/>
      <c r="FP431" s="135"/>
      <c r="FZ431" s="135"/>
      <c r="GJ431" s="135"/>
      <c r="GT431" s="135"/>
      <c r="HD431" s="135"/>
      <c r="HN431" s="135"/>
      <c r="HX431" s="135"/>
      <c r="IH431" s="135"/>
      <c r="IR431" s="135"/>
      <c r="JB431" s="135"/>
      <c r="JL431" s="135"/>
      <c r="JV431" s="135"/>
      <c r="KF431" s="135"/>
      <c r="KP431" s="135"/>
      <c r="KZ431" s="135"/>
      <c r="LJ431" s="135"/>
      <c r="LT431" s="135"/>
      <c r="MD431" s="135"/>
    </row>
    <row xmlns:x14ac="http://schemas.microsoft.com/office/spreadsheetml/2009/9/ac" r="432" s="3" customFormat="true" x14ac:dyDescent="0.25">
      <c r="A432" s="419"/>
      <c r="B432" s="135"/>
      <c r="L432" s="135"/>
      <c r="V432" s="135"/>
      <c r="AF432" s="135"/>
      <c r="AP432" s="135"/>
      <c r="AZ432" s="135"/>
      <c r="BJ432" s="135"/>
      <c r="BT432" s="135"/>
      <c r="CD432" s="135"/>
      <c r="CN432" s="135"/>
      <c r="CO432" s="135"/>
      <c r="CP432" s="135"/>
      <c r="CQ432" s="135"/>
      <c r="CR432" s="135"/>
      <c r="CS432" s="135"/>
      <c r="CT432" s="135"/>
      <c r="CU432" s="135"/>
      <c r="CX432" s="135"/>
      <c r="DH432" s="135"/>
      <c r="DR432" s="135"/>
      <c r="EB432" s="135"/>
      <c r="EL432" s="135"/>
      <c r="EV432" s="135"/>
      <c r="FF432" s="135"/>
      <c r="FP432" s="135"/>
      <c r="FZ432" s="135"/>
      <c r="GJ432" s="135"/>
      <c r="GT432" s="135"/>
      <c r="HD432" s="135"/>
      <c r="HN432" s="135"/>
      <c r="HX432" s="135"/>
      <c r="IH432" s="135"/>
      <c r="IR432" s="135"/>
      <c r="JB432" s="135"/>
      <c r="JL432" s="135"/>
      <c r="JV432" s="135"/>
      <c r="KF432" s="135"/>
      <c r="KP432" s="135"/>
      <c r="KZ432" s="135"/>
      <c r="LJ432" s="135"/>
      <c r="LT432" s="135"/>
      <c r="MD432" s="135"/>
    </row>
    <row xmlns:x14ac="http://schemas.microsoft.com/office/spreadsheetml/2009/9/ac" r="433" s="3" customFormat="true" x14ac:dyDescent="0.25">
      <c r="A433" s="419"/>
      <c r="B433" s="135"/>
      <c r="L433" s="135"/>
      <c r="V433" s="135"/>
      <c r="AF433" s="135"/>
      <c r="AP433" s="135"/>
      <c r="AZ433" s="135"/>
      <c r="BJ433" s="135"/>
      <c r="BT433" s="135"/>
      <c r="CD433" s="135"/>
      <c r="CN433" s="135"/>
      <c r="CO433" s="135"/>
      <c r="CP433" s="135"/>
      <c r="CQ433" s="135"/>
      <c r="CR433" s="135"/>
      <c r="CS433" s="135"/>
      <c r="CT433" s="135"/>
      <c r="CU433" s="135"/>
      <c r="CX433" s="135"/>
      <c r="DH433" s="135"/>
      <c r="DR433" s="135"/>
      <c r="EB433" s="135"/>
      <c r="EL433" s="135"/>
      <c r="EV433" s="135"/>
      <c r="FF433" s="135"/>
      <c r="FP433" s="135"/>
      <c r="FZ433" s="135"/>
      <c r="GJ433" s="135"/>
      <c r="GT433" s="135"/>
      <c r="HD433" s="135"/>
      <c r="HN433" s="135"/>
      <c r="HX433" s="135"/>
      <c r="IH433" s="135"/>
      <c r="IR433" s="135"/>
      <c r="JB433" s="135"/>
      <c r="JL433" s="135"/>
      <c r="JV433" s="135"/>
      <c r="KF433" s="135"/>
      <c r="KP433" s="135"/>
      <c r="KZ433" s="135"/>
      <c r="LJ433" s="135"/>
      <c r="LT433" s="135"/>
      <c r="MD433" s="135"/>
    </row>
    <row xmlns:x14ac="http://schemas.microsoft.com/office/spreadsheetml/2009/9/ac" r="434" s="3" customFormat="true" x14ac:dyDescent="0.25">
      <c r="A434" s="419"/>
      <c r="B434" s="135"/>
      <c r="L434" s="135"/>
      <c r="V434" s="135"/>
      <c r="AF434" s="135"/>
      <c r="AP434" s="135"/>
      <c r="AZ434" s="135"/>
      <c r="BJ434" s="135"/>
      <c r="BT434" s="135"/>
      <c r="CD434" s="135"/>
      <c r="CN434" s="135"/>
      <c r="CO434" s="135"/>
      <c r="CP434" s="135"/>
      <c r="CQ434" s="135"/>
      <c r="CR434" s="135"/>
      <c r="CS434" s="135"/>
      <c r="CT434" s="135"/>
      <c r="CU434" s="135"/>
      <c r="CX434" s="135"/>
      <c r="DH434" s="135"/>
      <c r="DR434" s="135"/>
      <c r="EB434" s="135"/>
      <c r="EL434" s="135"/>
      <c r="EV434" s="135"/>
      <c r="FF434" s="135"/>
      <c r="FP434" s="135"/>
      <c r="FZ434" s="135"/>
      <c r="GJ434" s="135"/>
      <c r="GT434" s="135"/>
      <c r="HD434" s="135"/>
      <c r="HN434" s="135"/>
      <c r="HX434" s="135"/>
      <c r="IH434" s="135"/>
      <c r="IR434" s="135"/>
      <c r="JB434" s="135"/>
      <c r="JL434" s="135"/>
      <c r="JV434" s="135"/>
      <c r="KF434" s="135"/>
      <c r="KP434" s="135"/>
      <c r="KZ434" s="135"/>
      <c r="LJ434" s="135"/>
      <c r="LT434" s="135"/>
      <c r="MD434" s="135"/>
    </row>
    <row xmlns:x14ac="http://schemas.microsoft.com/office/spreadsheetml/2009/9/ac" r="435" s="3" customFormat="true" x14ac:dyDescent="0.25">
      <c r="A435" s="419"/>
      <c r="B435" s="135"/>
      <c r="L435" s="135"/>
      <c r="V435" s="135"/>
      <c r="AF435" s="135"/>
      <c r="AP435" s="135"/>
      <c r="AZ435" s="135"/>
      <c r="BJ435" s="135"/>
      <c r="BT435" s="135"/>
      <c r="CD435" s="135"/>
      <c r="CN435" s="135"/>
      <c r="CO435" s="135"/>
      <c r="CP435" s="135"/>
      <c r="CQ435" s="135"/>
      <c r="CR435" s="135"/>
      <c r="CS435" s="135"/>
      <c r="CT435" s="135"/>
      <c r="CU435" s="135"/>
      <c r="CX435" s="135"/>
      <c r="DH435" s="135"/>
      <c r="DR435" s="135"/>
      <c r="EB435" s="135"/>
      <c r="EL435" s="135"/>
      <c r="EV435" s="135"/>
      <c r="FF435" s="135"/>
      <c r="FP435" s="135"/>
      <c r="FZ435" s="135"/>
      <c r="GJ435" s="135"/>
      <c r="GT435" s="135"/>
      <c r="HD435" s="135"/>
      <c r="HN435" s="135"/>
      <c r="HX435" s="135"/>
      <c r="IH435" s="135"/>
      <c r="IR435" s="135"/>
      <c r="JB435" s="135"/>
      <c r="JL435" s="135"/>
      <c r="JV435" s="135"/>
      <c r="KF435" s="135"/>
      <c r="KP435" s="135"/>
      <c r="KZ435" s="135"/>
      <c r="LJ435" s="135"/>
      <c r="LT435" s="135"/>
      <c r="MD435" s="135"/>
    </row>
    <row xmlns:x14ac="http://schemas.microsoft.com/office/spreadsheetml/2009/9/ac" r="436" s="3" customFormat="true" x14ac:dyDescent="0.25">
      <c r="A436" s="419"/>
      <c r="B436" s="135"/>
      <c r="L436" s="135"/>
      <c r="V436" s="135"/>
      <c r="AF436" s="135"/>
      <c r="AP436" s="135"/>
      <c r="AZ436" s="135"/>
      <c r="BJ436" s="135"/>
      <c r="BT436" s="135"/>
      <c r="CD436" s="135"/>
      <c r="CN436" s="135"/>
      <c r="CO436" s="135"/>
      <c r="CP436" s="135"/>
      <c r="CQ436" s="135"/>
      <c r="CR436" s="135"/>
      <c r="CS436" s="135"/>
      <c r="CT436" s="135"/>
      <c r="CU436" s="135"/>
      <c r="CX436" s="135"/>
      <c r="DH436" s="135"/>
      <c r="DR436" s="135"/>
      <c r="EB436" s="135"/>
      <c r="EL436" s="135"/>
      <c r="EV436" s="135"/>
      <c r="FF436" s="135"/>
      <c r="FP436" s="135"/>
      <c r="FZ436" s="135"/>
      <c r="GJ436" s="135"/>
      <c r="GT436" s="135"/>
      <c r="HD436" s="135"/>
      <c r="HN436" s="135"/>
      <c r="HX436" s="135"/>
      <c r="IH436" s="135"/>
      <c r="IR436" s="135"/>
      <c r="JB436" s="135"/>
      <c r="JL436" s="135"/>
      <c r="JV436" s="135"/>
      <c r="KF436" s="135"/>
      <c r="KP436" s="135"/>
      <c r="KZ436" s="135"/>
      <c r="LJ436" s="135"/>
      <c r="LT436" s="135"/>
      <c r="MD436" s="135"/>
    </row>
    <row xmlns:x14ac="http://schemas.microsoft.com/office/spreadsheetml/2009/9/ac" r="437" s="3" customFormat="true" x14ac:dyDescent="0.25">
      <c r="A437" s="419"/>
      <c r="B437" s="135"/>
      <c r="L437" s="135"/>
      <c r="V437" s="135"/>
      <c r="AF437" s="135"/>
      <c r="AP437" s="135"/>
      <c r="AZ437" s="135"/>
      <c r="BJ437" s="135"/>
      <c r="BT437" s="135"/>
      <c r="CD437" s="135"/>
      <c r="CN437" s="135"/>
      <c r="CO437" s="135"/>
      <c r="CP437" s="135"/>
      <c r="CQ437" s="135"/>
      <c r="CR437" s="135"/>
      <c r="CS437" s="135"/>
      <c r="CT437" s="135"/>
      <c r="CU437" s="135"/>
      <c r="CX437" s="135"/>
      <c r="DH437" s="135"/>
      <c r="DR437" s="135"/>
      <c r="EB437" s="135"/>
      <c r="EL437" s="135"/>
      <c r="EV437" s="135"/>
      <c r="FF437" s="135"/>
      <c r="FP437" s="135"/>
      <c r="FZ437" s="135"/>
      <c r="GJ437" s="135"/>
      <c r="GT437" s="135"/>
      <c r="HD437" s="135"/>
      <c r="HN437" s="135"/>
      <c r="HX437" s="135"/>
      <c r="IH437" s="135"/>
      <c r="IR437" s="135"/>
      <c r="JB437" s="135"/>
      <c r="JL437" s="135"/>
      <c r="JV437" s="135"/>
      <c r="KF437" s="135"/>
      <c r="KP437" s="135"/>
      <c r="KZ437" s="135"/>
      <c r="LJ437" s="135"/>
      <c r="LT437" s="135"/>
      <c r="MD437" s="135"/>
    </row>
    <row xmlns:x14ac="http://schemas.microsoft.com/office/spreadsheetml/2009/9/ac" r="438" s="3" customFormat="true" x14ac:dyDescent="0.25">
      <c r="A438" s="419"/>
      <c r="B438" s="135"/>
      <c r="L438" s="135"/>
      <c r="V438" s="135"/>
      <c r="AF438" s="135"/>
      <c r="AP438" s="135"/>
      <c r="AZ438" s="135"/>
      <c r="BJ438" s="135"/>
      <c r="BT438" s="135"/>
      <c r="CD438" s="135"/>
      <c r="CN438" s="135"/>
      <c r="CO438" s="135"/>
      <c r="CP438" s="135"/>
      <c r="CQ438" s="135"/>
      <c r="CR438" s="135"/>
      <c r="CS438" s="135"/>
      <c r="CT438" s="135"/>
      <c r="CU438" s="135"/>
      <c r="CX438" s="135"/>
      <c r="DH438" s="135"/>
      <c r="DR438" s="135"/>
      <c r="EB438" s="135"/>
      <c r="EL438" s="135"/>
      <c r="EV438" s="135"/>
      <c r="FF438" s="135"/>
      <c r="FP438" s="135"/>
      <c r="FZ438" s="135"/>
      <c r="GJ438" s="135"/>
      <c r="GT438" s="135"/>
      <c r="HD438" s="135"/>
      <c r="HN438" s="135"/>
      <c r="HX438" s="135"/>
      <c r="IH438" s="135"/>
      <c r="IR438" s="135"/>
      <c r="JB438" s="135"/>
      <c r="JL438" s="135"/>
      <c r="JV438" s="135"/>
      <c r="KF438" s="135"/>
      <c r="KP438" s="135"/>
      <c r="KZ438" s="135"/>
      <c r="LJ438" s="135"/>
      <c r="LT438" s="135"/>
      <c r="MD438" s="135"/>
    </row>
    <row xmlns:x14ac="http://schemas.microsoft.com/office/spreadsheetml/2009/9/ac" r="439" s="3" customFormat="true" x14ac:dyDescent="0.25">
      <c r="A439" s="419"/>
      <c r="B439" s="135"/>
      <c r="L439" s="135"/>
      <c r="V439" s="135"/>
      <c r="AF439" s="135"/>
      <c r="AP439" s="135"/>
      <c r="AZ439" s="135"/>
      <c r="BJ439" s="135"/>
      <c r="BT439" s="135"/>
      <c r="CD439" s="135"/>
      <c r="CN439" s="135"/>
      <c r="CO439" s="135"/>
      <c r="CP439" s="135"/>
      <c r="CQ439" s="135"/>
      <c r="CR439" s="135"/>
      <c r="CS439" s="135"/>
      <c r="CT439" s="135"/>
      <c r="CU439" s="135"/>
      <c r="CX439" s="135"/>
      <c r="DH439" s="135"/>
      <c r="DR439" s="135"/>
      <c r="EB439" s="135"/>
      <c r="EL439" s="135"/>
      <c r="EV439" s="135"/>
      <c r="FF439" s="135"/>
      <c r="FP439" s="135"/>
      <c r="FZ439" s="135"/>
      <c r="GJ439" s="135"/>
      <c r="GT439" s="135"/>
      <c r="HD439" s="135"/>
      <c r="HN439" s="135"/>
      <c r="HX439" s="135"/>
      <c r="IH439" s="135"/>
      <c r="IR439" s="135"/>
      <c r="JB439" s="135"/>
      <c r="JL439" s="135"/>
      <c r="JV439" s="135"/>
      <c r="KF439" s="135"/>
      <c r="KP439" s="135"/>
      <c r="KZ439" s="135"/>
      <c r="LJ439" s="135"/>
      <c r="LT439" s="135"/>
      <c r="MD439" s="135"/>
    </row>
    <row xmlns:x14ac="http://schemas.microsoft.com/office/spreadsheetml/2009/9/ac" r="440" s="3" customFormat="true" x14ac:dyDescent="0.25">
      <c r="A440" s="419"/>
      <c r="B440" s="135"/>
      <c r="L440" s="135"/>
      <c r="V440" s="135"/>
      <c r="AF440" s="135"/>
      <c r="AP440" s="135"/>
      <c r="AZ440" s="135"/>
      <c r="BJ440" s="135"/>
      <c r="BT440" s="135"/>
      <c r="CD440" s="135"/>
      <c r="CN440" s="135"/>
      <c r="CO440" s="135"/>
      <c r="CP440" s="135"/>
      <c r="CQ440" s="135"/>
      <c r="CR440" s="135"/>
      <c r="CS440" s="135"/>
      <c r="CT440" s="135"/>
      <c r="CU440" s="135"/>
      <c r="CX440" s="135"/>
      <c r="DH440" s="135"/>
      <c r="DR440" s="135"/>
      <c r="EB440" s="135"/>
      <c r="EL440" s="135"/>
      <c r="EV440" s="135"/>
      <c r="FF440" s="135"/>
      <c r="FP440" s="135"/>
      <c r="FZ440" s="135"/>
      <c r="GJ440" s="135"/>
      <c r="GT440" s="135"/>
      <c r="HD440" s="135"/>
      <c r="HN440" s="135"/>
      <c r="HX440" s="135"/>
      <c r="IH440" s="135"/>
      <c r="IR440" s="135"/>
      <c r="JB440" s="135"/>
      <c r="JL440" s="135"/>
      <c r="JV440" s="135"/>
      <c r="KF440" s="135"/>
      <c r="KP440" s="135"/>
      <c r="KZ440" s="135"/>
      <c r="LJ440" s="135"/>
      <c r="LT440" s="135"/>
      <c r="MD440" s="135"/>
    </row>
    <row xmlns:x14ac="http://schemas.microsoft.com/office/spreadsheetml/2009/9/ac" r="441" s="3" customFormat="true" x14ac:dyDescent="0.25">
      <c r="A441" s="419"/>
      <c r="B441" s="135"/>
      <c r="L441" s="135"/>
      <c r="V441" s="135"/>
      <c r="AF441" s="135"/>
      <c r="AP441" s="135"/>
      <c r="AZ441" s="135"/>
      <c r="BJ441" s="135"/>
      <c r="BT441" s="135"/>
      <c r="CD441" s="135"/>
      <c r="CN441" s="135"/>
      <c r="CO441" s="135"/>
      <c r="CP441" s="135"/>
      <c r="CQ441" s="135"/>
      <c r="CR441" s="135"/>
      <c r="CS441" s="135"/>
      <c r="CT441" s="135"/>
      <c r="CU441" s="135"/>
      <c r="CX441" s="135"/>
      <c r="DH441" s="135"/>
      <c r="DR441" s="135"/>
      <c r="EB441" s="135"/>
      <c r="EL441" s="135"/>
      <c r="EV441" s="135"/>
      <c r="FF441" s="135"/>
      <c r="FP441" s="135"/>
      <c r="FZ441" s="135"/>
      <c r="GJ441" s="135"/>
      <c r="GT441" s="135"/>
      <c r="HD441" s="135"/>
      <c r="HN441" s="135"/>
      <c r="HX441" s="135"/>
      <c r="IH441" s="135"/>
      <c r="IR441" s="135"/>
      <c r="JB441" s="135"/>
      <c r="JL441" s="135"/>
      <c r="JV441" s="135"/>
      <c r="KF441" s="135"/>
      <c r="KP441" s="135"/>
      <c r="KZ441" s="135"/>
      <c r="LJ441" s="135"/>
      <c r="LT441" s="135"/>
      <c r="MD441" s="135"/>
    </row>
    <row xmlns:x14ac="http://schemas.microsoft.com/office/spreadsheetml/2009/9/ac" r="442" s="3" customFormat="true" x14ac:dyDescent="0.25">
      <c r="A442" s="419"/>
      <c r="B442" s="135"/>
      <c r="L442" s="135"/>
      <c r="V442" s="135"/>
      <c r="AF442" s="135"/>
      <c r="AP442" s="135"/>
      <c r="AZ442" s="135"/>
      <c r="BJ442" s="135"/>
      <c r="BT442" s="135"/>
      <c r="CD442" s="135"/>
      <c r="CN442" s="135"/>
      <c r="CO442" s="135"/>
      <c r="CP442" s="135"/>
      <c r="CQ442" s="135"/>
      <c r="CR442" s="135"/>
      <c r="CS442" s="135"/>
      <c r="CT442" s="135"/>
      <c r="CU442" s="135"/>
      <c r="CX442" s="135"/>
      <c r="DH442" s="135"/>
      <c r="DR442" s="135"/>
      <c r="EB442" s="135"/>
      <c r="EL442" s="135"/>
      <c r="EV442" s="135"/>
      <c r="FF442" s="135"/>
      <c r="FP442" s="135"/>
      <c r="FZ442" s="135"/>
      <c r="GJ442" s="135"/>
      <c r="GT442" s="135"/>
      <c r="HD442" s="135"/>
      <c r="HN442" s="135"/>
      <c r="HX442" s="135"/>
      <c r="IH442" s="135"/>
      <c r="IR442" s="135"/>
      <c r="JB442" s="135"/>
      <c r="JL442" s="135"/>
      <c r="JV442" s="135"/>
      <c r="KF442" s="135"/>
      <c r="KP442" s="135"/>
      <c r="KZ442" s="135"/>
      <c r="LJ442" s="135"/>
      <c r="LT442" s="135"/>
      <c r="MD442" s="135"/>
    </row>
    <row xmlns:x14ac="http://schemas.microsoft.com/office/spreadsheetml/2009/9/ac" r="443" s="3" customFormat="true" x14ac:dyDescent="0.25">
      <c r="A443" s="419"/>
      <c r="B443" s="135"/>
      <c r="L443" s="135"/>
      <c r="V443" s="135"/>
      <c r="AF443" s="135"/>
      <c r="AP443" s="135"/>
      <c r="AZ443" s="135"/>
      <c r="BJ443" s="135"/>
      <c r="BT443" s="135"/>
      <c r="CD443" s="135"/>
      <c r="CN443" s="135"/>
      <c r="CO443" s="135"/>
      <c r="CP443" s="135"/>
      <c r="CQ443" s="135"/>
      <c r="CR443" s="135"/>
      <c r="CS443" s="135"/>
      <c r="CT443" s="135"/>
      <c r="CU443" s="135"/>
      <c r="CX443" s="135"/>
      <c r="DH443" s="135"/>
      <c r="DR443" s="135"/>
      <c r="EB443" s="135"/>
      <c r="EL443" s="135"/>
      <c r="EV443" s="135"/>
      <c r="FF443" s="135"/>
      <c r="FP443" s="135"/>
      <c r="FZ443" s="135"/>
      <c r="GJ443" s="135"/>
      <c r="GT443" s="135"/>
      <c r="HD443" s="135"/>
      <c r="HN443" s="135"/>
      <c r="HX443" s="135"/>
      <c r="IH443" s="135"/>
      <c r="IR443" s="135"/>
      <c r="JB443" s="135"/>
      <c r="JL443" s="135"/>
      <c r="JV443" s="135"/>
      <c r="KF443" s="135"/>
      <c r="KP443" s="135"/>
      <c r="KZ443" s="135"/>
      <c r="LJ443" s="135"/>
      <c r="LT443" s="135"/>
      <c r="MD443" s="135"/>
    </row>
    <row xmlns:x14ac="http://schemas.microsoft.com/office/spreadsheetml/2009/9/ac" r="444" s="3" customFormat="true" x14ac:dyDescent="0.25">
      <c r="A444" s="419"/>
      <c r="B444" s="135"/>
      <c r="L444" s="135"/>
      <c r="V444" s="135"/>
      <c r="AF444" s="135"/>
      <c r="AP444" s="135"/>
      <c r="AZ444" s="135"/>
      <c r="BJ444" s="135"/>
      <c r="BT444" s="135"/>
      <c r="CD444" s="135"/>
      <c r="CN444" s="135"/>
      <c r="CO444" s="135"/>
      <c r="CP444" s="135"/>
      <c r="CQ444" s="135"/>
      <c r="CR444" s="135"/>
      <c r="CS444" s="135"/>
      <c r="CT444" s="135"/>
      <c r="CU444" s="135"/>
      <c r="CX444" s="135"/>
      <c r="DH444" s="135"/>
      <c r="DR444" s="135"/>
      <c r="EB444" s="135"/>
      <c r="EL444" s="135"/>
      <c r="EV444" s="135"/>
      <c r="FF444" s="135"/>
      <c r="FP444" s="135"/>
      <c r="FZ444" s="135"/>
      <c r="GJ444" s="135"/>
      <c r="GT444" s="135"/>
      <c r="HD444" s="135"/>
      <c r="HN444" s="135"/>
      <c r="HX444" s="135"/>
      <c r="IH444" s="135"/>
      <c r="IR444" s="135"/>
      <c r="JB444" s="135"/>
      <c r="JL444" s="135"/>
      <c r="JV444" s="135"/>
      <c r="KF444" s="135"/>
      <c r="KP444" s="135"/>
      <c r="KZ444" s="135"/>
      <c r="LJ444" s="135"/>
      <c r="LT444" s="135"/>
      <c r="MD444" s="135"/>
    </row>
    <row xmlns:x14ac="http://schemas.microsoft.com/office/spreadsheetml/2009/9/ac" r="445" s="3" customFormat="true" x14ac:dyDescent="0.25">
      <c r="A445" s="419"/>
      <c r="B445" s="135"/>
      <c r="L445" s="135"/>
      <c r="V445" s="135"/>
      <c r="AF445" s="135"/>
      <c r="AP445" s="135"/>
      <c r="AZ445" s="135"/>
      <c r="BJ445" s="135"/>
      <c r="BT445" s="135"/>
      <c r="CD445" s="135"/>
      <c r="CN445" s="135"/>
      <c r="CO445" s="135"/>
      <c r="CP445" s="135"/>
      <c r="CQ445" s="135"/>
      <c r="CR445" s="135"/>
      <c r="CS445" s="135"/>
      <c r="CT445" s="135"/>
      <c r="CU445" s="135"/>
      <c r="CX445" s="135"/>
      <c r="DH445" s="135"/>
      <c r="DR445" s="135"/>
      <c r="EB445" s="135"/>
      <c r="EL445" s="135"/>
      <c r="EV445" s="135"/>
      <c r="FF445" s="135"/>
      <c r="FP445" s="135"/>
      <c r="FZ445" s="135"/>
      <c r="GJ445" s="135"/>
      <c r="GT445" s="135"/>
      <c r="HD445" s="135"/>
      <c r="HN445" s="135"/>
      <c r="HX445" s="135"/>
      <c r="IH445" s="135"/>
      <c r="IR445" s="135"/>
      <c r="JB445" s="135"/>
      <c r="JL445" s="135"/>
      <c r="JV445" s="135"/>
      <c r="KF445" s="135"/>
      <c r="KP445" s="135"/>
      <c r="KZ445" s="135"/>
      <c r="LJ445" s="135"/>
      <c r="LT445" s="135"/>
      <c r="MD445" s="135"/>
    </row>
    <row xmlns:x14ac="http://schemas.microsoft.com/office/spreadsheetml/2009/9/ac" r="446" s="3" customFormat="true" x14ac:dyDescent="0.25">
      <c r="A446" s="419"/>
      <c r="B446" s="135"/>
      <c r="L446" s="135"/>
      <c r="V446" s="135"/>
      <c r="AF446" s="135"/>
      <c r="AP446" s="135"/>
      <c r="AZ446" s="135"/>
      <c r="BJ446" s="135"/>
      <c r="BT446" s="135"/>
      <c r="CD446" s="135"/>
      <c r="CN446" s="135"/>
      <c r="CO446" s="135"/>
      <c r="CP446" s="135"/>
      <c r="CQ446" s="135"/>
      <c r="CR446" s="135"/>
      <c r="CS446" s="135"/>
      <c r="CT446" s="135"/>
      <c r="CU446" s="135"/>
      <c r="CX446" s="135"/>
      <c r="DH446" s="135"/>
      <c r="DR446" s="135"/>
      <c r="EB446" s="135"/>
      <c r="EL446" s="135"/>
      <c r="EV446" s="135"/>
      <c r="FF446" s="135"/>
      <c r="FP446" s="135"/>
      <c r="FZ446" s="135"/>
      <c r="GJ446" s="135"/>
      <c r="GT446" s="135"/>
      <c r="HD446" s="135"/>
      <c r="HN446" s="135"/>
      <c r="HX446" s="135"/>
      <c r="IH446" s="135"/>
      <c r="IR446" s="135"/>
      <c r="JB446" s="135"/>
      <c r="JL446" s="135"/>
      <c r="JV446" s="135"/>
      <c r="KF446" s="135"/>
      <c r="KP446" s="135"/>
      <c r="KZ446" s="135"/>
      <c r="LJ446" s="135"/>
      <c r="LT446" s="135"/>
      <c r="MD446" s="135"/>
    </row>
    <row xmlns:x14ac="http://schemas.microsoft.com/office/spreadsheetml/2009/9/ac" r="447" s="3" customFormat="true" x14ac:dyDescent="0.25">
      <c r="A447" s="419"/>
      <c r="B447" s="135"/>
      <c r="L447" s="135"/>
      <c r="V447" s="135"/>
      <c r="AF447" s="135"/>
      <c r="AP447" s="135"/>
      <c r="AZ447" s="135"/>
      <c r="BJ447" s="135"/>
      <c r="BT447" s="135"/>
      <c r="CD447" s="135"/>
      <c r="CN447" s="135"/>
      <c r="CO447" s="135"/>
      <c r="CP447" s="135"/>
      <c r="CQ447" s="135"/>
      <c r="CR447" s="135"/>
      <c r="CS447" s="135"/>
      <c r="CT447" s="135"/>
      <c r="CU447" s="135"/>
      <c r="CX447" s="135"/>
      <c r="DH447" s="135"/>
      <c r="DR447" s="135"/>
      <c r="EB447" s="135"/>
      <c r="EL447" s="135"/>
      <c r="EV447" s="135"/>
      <c r="FF447" s="135"/>
      <c r="FP447" s="135"/>
      <c r="FZ447" s="135"/>
      <c r="GJ447" s="135"/>
      <c r="GT447" s="135"/>
      <c r="HD447" s="135"/>
      <c r="HN447" s="135"/>
      <c r="HX447" s="135"/>
      <c r="IH447" s="135"/>
      <c r="IR447" s="135"/>
      <c r="JB447" s="135"/>
      <c r="JL447" s="135"/>
      <c r="JV447" s="135"/>
      <c r="KF447" s="135"/>
      <c r="KP447" s="135"/>
      <c r="KZ447" s="135"/>
      <c r="LJ447" s="135"/>
      <c r="LT447" s="135"/>
      <c r="MD447" s="135"/>
    </row>
    <row xmlns:x14ac="http://schemas.microsoft.com/office/spreadsheetml/2009/9/ac" r="448" s="3" customFormat="true" x14ac:dyDescent="0.25">
      <c r="A448" s="419"/>
      <c r="B448" s="135"/>
      <c r="L448" s="135"/>
      <c r="V448" s="135"/>
      <c r="AF448" s="135"/>
      <c r="AP448" s="135"/>
      <c r="AZ448" s="135"/>
      <c r="BJ448" s="135"/>
      <c r="BT448" s="135"/>
      <c r="CD448" s="135"/>
      <c r="CN448" s="135"/>
      <c r="CO448" s="135"/>
      <c r="CP448" s="135"/>
      <c r="CQ448" s="135"/>
      <c r="CR448" s="135"/>
      <c r="CS448" s="135"/>
      <c r="CT448" s="135"/>
      <c r="CU448" s="135"/>
      <c r="CX448" s="135"/>
      <c r="DH448" s="135"/>
      <c r="DR448" s="135"/>
      <c r="EB448" s="135"/>
      <c r="EL448" s="135"/>
      <c r="EV448" s="135"/>
      <c r="FF448" s="135"/>
      <c r="FP448" s="135"/>
      <c r="FZ448" s="135"/>
      <c r="GJ448" s="135"/>
      <c r="GT448" s="135"/>
      <c r="HD448" s="135"/>
      <c r="HN448" s="135"/>
      <c r="HX448" s="135"/>
      <c r="IH448" s="135"/>
      <c r="IR448" s="135"/>
      <c r="JB448" s="135"/>
      <c r="JL448" s="135"/>
      <c r="JV448" s="135"/>
      <c r="KF448" s="135"/>
      <c r="KP448" s="135"/>
      <c r="KZ448" s="135"/>
      <c r="LJ448" s="135"/>
      <c r="LT448" s="135"/>
      <c r="MD448" s="135"/>
    </row>
    <row xmlns:x14ac="http://schemas.microsoft.com/office/spreadsheetml/2009/9/ac" r="449" s="3" customFormat="true" x14ac:dyDescent="0.25">
      <c r="A449" s="419"/>
      <c r="B449" s="135"/>
      <c r="L449" s="135"/>
      <c r="V449" s="135"/>
      <c r="AF449" s="135"/>
      <c r="AP449" s="135"/>
      <c r="AZ449" s="135"/>
      <c r="BJ449" s="135"/>
      <c r="BT449" s="135"/>
      <c r="CD449" s="135"/>
      <c r="CN449" s="135"/>
      <c r="CO449" s="135"/>
      <c r="CP449" s="135"/>
      <c r="CQ449" s="135"/>
      <c r="CR449" s="135"/>
      <c r="CS449" s="135"/>
      <c r="CT449" s="135"/>
      <c r="CU449" s="135"/>
      <c r="CX449" s="135"/>
      <c r="DH449" s="135"/>
      <c r="DR449" s="135"/>
      <c r="EB449" s="135"/>
      <c r="EL449" s="135"/>
      <c r="EV449" s="135"/>
      <c r="FF449" s="135"/>
      <c r="FP449" s="135"/>
      <c r="FZ449" s="135"/>
      <c r="GJ449" s="135"/>
      <c r="GT449" s="135"/>
      <c r="HD449" s="135"/>
      <c r="HN449" s="135"/>
      <c r="HX449" s="135"/>
      <c r="IH449" s="135"/>
      <c r="IR449" s="135"/>
      <c r="JB449" s="135"/>
      <c r="JL449" s="135"/>
      <c r="JV449" s="135"/>
      <c r="KF449" s="135"/>
      <c r="KP449" s="135"/>
      <c r="KZ449" s="135"/>
      <c r="LJ449" s="135"/>
      <c r="LT449" s="135"/>
      <c r="MD449" s="135"/>
    </row>
    <row xmlns:x14ac="http://schemas.microsoft.com/office/spreadsheetml/2009/9/ac" r="450" s="3" customFormat="true" x14ac:dyDescent="0.25">
      <c r="A450" s="419"/>
      <c r="B450" s="135"/>
      <c r="L450" s="135"/>
      <c r="V450" s="135"/>
      <c r="AF450" s="135"/>
      <c r="AP450" s="135"/>
      <c r="AZ450" s="135"/>
      <c r="BJ450" s="135"/>
      <c r="BT450" s="135"/>
      <c r="CD450" s="135"/>
      <c r="CN450" s="135"/>
      <c r="CO450" s="135"/>
      <c r="CP450" s="135"/>
      <c r="CQ450" s="135"/>
      <c r="CR450" s="135"/>
      <c r="CS450" s="135"/>
      <c r="CT450" s="135"/>
      <c r="CU450" s="135"/>
      <c r="CX450" s="135"/>
      <c r="DH450" s="135"/>
      <c r="DR450" s="135"/>
      <c r="EB450" s="135"/>
      <c r="EL450" s="135"/>
      <c r="EV450" s="135"/>
      <c r="FF450" s="135"/>
      <c r="FP450" s="135"/>
      <c r="FZ450" s="135"/>
      <c r="GJ450" s="135"/>
      <c r="GT450" s="135"/>
      <c r="HD450" s="135"/>
      <c r="HN450" s="135"/>
      <c r="HX450" s="135"/>
      <c r="IH450" s="135"/>
      <c r="IR450" s="135"/>
      <c r="JB450" s="135"/>
      <c r="JL450" s="135"/>
      <c r="JV450" s="135"/>
      <c r="KF450" s="135"/>
      <c r="KP450" s="135"/>
      <c r="KZ450" s="135"/>
      <c r="LJ450" s="135"/>
      <c r="LT450" s="135"/>
      <c r="MD450" s="135"/>
    </row>
    <row xmlns:x14ac="http://schemas.microsoft.com/office/spreadsheetml/2009/9/ac" r="451" s="3" customFormat="true" x14ac:dyDescent="0.25">
      <c r="A451" s="419"/>
      <c r="B451" s="135"/>
      <c r="L451" s="135"/>
      <c r="V451" s="135"/>
      <c r="AF451" s="135"/>
      <c r="AP451" s="135"/>
      <c r="AZ451" s="135"/>
      <c r="BJ451" s="135"/>
      <c r="BT451" s="135"/>
      <c r="CD451" s="135"/>
      <c r="CN451" s="135"/>
      <c r="CO451" s="135"/>
      <c r="CP451" s="135"/>
      <c r="CQ451" s="135"/>
      <c r="CR451" s="135"/>
      <c r="CS451" s="135"/>
      <c r="CT451" s="135"/>
      <c r="CU451" s="135"/>
      <c r="CX451" s="135"/>
      <c r="DH451" s="135"/>
      <c r="DR451" s="135"/>
      <c r="EB451" s="135"/>
      <c r="EL451" s="135"/>
      <c r="EV451" s="135"/>
      <c r="FF451" s="135"/>
      <c r="FP451" s="135"/>
      <c r="FZ451" s="135"/>
      <c r="GJ451" s="135"/>
      <c r="GT451" s="135"/>
      <c r="HD451" s="135"/>
      <c r="HN451" s="135"/>
      <c r="HX451" s="135"/>
      <c r="IH451" s="135"/>
      <c r="IR451" s="135"/>
      <c r="JB451" s="135"/>
      <c r="JL451" s="135"/>
      <c r="JV451" s="135"/>
      <c r="KF451" s="135"/>
      <c r="KP451" s="135"/>
      <c r="KZ451" s="135"/>
      <c r="LJ451" s="135"/>
      <c r="LT451" s="135"/>
      <c r="MD451" s="135"/>
    </row>
    <row xmlns:x14ac="http://schemas.microsoft.com/office/spreadsheetml/2009/9/ac" r="452" s="3" customFormat="true" x14ac:dyDescent="0.25">
      <c r="A452" s="419"/>
      <c r="B452" s="135"/>
      <c r="L452" s="135"/>
      <c r="V452" s="135"/>
      <c r="AF452" s="135"/>
      <c r="AP452" s="135"/>
      <c r="AZ452" s="135"/>
      <c r="BJ452" s="135"/>
      <c r="BT452" s="135"/>
      <c r="CD452" s="135"/>
      <c r="CN452" s="135"/>
      <c r="CO452" s="135"/>
      <c r="CP452" s="135"/>
      <c r="CQ452" s="135"/>
      <c r="CR452" s="135"/>
      <c r="CS452" s="135"/>
      <c r="CT452" s="135"/>
      <c r="CU452" s="135"/>
      <c r="CX452" s="135"/>
      <c r="DH452" s="135"/>
      <c r="DR452" s="135"/>
      <c r="EB452" s="135"/>
      <c r="EL452" s="135"/>
      <c r="EV452" s="135"/>
      <c r="FF452" s="135"/>
      <c r="FP452" s="135"/>
      <c r="FZ452" s="135"/>
      <c r="GJ452" s="135"/>
      <c r="GT452" s="135"/>
      <c r="HD452" s="135"/>
      <c r="HN452" s="135"/>
      <c r="HX452" s="135"/>
      <c r="IH452" s="135"/>
      <c r="IR452" s="135"/>
      <c r="JB452" s="135"/>
      <c r="JL452" s="135"/>
      <c r="JV452" s="135"/>
      <c r="KF452" s="135"/>
      <c r="KP452" s="135"/>
      <c r="KZ452" s="135"/>
      <c r="LJ452" s="135"/>
      <c r="LT452" s="135"/>
      <c r="MD452" s="135"/>
    </row>
    <row xmlns:x14ac="http://schemas.microsoft.com/office/spreadsheetml/2009/9/ac" r="453" s="3" customFormat="true" x14ac:dyDescent="0.25">
      <c r="A453" s="419"/>
      <c r="B453" s="135"/>
      <c r="L453" s="135"/>
      <c r="V453" s="135"/>
      <c r="AF453" s="135"/>
      <c r="AP453" s="135"/>
      <c r="AZ453" s="135"/>
      <c r="BJ453" s="135"/>
      <c r="BT453" s="135"/>
      <c r="CD453" s="135"/>
      <c r="CN453" s="135"/>
      <c r="CO453" s="135"/>
      <c r="CP453" s="135"/>
      <c r="CQ453" s="135"/>
      <c r="CR453" s="135"/>
      <c r="CS453" s="135"/>
      <c r="CT453" s="135"/>
      <c r="CU453" s="135"/>
      <c r="CX453" s="135"/>
      <c r="DH453" s="135"/>
      <c r="DR453" s="135"/>
      <c r="EB453" s="135"/>
      <c r="EL453" s="135"/>
      <c r="EV453" s="135"/>
      <c r="FF453" s="135"/>
      <c r="FP453" s="135"/>
      <c r="FZ453" s="135"/>
      <c r="GJ453" s="135"/>
      <c r="GT453" s="135"/>
      <c r="HD453" s="135"/>
      <c r="HN453" s="135"/>
      <c r="HX453" s="135"/>
      <c r="IH453" s="135"/>
      <c r="IR453" s="135"/>
      <c r="JB453" s="135"/>
      <c r="JL453" s="135"/>
      <c r="JV453" s="135"/>
      <c r="KF453" s="135"/>
      <c r="KP453" s="135"/>
      <c r="KZ453" s="135"/>
      <c r="LJ453" s="135"/>
      <c r="LT453" s="135"/>
      <c r="MD453" s="135"/>
    </row>
    <row xmlns:x14ac="http://schemas.microsoft.com/office/spreadsheetml/2009/9/ac" r="454" s="3" customFormat="true" x14ac:dyDescent="0.25">
      <c r="A454" s="419"/>
      <c r="B454" s="135"/>
      <c r="L454" s="135"/>
      <c r="V454" s="135"/>
      <c r="AF454" s="135"/>
      <c r="AP454" s="135"/>
      <c r="AZ454" s="135"/>
      <c r="BJ454" s="135"/>
      <c r="BT454" s="135"/>
      <c r="CD454" s="135"/>
      <c r="CN454" s="135"/>
      <c r="CO454" s="135"/>
      <c r="CP454" s="135"/>
      <c r="CQ454" s="135"/>
      <c r="CR454" s="135"/>
      <c r="CS454" s="135"/>
      <c r="CT454" s="135"/>
      <c r="CU454" s="135"/>
      <c r="CX454" s="135"/>
      <c r="DH454" s="135"/>
      <c r="DR454" s="135"/>
      <c r="EB454" s="135"/>
      <c r="EL454" s="135"/>
      <c r="EV454" s="135"/>
      <c r="FF454" s="135"/>
      <c r="FP454" s="135"/>
      <c r="FZ454" s="135"/>
      <c r="GJ454" s="135"/>
      <c r="GT454" s="135"/>
      <c r="HD454" s="135"/>
      <c r="HN454" s="135"/>
      <c r="HX454" s="135"/>
      <c r="IH454" s="135"/>
      <c r="IR454" s="135"/>
      <c r="JB454" s="135"/>
      <c r="JL454" s="135"/>
      <c r="JV454" s="135"/>
      <c r="KF454" s="135"/>
      <c r="KP454" s="135"/>
      <c r="KZ454" s="135"/>
      <c r="LJ454" s="135"/>
      <c r="LT454" s="135"/>
      <c r="MD454" s="135"/>
    </row>
    <row xmlns:x14ac="http://schemas.microsoft.com/office/spreadsheetml/2009/9/ac" r="455" s="3" customFormat="true" x14ac:dyDescent="0.25">
      <c r="A455" s="419"/>
      <c r="B455" s="135"/>
      <c r="L455" s="135"/>
      <c r="V455" s="135"/>
      <c r="AF455" s="135"/>
      <c r="AP455" s="135"/>
      <c r="AZ455" s="135"/>
      <c r="BJ455" s="135"/>
      <c r="BT455" s="135"/>
      <c r="CD455" s="135"/>
      <c r="CN455" s="135"/>
      <c r="CO455" s="135"/>
      <c r="CP455" s="135"/>
      <c r="CQ455" s="135"/>
      <c r="CR455" s="135"/>
      <c r="CS455" s="135"/>
      <c r="CT455" s="135"/>
      <c r="CU455" s="135"/>
      <c r="CX455" s="135"/>
      <c r="DH455" s="135"/>
      <c r="DR455" s="135"/>
      <c r="EB455" s="135"/>
      <c r="EL455" s="135"/>
      <c r="EV455" s="135"/>
      <c r="FF455" s="135"/>
      <c r="FP455" s="135"/>
      <c r="FZ455" s="135"/>
      <c r="GJ455" s="135"/>
      <c r="GT455" s="135"/>
      <c r="HD455" s="135"/>
      <c r="HN455" s="135"/>
      <c r="HX455" s="135"/>
      <c r="IH455" s="135"/>
      <c r="IR455" s="135"/>
      <c r="JB455" s="135"/>
      <c r="JL455" s="135"/>
      <c r="JV455" s="135"/>
      <c r="KF455" s="135"/>
      <c r="KP455" s="135"/>
      <c r="KZ455" s="135"/>
      <c r="LJ455" s="135"/>
      <c r="LT455" s="135"/>
      <c r="MD455" s="135"/>
    </row>
    <row xmlns:x14ac="http://schemas.microsoft.com/office/spreadsheetml/2009/9/ac" r="456" s="3" customFormat="true" x14ac:dyDescent="0.25">
      <c r="A456" s="419"/>
      <c r="B456" s="135"/>
      <c r="L456" s="135"/>
      <c r="V456" s="135"/>
      <c r="AF456" s="135"/>
      <c r="AP456" s="135"/>
      <c r="AZ456" s="135"/>
      <c r="BJ456" s="135"/>
      <c r="BT456" s="135"/>
      <c r="CD456" s="135"/>
      <c r="CN456" s="135"/>
      <c r="CO456" s="135"/>
      <c r="CP456" s="135"/>
      <c r="CQ456" s="135"/>
      <c r="CR456" s="135"/>
      <c r="CS456" s="135"/>
      <c r="CT456" s="135"/>
      <c r="CU456" s="135"/>
      <c r="CX456" s="135"/>
      <c r="DH456" s="135"/>
      <c r="DR456" s="135"/>
      <c r="EB456" s="135"/>
      <c r="EL456" s="135"/>
      <c r="EV456" s="135"/>
      <c r="FF456" s="135"/>
      <c r="FP456" s="135"/>
      <c r="FZ456" s="135"/>
      <c r="GJ456" s="135"/>
      <c r="GT456" s="135"/>
      <c r="HD456" s="135"/>
      <c r="HN456" s="135"/>
      <c r="HX456" s="135"/>
      <c r="IH456" s="135"/>
      <c r="IR456" s="135"/>
      <c r="JB456" s="135"/>
      <c r="JL456" s="135"/>
      <c r="JV456" s="135"/>
      <c r="KF456" s="135"/>
      <c r="KP456" s="135"/>
      <c r="KZ456" s="135"/>
      <c r="LJ456" s="135"/>
      <c r="LT456" s="135"/>
      <c r="MD456" s="135"/>
    </row>
    <row xmlns:x14ac="http://schemas.microsoft.com/office/spreadsheetml/2009/9/ac" r="457" s="3" customFormat="true" x14ac:dyDescent="0.25">
      <c r="A457" s="419"/>
      <c r="B457" s="135"/>
      <c r="L457" s="135"/>
      <c r="V457" s="135"/>
      <c r="AF457" s="135"/>
      <c r="AP457" s="135"/>
      <c r="AZ457" s="135"/>
      <c r="BJ457" s="135"/>
      <c r="BT457" s="135"/>
      <c r="CD457" s="135"/>
      <c r="CN457" s="135"/>
      <c r="CO457" s="135"/>
      <c r="CP457" s="135"/>
      <c r="CQ457" s="135"/>
      <c r="CR457" s="135"/>
      <c r="CS457" s="135"/>
      <c r="CT457" s="135"/>
      <c r="CU457" s="135"/>
      <c r="CX457" s="135"/>
      <c r="DH457" s="135"/>
      <c r="DR457" s="135"/>
      <c r="EB457" s="135"/>
      <c r="EL457" s="135"/>
      <c r="EV457" s="135"/>
      <c r="FF457" s="135"/>
      <c r="FP457" s="135"/>
      <c r="FZ457" s="135"/>
      <c r="GJ457" s="135"/>
      <c r="GT457" s="135"/>
      <c r="HD457" s="135"/>
      <c r="HN457" s="135"/>
      <c r="HX457" s="135"/>
      <c r="IH457" s="135"/>
      <c r="IR457" s="135"/>
      <c r="JB457" s="135"/>
      <c r="JL457" s="135"/>
      <c r="JV457" s="135"/>
      <c r="KF457" s="135"/>
      <c r="KP457" s="135"/>
      <c r="KZ457" s="135"/>
      <c r="LJ457" s="135"/>
      <c r="LT457" s="135"/>
      <c r="MD457" s="135"/>
    </row>
    <row xmlns:x14ac="http://schemas.microsoft.com/office/spreadsheetml/2009/9/ac" r="458" s="3" customFormat="true" x14ac:dyDescent="0.25">
      <c r="A458" s="419"/>
      <c r="B458" s="135"/>
      <c r="L458" s="135"/>
      <c r="V458" s="135"/>
      <c r="AF458" s="135"/>
      <c r="AP458" s="135"/>
      <c r="AZ458" s="135"/>
      <c r="BJ458" s="135"/>
      <c r="BT458" s="135"/>
      <c r="CD458" s="135"/>
      <c r="CN458" s="135"/>
      <c r="CO458" s="135"/>
      <c r="CP458" s="135"/>
      <c r="CQ458" s="135"/>
      <c r="CR458" s="135"/>
      <c r="CS458" s="135"/>
      <c r="CT458" s="135"/>
      <c r="CU458" s="135"/>
      <c r="CX458" s="135"/>
      <c r="DH458" s="135"/>
      <c r="DR458" s="135"/>
      <c r="EB458" s="135"/>
      <c r="EL458" s="135"/>
      <c r="EV458" s="135"/>
      <c r="FF458" s="135"/>
      <c r="FP458" s="135"/>
      <c r="FZ458" s="135"/>
      <c r="GJ458" s="135"/>
      <c r="GT458" s="135"/>
      <c r="HD458" s="135"/>
      <c r="HN458" s="135"/>
      <c r="HX458" s="135"/>
      <c r="IH458" s="135"/>
      <c r="IR458" s="135"/>
      <c r="JB458" s="135"/>
      <c r="JL458" s="135"/>
      <c r="JV458" s="135"/>
      <c r="KF458" s="135"/>
      <c r="KP458" s="135"/>
      <c r="KZ458" s="135"/>
      <c r="LJ458" s="135"/>
      <c r="LT458" s="135"/>
      <c r="MD458" s="135"/>
    </row>
    <row xmlns:x14ac="http://schemas.microsoft.com/office/spreadsheetml/2009/9/ac" r="459" s="3" customFormat="true" x14ac:dyDescent="0.25">
      <c r="A459" s="419"/>
      <c r="B459" s="135"/>
      <c r="L459" s="135"/>
      <c r="V459" s="135"/>
      <c r="AF459" s="135"/>
      <c r="AP459" s="135"/>
      <c r="AZ459" s="135"/>
      <c r="BJ459" s="135"/>
      <c r="BT459" s="135"/>
      <c r="CD459" s="135"/>
      <c r="CN459" s="135"/>
      <c r="CO459" s="135"/>
      <c r="CP459" s="135"/>
      <c r="CQ459" s="135"/>
      <c r="CR459" s="135"/>
      <c r="CS459" s="135"/>
      <c r="CT459" s="135"/>
      <c r="CU459" s="135"/>
      <c r="CX459" s="135"/>
      <c r="DH459" s="135"/>
      <c r="DR459" s="135"/>
      <c r="EB459" s="135"/>
      <c r="EL459" s="135"/>
      <c r="EV459" s="135"/>
      <c r="FF459" s="135"/>
      <c r="FP459" s="135"/>
      <c r="FZ459" s="135"/>
      <c r="GJ459" s="135"/>
      <c r="GT459" s="135"/>
      <c r="HD459" s="135"/>
      <c r="HN459" s="135"/>
      <c r="HX459" s="135"/>
      <c r="IH459" s="135"/>
      <c r="IR459" s="135"/>
      <c r="JB459" s="135"/>
      <c r="JL459" s="135"/>
      <c r="JV459" s="135"/>
      <c r="KF459" s="135"/>
      <c r="KP459" s="135"/>
      <c r="KZ459" s="135"/>
      <c r="LJ459" s="135"/>
      <c r="LT459" s="135"/>
      <c r="MD459" s="135"/>
    </row>
    <row xmlns:x14ac="http://schemas.microsoft.com/office/spreadsheetml/2009/9/ac" r="460" s="3" customFormat="true" x14ac:dyDescent="0.25">
      <c r="A460" s="419"/>
      <c r="B460" s="135"/>
      <c r="L460" s="135"/>
      <c r="V460" s="135"/>
      <c r="AF460" s="135"/>
      <c r="AP460" s="135"/>
      <c r="AZ460" s="135"/>
      <c r="BJ460" s="135"/>
      <c r="BT460" s="135"/>
      <c r="CD460" s="135"/>
      <c r="CN460" s="135"/>
      <c r="CO460" s="135"/>
      <c r="CP460" s="135"/>
      <c r="CQ460" s="135"/>
      <c r="CR460" s="135"/>
      <c r="CS460" s="135"/>
      <c r="CT460" s="135"/>
      <c r="CU460" s="135"/>
      <c r="CX460" s="135"/>
      <c r="DH460" s="135"/>
      <c r="DR460" s="135"/>
      <c r="EB460" s="135"/>
      <c r="EL460" s="135"/>
      <c r="EV460" s="135"/>
      <c r="FF460" s="135"/>
      <c r="FP460" s="135"/>
      <c r="FZ460" s="135"/>
      <c r="GJ460" s="135"/>
      <c r="GT460" s="135"/>
      <c r="HD460" s="135"/>
      <c r="HN460" s="135"/>
      <c r="HX460" s="135"/>
      <c r="IH460" s="135"/>
      <c r="IR460" s="135"/>
      <c r="JB460" s="135"/>
      <c r="JL460" s="135"/>
      <c r="JV460" s="135"/>
      <c r="KF460" s="135"/>
      <c r="KP460" s="135"/>
      <c r="KZ460" s="135"/>
      <c r="LJ460" s="135"/>
      <c r="LT460" s="135"/>
      <c r="MD460" s="135"/>
    </row>
    <row xmlns:x14ac="http://schemas.microsoft.com/office/spreadsheetml/2009/9/ac" r="461" s="3" customFormat="true" x14ac:dyDescent="0.25">
      <c r="A461" s="419"/>
      <c r="B461" s="135"/>
      <c r="L461" s="135"/>
      <c r="V461" s="135"/>
      <c r="AF461" s="135"/>
      <c r="AP461" s="135"/>
      <c r="AZ461" s="135"/>
      <c r="BJ461" s="135"/>
      <c r="BT461" s="135"/>
      <c r="CD461" s="135"/>
      <c r="CN461" s="135"/>
      <c r="CO461" s="135"/>
      <c r="CP461" s="135"/>
      <c r="CQ461" s="135"/>
      <c r="CR461" s="135"/>
      <c r="CS461" s="135"/>
      <c r="CT461" s="135"/>
      <c r="CU461" s="135"/>
      <c r="CX461" s="135"/>
      <c r="DH461" s="135"/>
      <c r="DR461" s="135"/>
      <c r="EB461" s="135"/>
      <c r="EL461" s="135"/>
      <c r="EV461" s="135"/>
      <c r="FF461" s="135"/>
      <c r="FP461" s="135"/>
      <c r="FZ461" s="135"/>
      <c r="GJ461" s="135"/>
      <c r="GT461" s="135"/>
      <c r="HD461" s="135"/>
      <c r="HN461" s="135"/>
      <c r="HX461" s="135"/>
      <c r="IH461" s="135"/>
      <c r="IR461" s="135"/>
      <c r="JB461" s="135"/>
      <c r="JL461" s="135"/>
      <c r="JV461" s="135"/>
      <c r="KF461" s="135"/>
      <c r="KP461" s="135"/>
      <c r="KZ461" s="135"/>
      <c r="LJ461" s="135"/>
      <c r="LT461" s="135"/>
      <c r="MD461" s="135"/>
    </row>
    <row xmlns:x14ac="http://schemas.microsoft.com/office/spreadsheetml/2009/9/ac" r="462" s="3" customFormat="true" x14ac:dyDescent="0.25">
      <c r="A462" s="419"/>
      <c r="B462" s="135"/>
      <c r="L462" s="135"/>
      <c r="V462" s="135"/>
      <c r="AF462" s="135"/>
      <c r="AP462" s="135"/>
      <c r="AZ462" s="135"/>
      <c r="BJ462" s="135"/>
      <c r="BT462" s="135"/>
      <c r="CD462" s="135"/>
      <c r="CN462" s="135"/>
      <c r="CO462" s="135"/>
      <c r="CP462" s="135"/>
      <c r="CQ462" s="135"/>
      <c r="CR462" s="135"/>
      <c r="CS462" s="135"/>
      <c r="CT462" s="135"/>
      <c r="CU462" s="135"/>
      <c r="CX462" s="135"/>
      <c r="DH462" s="135"/>
      <c r="DR462" s="135"/>
      <c r="EB462" s="135"/>
      <c r="EL462" s="135"/>
      <c r="EV462" s="135"/>
      <c r="FF462" s="135"/>
      <c r="FP462" s="135"/>
      <c r="FZ462" s="135"/>
      <c r="GJ462" s="135"/>
      <c r="GT462" s="135"/>
      <c r="HD462" s="135"/>
      <c r="HN462" s="135"/>
      <c r="HX462" s="135"/>
      <c r="IH462" s="135"/>
      <c r="IR462" s="135"/>
      <c r="JB462" s="135"/>
      <c r="JL462" s="135"/>
      <c r="JV462" s="135"/>
      <c r="KF462" s="135"/>
      <c r="KP462" s="135"/>
      <c r="KZ462" s="135"/>
      <c r="LJ462" s="135"/>
      <c r="LT462" s="135"/>
      <c r="MD462" s="135"/>
    </row>
    <row xmlns:x14ac="http://schemas.microsoft.com/office/spreadsheetml/2009/9/ac" r="463" s="3" customFormat="true" x14ac:dyDescent="0.25">
      <c r="A463" s="419"/>
      <c r="B463" s="135"/>
      <c r="L463" s="135"/>
      <c r="V463" s="135"/>
      <c r="AF463" s="135"/>
      <c r="AP463" s="135"/>
      <c r="AZ463" s="135"/>
      <c r="BJ463" s="135"/>
      <c r="BT463" s="135"/>
      <c r="CD463" s="135"/>
      <c r="CN463" s="135"/>
      <c r="CO463" s="135"/>
      <c r="CP463" s="135"/>
      <c r="CQ463" s="135"/>
      <c r="CR463" s="135"/>
      <c r="CS463" s="135"/>
      <c r="CT463" s="135"/>
      <c r="CU463" s="135"/>
      <c r="CX463" s="135"/>
      <c r="DH463" s="135"/>
      <c r="DR463" s="135"/>
      <c r="EB463" s="135"/>
      <c r="EL463" s="135"/>
      <c r="EV463" s="135"/>
      <c r="FF463" s="135"/>
      <c r="FP463" s="135"/>
      <c r="FZ463" s="135"/>
      <c r="GJ463" s="135"/>
      <c r="GT463" s="135"/>
      <c r="HD463" s="135"/>
      <c r="HN463" s="135"/>
      <c r="HX463" s="135"/>
      <c r="IH463" s="135"/>
      <c r="IR463" s="135"/>
      <c r="JB463" s="135"/>
      <c r="JL463" s="135"/>
      <c r="JV463" s="135"/>
      <c r="KF463" s="135"/>
      <c r="KP463" s="135"/>
      <c r="KZ463" s="135"/>
      <c r="LJ463" s="135"/>
      <c r="LT463" s="135"/>
      <c r="MD463" s="135"/>
    </row>
    <row xmlns:x14ac="http://schemas.microsoft.com/office/spreadsheetml/2009/9/ac" r="464" s="3" customFormat="true" x14ac:dyDescent="0.25">
      <c r="A464" s="419"/>
      <c r="B464" s="135"/>
      <c r="L464" s="135"/>
      <c r="V464" s="135"/>
      <c r="AF464" s="135"/>
      <c r="AP464" s="135"/>
      <c r="AZ464" s="135"/>
      <c r="BJ464" s="135"/>
      <c r="BT464" s="135"/>
      <c r="CD464" s="135"/>
      <c r="CN464" s="135"/>
      <c r="CO464" s="135"/>
      <c r="CP464" s="135"/>
      <c r="CQ464" s="135"/>
      <c r="CR464" s="135"/>
      <c r="CS464" s="135"/>
      <c r="CT464" s="135"/>
      <c r="CU464" s="135"/>
      <c r="CX464" s="135"/>
      <c r="DH464" s="135"/>
      <c r="DR464" s="135"/>
      <c r="EB464" s="135"/>
      <c r="EL464" s="135"/>
      <c r="EV464" s="135"/>
      <c r="FF464" s="135"/>
      <c r="FP464" s="135"/>
      <c r="FZ464" s="135"/>
      <c r="GJ464" s="135"/>
      <c r="GT464" s="135"/>
      <c r="HD464" s="135"/>
      <c r="HN464" s="135"/>
      <c r="HX464" s="135"/>
      <c r="IH464" s="135"/>
      <c r="IR464" s="135"/>
      <c r="JB464" s="135"/>
      <c r="JL464" s="135"/>
      <c r="JV464" s="135"/>
      <c r="KF464" s="135"/>
      <c r="KP464" s="135"/>
      <c r="KZ464" s="135"/>
      <c r="LJ464" s="135"/>
      <c r="LT464" s="135"/>
      <c r="MD464" s="135"/>
    </row>
    <row xmlns:x14ac="http://schemas.microsoft.com/office/spreadsheetml/2009/9/ac" r="465" s="3" customFormat="true" x14ac:dyDescent="0.25">
      <c r="A465" s="419"/>
      <c r="B465" s="135"/>
      <c r="L465" s="135"/>
      <c r="V465" s="135"/>
      <c r="AF465" s="135"/>
      <c r="AP465" s="135"/>
      <c r="AZ465" s="135"/>
      <c r="BJ465" s="135"/>
      <c r="BT465" s="135"/>
      <c r="CD465" s="135"/>
      <c r="CN465" s="135"/>
      <c r="CO465" s="135"/>
      <c r="CP465" s="135"/>
      <c r="CQ465" s="135"/>
      <c r="CR465" s="135"/>
      <c r="CS465" s="135"/>
      <c r="CT465" s="135"/>
      <c r="CU465" s="135"/>
      <c r="CX465" s="135"/>
      <c r="DH465" s="135"/>
      <c r="DR465" s="135"/>
      <c r="EB465" s="135"/>
      <c r="EL465" s="135"/>
      <c r="EV465" s="135"/>
      <c r="FF465" s="135"/>
      <c r="FP465" s="135"/>
      <c r="FZ465" s="135"/>
      <c r="GJ465" s="135"/>
      <c r="GT465" s="135"/>
      <c r="HD465" s="135"/>
      <c r="HN465" s="135"/>
      <c r="HX465" s="135"/>
      <c r="IH465" s="135"/>
      <c r="IR465" s="135"/>
      <c r="JB465" s="135"/>
      <c r="JL465" s="135"/>
      <c r="JV465" s="135"/>
      <c r="KF465" s="135"/>
      <c r="KP465" s="135"/>
      <c r="KZ465" s="135"/>
      <c r="LJ465" s="135"/>
      <c r="LT465" s="135"/>
      <c r="MD465" s="135"/>
    </row>
    <row xmlns:x14ac="http://schemas.microsoft.com/office/spreadsheetml/2009/9/ac" r="466" s="3" customFormat="true" x14ac:dyDescent="0.25">
      <c r="A466" s="419"/>
      <c r="B466" s="135"/>
      <c r="L466" s="135"/>
      <c r="V466" s="135"/>
      <c r="AF466" s="135"/>
      <c r="AP466" s="135"/>
      <c r="AZ466" s="135"/>
      <c r="BJ466" s="135"/>
      <c r="BT466" s="135"/>
      <c r="CD466" s="135"/>
      <c r="CN466" s="135"/>
      <c r="CO466" s="135"/>
      <c r="CP466" s="135"/>
      <c r="CQ466" s="135"/>
      <c r="CR466" s="135"/>
      <c r="CS466" s="135"/>
      <c r="CT466" s="135"/>
      <c r="CU466" s="135"/>
      <c r="CX466" s="135"/>
      <c r="DH466" s="135"/>
      <c r="DR466" s="135"/>
      <c r="EB466" s="135"/>
      <c r="EL466" s="135"/>
      <c r="EV466" s="135"/>
      <c r="FF466" s="135"/>
      <c r="FP466" s="135"/>
      <c r="FZ466" s="135"/>
      <c r="GJ466" s="135"/>
      <c r="GT466" s="135"/>
      <c r="HD466" s="135"/>
      <c r="HN466" s="135"/>
      <c r="HX466" s="135"/>
      <c r="IH466" s="135"/>
      <c r="IR466" s="135"/>
      <c r="JB466" s="135"/>
      <c r="JL466" s="135"/>
      <c r="JV466" s="135"/>
      <c r="KF466" s="135"/>
      <c r="KP466" s="135"/>
      <c r="KZ466" s="135"/>
      <c r="LJ466" s="135"/>
      <c r="LT466" s="135"/>
      <c r="MD466" s="135"/>
    </row>
    <row xmlns:x14ac="http://schemas.microsoft.com/office/spreadsheetml/2009/9/ac" r="467" s="3" customFormat="true" x14ac:dyDescent="0.25">
      <c r="A467" s="419"/>
      <c r="B467" s="135"/>
      <c r="L467" s="135"/>
      <c r="V467" s="135"/>
      <c r="AF467" s="135"/>
      <c r="AP467" s="135"/>
      <c r="AZ467" s="135"/>
      <c r="BJ467" s="135"/>
      <c r="BT467" s="135"/>
      <c r="CD467" s="135"/>
      <c r="CN467" s="135"/>
      <c r="CO467" s="135"/>
      <c r="CP467" s="135"/>
      <c r="CQ467" s="135"/>
      <c r="CR467" s="135"/>
      <c r="CS467" s="135"/>
      <c r="CT467" s="135"/>
      <c r="CU467" s="135"/>
      <c r="CX467" s="135"/>
      <c r="DH467" s="135"/>
      <c r="DR467" s="135"/>
      <c r="EB467" s="135"/>
      <c r="EL467" s="135"/>
      <c r="EV467" s="135"/>
      <c r="FF467" s="135"/>
      <c r="FP467" s="135"/>
      <c r="FZ467" s="135"/>
      <c r="GJ467" s="135"/>
      <c r="GT467" s="135"/>
      <c r="HD467" s="135"/>
      <c r="HN467" s="135"/>
      <c r="HX467" s="135"/>
      <c r="IH467" s="135"/>
      <c r="IR467" s="135"/>
      <c r="JB467" s="135"/>
      <c r="JL467" s="135"/>
      <c r="JV467" s="135"/>
      <c r="KF467" s="135"/>
      <c r="KP467" s="135"/>
      <c r="KZ467" s="135"/>
      <c r="LJ467" s="135"/>
      <c r="LT467" s="135"/>
      <c r="MD467" s="135"/>
    </row>
    <row xmlns:x14ac="http://schemas.microsoft.com/office/spreadsheetml/2009/9/ac" r="468" s="3" customFormat="true" x14ac:dyDescent="0.25">
      <c r="A468" s="419"/>
      <c r="B468" s="135"/>
      <c r="L468" s="135"/>
      <c r="V468" s="135"/>
      <c r="AF468" s="135"/>
      <c r="AP468" s="135"/>
      <c r="AZ468" s="135"/>
      <c r="BJ468" s="135"/>
      <c r="BT468" s="135"/>
      <c r="CD468" s="135"/>
      <c r="CN468" s="135"/>
      <c r="CO468" s="135"/>
      <c r="CP468" s="135"/>
      <c r="CQ468" s="135"/>
      <c r="CR468" s="135"/>
      <c r="CS468" s="135"/>
      <c r="CT468" s="135"/>
      <c r="CU468" s="135"/>
      <c r="CX468" s="135"/>
      <c r="DH468" s="135"/>
      <c r="DR468" s="135"/>
      <c r="EB468" s="135"/>
      <c r="EL468" s="135"/>
      <c r="EV468" s="135"/>
      <c r="FF468" s="135"/>
      <c r="FP468" s="135"/>
      <c r="FZ468" s="135"/>
      <c r="GJ468" s="135"/>
      <c r="GT468" s="135"/>
      <c r="HD468" s="135"/>
      <c r="HN468" s="135"/>
      <c r="HX468" s="135"/>
      <c r="IH468" s="135"/>
      <c r="IR468" s="135"/>
      <c r="JB468" s="135"/>
      <c r="JL468" s="135"/>
      <c r="JV468" s="135"/>
      <c r="KF468" s="135"/>
      <c r="KP468" s="135"/>
      <c r="KZ468" s="135"/>
      <c r="LJ468" s="135"/>
      <c r="LT468" s="135"/>
      <c r="MD468" s="135"/>
    </row>
    <row xmlns:x14ac="http://schemas.microsoft.com/office/spreadsheetml/2009/9/ac" r="469" s="3" customFormat="true" x14ac:dyDescent="0.25">
      <c r="A469" s="419"/>
      <c r="B469" s="135"/>
      <c r="L469" s="135"/>
      <c r="V469" s="135"/>
      <c r="AF469" s="135"/>
      <c r="AP469" s="135"/>
      <c r="AZ469" s="135"/>
      <c r="BJ469" s="135"/>
      <c r="BT469" s="135"/>
      <c r="CD469" s="135"/>
      <c r="CN469" s="135"/>
      <c r="CO469" s="135"/>
      <c r="CP469" s="135"/>
      <c r="CQ469" s="135"/>
      <c r="CR469" s="135"/>
      <c r="CS469" s="135"/>
      <c r="CT469" s="135"/>
      <c r="CU469" s="135"/>
      <c r="CX469" s="135"/>
      <c r="DH469" s="135"/>
      <c r="DR469" s="135"/>
      <c r="EB469" s="135"/>
      <c r="EL469" s="135"/>
      <c r="EV469" s="135"/>
      <c r="FF469" s="135"/>
      <c r="FP469" s="135"/>
      <c r="FZ469" s="135"/>
      <c r="GJ469" s="135"/>
      <c r="GT469" s="135"/>
      <c r="HD469" s="135"/>
      <c r="HN469" s="135"/>
      <c r="HX469" s="135"/>
      <c r="IH469" s="135"/>
      <c r="IR469" s="135"/>
      <c r="JB469" s="135"/>
      <c r="JL469" s="135"/>
      <c r="JV469" s="135"/>
      <c r="KF469" s="135"/>
      <c r="KP469" s="135"/>
      <c r="KZ469" s="135"/>
      <c r="LJ469" s="135"/>
      <c r="LT469" s="135"/>
      <c r="MD469" s="135"/>
    </row>
    <row xmlns:x14ac="http://schemas.microsoft.com/office/spreadsheetml/2009/9/ac" r="470" s="3" customFormat="true" x14ac:dyDescent="0.25">
      <c r="A470" s="419"/>
      <c r="B470" s="135"/>
      <c r="L470" s="135"/>
      <c r="V470" s="135"/>
      <c r="AF470" s="135"/>
      <c r="AP470" s="135"/>
      <c r="AZ470" s="135"/>
      <c r="BJ470" s="135"/>
      <c r="BT470" s="135"/>
      <c r="CD470" s="135"/>
      <c r="CN470" s="135"/>
      <c r="CO470" s="135"/>
      <c r="CP470" s="135"/>
      <c r="CQ470" s="135"/>
      <c r="CR470" s="135"/>
      <c r="CS470" s="135"/>
      <c r="CT470" s="135"/>
      <c r="CU470" s="135"/>
      <c r="CX470" s="135"/>
      <c r="DH470" s="135"/>
      <c r="DR470" s="135"/>
      <c r="EB470" s="135"/>
      <c r="EL470" s="135"/>
      <c r="EV470" s="135"/>
      <c r="FF470" s="135"/>
      <c r="FP470" s="135"/>
      <c r="FZ470" s="135"/>
      <c r="GJ470" s="135"/>
      <c r="GT470" s="135"/>
      <c r="HD470" s="135"/>
      <c r="HN470" s="135"/>
      <c r="HX470" s="135"/>
      <c r="IH470" s="135"/>
      <c r="IR470" s="135"/>
      <c r="JB470" s="135"/>
      <c r="JL470" s="135"/>
      <c r="JV470" s="135"/>
      <c r="KF470" s="135"/>
      <c r="KP470" s="135"/>
      <c r="KZ470" s="135"/>
      <c r="LJ470" s="135"/>
      <c r="LT470" s="135"/>
      <c r="MD470" s="135"/>
    </row>
    <row xmlns:x14ac="http://schemas.microsoft.com/office/spreadsheetml/2009/9/ac" r="471" s="3" customFormat="true" x14ac:dyDescent="0.25">
      <c r="A471" s="419"/>
      <c r="B471" s="135"/>
      <c r="L471" s="135"/>
      <c r="V471" s="135"/>
      <c r="AF471" s="135"/>
      <c r="AP471" s="135"/>
      <c r="AZ471" s="135"/>
      <c r="BJ471" s="135"/>
      <c r="BT471" s="135"/>
      <c r="CD471" s="135"/>
      <c r="CN471" s="135"/>
      <c r="CO471" s="135"/>
      <c r="CP471" s="135"/>
      <c r="CQ471" s="135"/>
      <c r="CR471" s="135"/>
      <c r="CS471" s="135"/>
      <c r="CT471" s="135"/>
      <c r="CU471" s="135"/>
      <c r="CX471" s="135"/>
      <c r="DH471" s="135"/>
      <c r="DR471" s="135"/>
      <c r="EB471" s="135"/>
      <c r="EL471" s="135"/>
      <c r="EV471" s="135"/>
      <c r="FF471" s="135"/>
      <c r="FP471" s="135"/>
      <c r="FZ471" s="135"/>
      <c r="GJ471" s="135"/>
      <c r="GT471" s="135"/>
      <c r="HD471" s="135"/>
      <c r="HN471" s="135"/>
      <c r="HX471" s="135"/>
      <c r="IH471" s="135"/>
      <c r="IR471" s="135"/>
      <c r="JB471" s="135"/>
      <c r="JL471" s="135"/>
      <c r="JV471" s="135"/>
      <c r="KF471" s="135"/>
      <c r="KP471" s="135"/>
      <c r="KZ471" s="135"/>
      <c r="LJ471" s="135"/>
      <c r="LT471" s="135"/>
      <c r="MD471" s="135"/>
    </row>
    <row xmlns:x14ac="http://schemas.microsoft.com/office/spreadsheetml/2009/9/ac" r="472" s="3" customFormat="true" x14ac:dyDescent="0.25">
      <c r="A472" s="419"/>
      <c r="B472" s="135"/>
      <c r="L472" s="135"/>
      <c r="V472" s="135"/>
      <c r="AF472" s="135"/>
      <c r="AP472" s="135"/>
      <c r="AZ472" s="135"/>
      <c r="BJ472" s="135"/>
      <c r="BT472" s="135"/>
      <c r="CD472" s="135"/>
      <c r="CN472" s="135"/>
      <c r="CO472" s="135"/>
      <c r="CP472" s="135"/>
      <c r="CQ472" s="135"/>
      <c r="CR472" s="135"/>
      <c r="CS472" s="135"/>
      <c r="CT472" s="135"/>
      <c r="CU472" s="135"/>
      <c r="CX472" s="135"/>
      <c r="DH472" s="135"/>
      <c r="DR472" s="135"/>
      <c r="EB472" s="135"/>
      <c r="EL472" s="135"/>
      <c r="EV472" s="135"/>
      <c r="FF472" s="135"/>
      <c r="FP472" s="135"/>
      <c r="FZ472" s="135"/>
      <c r="GJ472" s="135"/>
      <c r="GT472" s="135"/>
      <c r="HD472" s="135"/>
      <c r="HN472" s="135"/>
      <c r="HX472" s="135"/>
      <c r="IH472" s="135"/>
      <c r="IR472" s="135"/>
      <c r="JB472" s="135"/>
      <c r="JL472" s="135"/>
      <c r="JV472" s="135"/>
      <c r="KF472" s="135"/>
      <c r="KP472" s="135"/>
      <c r="KZ472" s="135"/>
      <c r="LJ472" s="135"/>
      <c r="LT472" s="135"/>
      <c r="MD472" s="135"/>
    </row>
    <row xmlns:x14ac="http://schemas.microsoft.com/office/spreadsheetml/2009/9/ac" r="473" s="3" customFormat="true" x14ac:dyDescent="0.25">
      <c r="A473" s="419"/>
      <c r="B473" s="135"/>
      <c r="L473" s="135"/>
      <c r="V473" s="135"/>
      <c r="AF473" s="135"/>
      <c r="AP473" s="135"/>
      <c r="AZ473" s="135"/>
      <c r="BJ473" s="135"/>
      <c r="BT473" s="135"/>
      <c r="CD473" s="135"/>
      <c r="CN473" s="135"/>
      <c r="CO473" s="135"/>
      <c r="CP473" s="135"/>
      <c r="CQ473" s="135"/>
      <c r="CR473" s="135"/>
      <c r="CS473" s="135"/>
      <c r="CT473" s="135"/>
      <c r="CU473" s="135"/>
      <c r="CX473" s="135"/>
      <c r="DH473" s="135"/>
      <c r="DR473" s="135"/>
      <c r="EB473" s="135"/>
      <c r="EL473" s="135"/>
      <c r="EV473" s="135"/>
      <c r="FF473" s="135"/>
      <c r="FP473" s="135"/>
      <c r="FZ473" s="135"/>
      <c r="GJ473" s="135"/>
      <c r="GT473" s="135"/>
      <c r="HD473" s="135"/>
      <c r="HN473" s="135"/>
      <c r="HX473" s="135"/>
      <c r="IH473" s="135"/>
      <c r="IR473" s="135"/>
      <c r="JB473" s="135"/>
      <c r="JL473" s="135"/>
      <c r="JV473" s="135"/>
      <c r="KF473" s="135"/>
      <c r="KP473" s="135"/>
      <c r="KZ473" s="135"/>
      <c r="LJ473" s="135"/>
      <c r="LT473" s="135"/>
      <c r="MD473" s="135"/>
    </row>
    <row xmlns:x14ac="http://schemas.microsoft.com/office/spreadsheetml/2009/9/ac" r="474" s="3" customFormat="true" x14ac:dyDescent="0.25">
      <c r="A474" s="419"/>
      <c r="B474" s="135"/>
      <c r="L474" s="135"/>
      <c r="V474" s="135"/>
      <c r="AF474" s="135"/>
      <c r="AP474" s="135"/>
      <c r="AZ474" s="135"/>
      <c r="BJ474" s="135"/>
      <c r="BT474" s="135"/>
      <c r="CD474" s="135"/>
      <c r="CN474" s="135"/>
      <c r="CO474" s="135"/>
      <c r="CP474" s="135"/>
      <c r="CQ474" s="135"/>
      <c r="CR474" s="135"/>
      <c r="CS474" s="135"/>
      <c r="CT474" s="135"/>
      <c r="CU474" s="135"/>
      <c r="CX474" s="135"/>
      <c r="DH474" s="135"/>
      <c r="DR474" s="135"/>
      <c r="EB474" s="135"/>
      <c r="EL474" s="135"/>
      <c r="EV474" s="135"/>
      <c r="FF474" s="135"/>
      <c r="FP474" s="135"/>
      <c r="FZ474" s="135"/>
      <c r="GJ474" s="135"/>
      <c r="GT474" s="135"/>
      <c r="HD474" s="135"/>
      <c r="HN474" s="135"/>
      <c r="HX474" s="135"/>
      <c r="IH474" s="135"/>
      <c r="IR474" s="135"/>
      <c r="JB474" s="135"/>
      <c r="JL474" s="135"/>
      <c r="JV474" s="135"/>
      <c r="KF474" s="135"/>
      <c r="KP474" s="135"/>
      <c r="KZ474" s="135"/>
      <c r="LJ474" s="135"/>
      <c r="LT474" s="135"/>
      <c r="MD474" s="135"/>
    </row>
    <row xmlns:x14ac="http://schemas.microsoft.com/office/spreadsheetml/2009/9/ac" r="475" s="3" customFormat="true" x14ac:dyDescent="0.25">
      <c r="A475" s="419"/>
      <c r="B475" s="135"/>
      <c r="L475" s="135"/>
      <c r="V475" s="135"/>
      <c r="AF475" s="135"/>
      <c r="AP475" s="135"/>
      <c r="AZ475" s="135"/>
      <c r="BJ475" s="135"/>
      <c r="BT475" s="135"/>
      <c r="CD475" s="135"/>
      <c r="CN475" s="135"/>
      <c r="CO475" s="135"/>
      <c r="CP475" s="135"/>
      <c r="CQ475" s="135"/>
      <c r="CR475" s="135"/>
      <c r="CS475" s="135"/>
      <c r="CT475" s="135"/>
      <c r="CU475" s="135"/>
      <c r="CX475" s="135"/>
      <c r="DH475" s="135"/>
      <c r="DR475" s="135"/>
      <c r="EB475" s="135"/>
      <c r="EL475" s="135"/>
      <c r="EV475" s="135"/>
      <c r="FF475" s="135"/>
      <c r="FP475" s="135"/>
      <c r="FZ475" s="135"/>
      <c r="GJ475" s="135"/>
      <c r="GT475" s="135"/>
      <c r="HD475" s="135"/>
      <c r="HN475" s="135"/>
      <c r="HX475" s="135"/>
      <c r="IH475" s="135"/>
      <c r="IR475" s="135"/>
      <c r="JB475" s="135"/>
      <c r="JL475" s="135"/>
      <c r="JV475" s="135"/>
      <c r="KF475" s="135"/>
      <c r="KP475" s="135"/>
      <c r="KZ475" s="135"/>
      <c r="LJ475" s="135"/>
      <c r="LT475" s="135"/>
      <c r="MD475" s="135"/>
    </row>
    <row xmlns:x14ac="http://schemas.microsoft.com/office/spreadsheetml/2009/9/ac" r="476" s="3" customFormat="true" x14ac:dyDescent="0.25">
      <c r="A476" s="419"/>
      <c r="B476" s="135"/>
      <c r="L476" s="135"/>
      <c r="V476" s="135"/>
      <c r="AF476" s="135"/>
      <c r="AP476" s="135"/>
      <c r="AZ476" s="135"/>
      <c r="BJ476" s="135"/>
      <c r="BT476" s="135"/>
      <c r="CD476" s="135"/>
      <c r="CN476" s="135"/>
      <c r="CO476" s="135"/>
      <c r="CP476" s="135"/>
      <c r="CQ476" s="135"/>
      <c r="CR476" s="135"/>
      <c r="CS476" s="135"/>
      <c r="CT476" s="135"/>
      <c r="CU476" s="135"/>
      <c r="CX476" s="135"/>
      <c r="DH476" s="135"/>
      <c r="DR476" s="135"/>
      <c r="EB476" s="135"/>
      <c r="EL476" s="135"/>
      <c r="EV476" s="135"/>
      <c r="FF476" s="135"/>
      <c r="FP476" s="135"/>
      <c r="FZ476" s="135"/>
      <c r="GJ476" s="135"/>
      <c r="GT476" s="135"/>
      <c r="HD476" s="135"/>
      <c r="HN476" s="135"/>
      <c r="HX476" s="135"/>
      <c r="IH476" s="135"/>
      <c r="IR476" s="135"/>
      <c r="JB476" s="135"/>
      <c r="JL476" s="135"/>
      <c r="JV476" s="135"/>
      <c r="KF476" s="135"/>
      <c r="KP476" s="135"/>
      <c r="KZ476" s="135"/>
      <c r="LJ476" s="135"/>
      <c r="LT476" s="135"/>
      <c r="MD476" s="135"/>
    </row>
    <row xmlns:x14ac="http://schemas.microsoft.com/office/spreadsheetml/2009/9/ac" r="477" s="3" customFormat="true" x14ac:dyDescent="0.25">
      <c r="A477" s="419"/>
      <c r="B477" s="135"/>
      <c r="L477" s="135"/>
      <c r="V477" s="135"/>
      <c r="AF477" s="135"/>
      <c r="AP477" s="135"/>
      <c r="AZ477" s="135"/>
      <c r="BJ477" s="135"/>
      <c r="BT477" s="135"/>
      <c r="CD477" s="135"/>
      <c r="CN477" s="135"/>
      <c r="CO477" s="135"/>
      <c r="CP477" s="135"/>
      <c r="CQ477" s="135"/>
      <c r="CR477" s="135"/>
      <c r="CS477" s="135"/>
      <c r="CT477" s="135"/>
      <c r="CU477" s="135"/>
      <c r="CX477" s="135"/>
      <c r="DH477" s="135"/>
      <c r="DR477" s="135"/>
      <c r="EB477" s="135"/>
      <c r="EL477" s="135"/>
      <c r="EV477" s="135"/>
      <c r="FF477" s="135"/>
      <c r="FP477" s="135"/>
      <c r="FZ477" s="135"/>
      <c r="GJ477" s="135"/>
      <c r="GT477" s="135"/>
      <c r="HD477" s="135"/>
      <c r="HN477" s="135"/>
      <c r="HX477" s="135"/>
      <c r="IH477" s="135"/>
      <c r="IR477" s="135"/>
      <c r="JB477" s="135"/>
      <c r="JL477" s="135"/>
      <c r="JV477" s="135"/>
      <c r="KF477" s="135"/>
      <c r="KP477" s="135"/>
      <c r="KZ477" s="135"/>
      <c r="LJ477" s="135"/>
      <c r="LT477" s="135"/>
      <c r="MD477" s="135"/>
    </row>
    <row xmlns:x14ac="http://schemas.microsoft.com/office/spreadsheetml/2009/9/ac" r="478" s="3" customFormat="true" x14ac:dyDescent="0.25">
      <c r="A478" s="419"/>
      <c r="B478" s="135"/>
      <c r="L478" s="135"/>
      <c r="V478" s="135"/>
      <c r="AF478" s="135"/>
      <c r="AP478" s="135"/>
      <c r="AZ478" s="135"/>
      <c r="BJ478" s="135"/>
      <c r="BT478" s="135"/>
      <c r="CD478" s="135"/>
      <c r="CN478" s="135"/>
      <c r="CO478" s="135"/>
      <c r="CP478" s="135"/>
      <c r="CQ478" s="135"/>
      <c r="CR478" s="135"/>
      <c r="CS478" s="135"/>
      <c r="CT478" s="135"/>
      <c r="CU478" s="135"/>
      <c r="CX478" s="135"/>
      <c r="DH478" s="135"/>
      <c r="DR478" s="135"/>
      <c r="EB478" s="135"/>
      <c r="EL478" s="135"/>
      <c r="EV478" s="135"/>
      <c r="FF478" s="135"/>
      <c r="FP478" s="135"/>
      <c r="FZ478" s="135"/>
      <c r="GJ478" s="135"/>
      <c r="GT478" s="135"/>
      <c r="HD478" s="135"/>
      <c r="HN478" s="135"/>
      <c r="HX478" s="135"/>
      <c r="IH478" s="135"/>
      <c r="IR478" s="135"/>
      <c r="JB478" s="135"/>
      <c r="JL478" s="135"/>
      <c r="JV478" s="135"/>
      <c r="KF478" s="135"/>
      <c r="KP478" s="135"/>
      <c r="KZ478" s="135"/>
      <c r="LJ478" s="135"/>
      <c r="LT478" s="135"/>
      <c r="MD478" s="135"/>
    </row>
    <row xmlns:x14ac="http://schemas.microsoft.com/office/spreadsheetml/2009/9/ac" r="479" s="3" customFormat="true" x14ac:dyDescent="0.25">
      <c r="A479" s="419"/>
      <c r="B479" s="135"/>
      <c r="L479" s="135"/>
      <c r="V479" s="135"/>
      <c r="AF479" s="135"/>
      <c r="AP479" s="135"/>
      <c r="AZ479" s="135"/>
      <c r="BJ479" s="135"/>
      <c r="BT479" s="135"/>
      <c r="CD479" s="135"/>
      <c r="CN479" s="135"/>
      <c r="CO479" s="135"/>
      <c r="CP479" s="135"/>
      <c r="CQ479" s="135"/>
      <c r="CR479" s="135"/>
      <c r="CS479" s="135"/>
      <c r="CT479" s="135"/>
      <c r="CU479" s="135"/>
      <c r="CX479" s="135"/>
      <c r="DH479" s="135"/>
      <c r="DR479" s="135"/>
      <c r="EB479" s="135"/>
      <c r="EL479" s="135"/>
      <c r="EV479" s="135"/>
      <c r="FF479" s="135"/>
      <c r="FP479" s="135"/>
      <c r="FZ479" s="135"/>
      <c r="GJ479" s="135"/>
      <c r="GT479" s="135"/>
      <c r="HD479" s="135"/>
      <c r="HN479" s="135"/>
      <c r="HX479" s="135"/>
      <c r="IH479" s="135"/>
      <c r="IR479" s="135"/>
      <c r="JB479" s="135"/>
      <c r="JL479" s="135"/>
      <c r="JV479" s="135"/>
      <c r="KF479" s="135"/>
      <c r="KP479" s="135"/>
      <c r="KZ479" s="135"/>
      <c r="LJ479" s="135"/>
      <c r="LT479" s="135"/>
      <c r="MD479" s="135"/>
    </row>
    <row xmlns:x14ac="http://schemas.microsoft.com/office/spreadsheetml/2009/9/ac" r="480" s="3" customFormat="true" x14ac:dyDescent="0.25">
      <c r="A480" s="419"/>
      <c r="B480" s="135"/>
      <c r="L480" s="135"/>
      <c r="V480" s="135"/>
      <c r="AF480" s="135"/>
      <c r="AP480" s="135"/>
      <c r="AZ480" s="135"/>
      <c r="BJ480" s="135"/>
      <c r="BT480" s="135"/>
      <c r="CD480" s="135"/>
      <c r="CN480" s="135"/>
      <c r="CO480" s="135"/>
      <c r="CP480" s="135"/>
      <c r="CQ480" s="135"/>
      <c r="CR480" s="135"/>
      <c r="CS480" s="135"/>
      <c r="CT480" s="135"/>
      <c r="CU480" s="135"/>
      <c r="CX480" s="135"/>
      <c r="DH480" s="135"/>
      <c r="DR480" s="135"/>
      <c r="EB480" s="135"/>
      <c r="EL480" s="135"/>
      <c r="EV480" s="135"/>
      <c r="FF480" s="135"/>
      <c r="FP480" s="135"/>
      <c r="FZ480" s="135"/>
      <c r="GJ480" s="135"/>
      <c r="GT480" s="135"/>
      <c r="HD480" s="135"/>
      <c r="HN480" s="135"/>
      <c r="HX480" s="135"/>
      <c r="IH480" s="135"/>
      <c r="IR480" s="135"/>
      <c r="JB480" s="135"/>
      <c r="JL480" s="135"/>
      <c r="JV480" s="135"/>
      <c r="KF480" s="135"/>
      <c r="KP480" s="135"/>
      <c r="KZ480" s="135"/>
      <c r="LJ480" s="135"/>
      <c r="LT480" s="135"/>
      <c r="MD480" s="135"/>
    </row>
    <row xmlns:x14ac="http://schemas.microsoft.com/office/spreadsheetml/2009/9/ac" r="481" s="3" customFormat="true" x14ac:dyDescent="0.25">
      <c r="A481" s="419"/>
      <c r="B481" s="135"/>
      <c r="L481" s="135"/>
      <c r="V481" s="135"/>
      <c r="AF481" s="135"/>
      <c r="AP481" s="135"/>
      <c r="AZ481" s="135"/>
      <c r="BJ481" s="135"/>
      <c r="BT481" s="135"/>
      <c r="CD481" s="135"/>
      <c r="CN481" s="135"/>
      <c r="CO481" s="135"/>
      <c r="CP481" s="135"/>
      <c r="CQ481" s="135"/>
      <c r="CR481" s="135"/>
      <c r="CS481" s="135"/>
      <c r="CT481" s="135"/>
      <c r="CU481" s="135"/>
      <c r="CX481" s="135"/>
      <c r="DH481" s="135"/>
      <c r="DR481" s="135"/>
      <c r="EB481" s="135"/>
      <c r="EL481" s="135"/>
      <c r="EV481" s="135"/>
      <c r="FF481" s="135"/>
      <c r="FP481" s="135"/>
      <c r="FZ481" s="135"/>
      <c r="GJ481" s="135"/>
      <c r="GT481" s="135"/>
      <c r="HD481" s="135"/>
      <c r="HN481" s="135"/>
      <c r="HX481" s="135"/>
      <c r="IH481" s="135"/>
      <c r="IR481" s="135"/>
      <c r="JB481" s="135"/>
      <c r="JL481" s="135"/>
      <c r="JV481" s="135"/>
      <c r="KF481" s="135"/>
      <c r="KP481" s="135"/>
      <c r="KZ481" s="135"/>
      <c r="LJ481" s="135"/>
      <c r="LT481" s="135"/>
      <c r="MD481" s="135"/>
    </row>
    <row xmlns:x14ac="http://schemas.microsoft.com/office/spreadsheetml/2009/9/ac" r="482" s="3" customFormat="true" x14ac:dyDescent="0.25">
      <c r="A482" s="419"/>
      <c r="B482" s="135"/>
      <c r="L482" s="135"/>
      <c r="V482" s="135"/>
      <c r="AF482" s="135"/>
      <c r="AP482" s="135"/>
      <c r="AZ482" s="135"/>
      <c r="BJ482" s="135"/>
      <c r="BT482" s="135"/>
      <c r="CD482" s="135"/>
      <c r="CN482" s="135"/>
      <c r="CO482" s="135"/>
      <c r="CP482" s="135"/>
      <c r="CQ482" s="135"/>
      <c r="CR482" s="135"/>
      <c r="CS482" s="135"/>
      <c r="CT482" s="135"/>
      <c r="CU482" s="135"/>
      <c r="CX482" s="135"/>
      <c r="DH482" s="135"/>
      <c r="DR482" s="135"/>
      <c r="EB482" s="135"/>
      <c r="EL482" s="135"/>
      <c r="EV482" s="135"/>
      <c r="FF482" s="135"/>
      <c r="FP482" s="135"/>
      <c r="FZ482" s="135"/>
      <c r="GJ482" s="135"/>
      <c r="GT482" s="135"/>
      <c r="HD482" s="135"/>
      <c r="HN482" s="135"/>
      <c r="HX482" s="135"/>
      <c r="IH482" s="135"/>
      <c r="IR482" s="135"/>
      <c r="JB482" s="135"/>
      <c r="JL482" s="135"/>
      <c r="JV482" s="135"/>
      <c r="KF482" s="135"/>
      <c r="KP482" s="135"/>
      <c r="KZ482" s="135"/>
      <c r="LJ482" s="135"/>
      <c r="LT482" s="135"/>
      <c r="MD482" s="135"/>
    </row>
    <row xmlns:x14ac="http://schemas.microsoft.com/office/spreadsheetml/2009/9/ac" r="483" s="3" customFormat="true" x14ac:dyDescent="0.25">
      <c r="A483" s="419"/>
      <c r="B483" s="135"/>
      <c r="L483" s="135"/>
      <c r="V483" s="135"/>
      <c r="AF483" s="135"/>
      <c r="AP483" s="135"/>
      <c r="AZ483" s="135"/>
      <c r="BJ483" s="135"/>
      <c r="BT483" s="135"/>
      <c r="CD483" s="135"/>
      <c r="CN483" s="135"/>
      <c r="CO483" s="135"/>
      <c r="CP483" s="135"/>
      <c r="CQ483" s="135"/>
      <c r="CR483" s="135"/>
      <c r="CS483" s="135"/>
      <c r="CT483" s="135"/>
      <c r="CU483" s="135"/>
      <c r="CX483" s="135"/>
      <c r="DH483" s="135"/>
      <c r="DR483" s="135"/>
      <c r="EB483" s="135"/>
      <c r="EL483" s="135"/>
      <c r="EV483" s="135"/>
      <c r="FF483" s="135"/>
      <c r="FP483" s="135"/>
      <c r="FZ483" s="135"/>
      <c r="GJ483" s="135"/>
      <c r="GT483" s="135"/>
      <c r="HD483" s="135"/>
      <c r="HN483" s="135"/>
      <c r="HX483" s="135"/>
      <c r="IH483" s="135"/>
      <c r="IR483" s="135"/>
      <c r="JB483" s="135"/>
      <c r="JL483" s="135"/>
      <c r="JV483" s="135"/>
      <c r="KF483" s="135"/>
      <c r="KP483" s="135"/>
      <c r="KZ483" s="135"/>
      <c r="LJ483" s="135"/>
      <c r="LT483" s="135"/>
      <c r="MD483" s="135"/>
    </row>
    <row xmlns:x14ac="http://schemas.microsoft.com/office/spreadsheetml/2009/9/ac" r="484" s="3" customFormat="true" x14ac:dyDescent="0.25">
      <c r="A484" s="419"/>
      <c r="B484" s="135"/>
      <c r="L484" s="135"/>
      <c r="V484" s="135"/>
      <c r="AF484" s="135"/>
      <c r="AP484" s="135"/>
      <c r="AZ484" s="135"/>
      <c r="BJ484" s="135"/>
      <c r="BT484" s="135"/>
      <c r="CD484" s="135"/>
      <c r="CN484" s="135"/>
      <c r="CO484" s="135"/>
      <c r="CP484" s="135"/>
      <c r="CQ484" s="135"/>
      <c r="CR484" s="135"/>
      <c r="CS484" s="135"/>
      <c r="CT484" s="135"/>
      <c r="CU484" s="135"/>
      <c r="CX484" s="135"/>
      <c r="DH484" s="135"/>
      <c r="DR484" s="135"/>
      <c r="EB484" s="135"/>
      <c r="EL484" s="135"/>
      <c r="EV484" s="135"/>
      <c r="FF484" s="135"/>
      <c r="FP484" s="135"/>
      <c r="FZ484" s="135"/>
      <c r="GJ484" s="135"/>
      <c r="GT484" s="135"/>
      <c r="HD484" s="135"/>
      <c r="HN484" s="135"/>
      <c r="HX484" s="135"/>
      <c r="IH484" s="135"/>
      <c r="IR484" s="135"/>
      <c r="JB484" s="135"/>
      <c r="JL484" s="135"/>
      <c r="JV484" s="135"/>
      <c r="KF484" s="135"/>
      <c r="KP484" s="135"/>
      <c r="KZ484" s="135"/>
      <c r="LJ484" s="135"/>
      <c r="LT484" s="135"/>
      <c r="MD484" s="135"/>
    </row>
    <row xmlns:x14ac="http://schemas.microsoft.com/office/spreadsheetml/2009/9/ac" r="485" s="3" customFormat="true" x14ac:dyDescent="0.25">
      <c r="A485" s="419"/>
      <c r="B485" s="135"/>
      <c r="L485" s="135"/>
      <c r="V485" s="135"/>
      <c r="AF485" s="135"/>
      <c r="AP485" s="135"/>
      <c r="AZ485" s="135"/>
      <c r="BJ485" s="135"/>
      <c r="BT485" s="135"/>
      <c r="CD485" s="135"/>
      <c r="CN485" s="135"/>
      <c r="CO485" s="135"/>
      <c r="CP485" s="135"/>
      <c r="CQ485" s="135"/>
      <c r="CR485" s="135"/>
      <c r="CS485" s="135"/>
      <c r="CT485" s="135"/>
      <c r="CU485" s="135"/>
      <c r="CX485" s="135"/>
      <c r="DH485" s="135"/>
      <c r="DR485" s="135"/>
      <c r="EB485" s="135"/>
      <c r="EL485" s="135"/>
      <c r="EV485" s="135"/>
      <c r="FF485" s="135"/>
      <c r="FP485" s="135"/>
      <c r="FZ485" s="135"/>
      <c r="GJ485" s="135"/>
      <c r="GT485" s="135"/>
      <c r="HD485" s="135"/>
      <c r="HN485" s="135"/>
      <c r="HX485" s="135"/>
      <c r="IH485" s="135"/>
      <c r="IR485" s="135"/>
      <c r="JB485" s="135"/>
      <c r="JL485" s="135"/>
      <c r="JV485" s="135"/>
      <c r="KF485" s="135"/>
      <c r="KP485" s="135"/>
      <c r="KZ485" s="135"/>
      <c r="LJ485" s="135"/>
      <c r="LT485" s="135"/>
      <c r="MD485" s="135"/>
    </row>
    <row xmlns:x14ac="http://schemas.microsoft.com/office/spreadsheetml/2009/9/ac" r="486" s="3" customFormat="true" x14ac:dyDescent="0.25">
      <c r="A486" s="419"/>
      <c r="B486" s="135"/>
      <c r="L486" s="135"/>
      <c r="V486" s="135"/>
      <c r="AF486" s="135"/>
      <c r="AP486" s="135"/>
      <c r="AZ486" s="135"/>
      <c r="BJ486" s="135"/>
      <c r="BT486" s="135"/>
      <c r="CD486" s="135"/>
      <c r="CN486" s="135"/>
      <c r="CO486" s="135"/>
      <c r="CP486" s="135"/>
      <c r="CQ486" s="135"/>
      <c r="CR486" s="135"/>
      <c r="CS486" s="135"/>
      <c r="CT486" s="135"/>
      <c r="CU486" s="135"/>
      <c r="CX486" s="135"/>
      <c r="DH486" s="135"/>
      <c r="DR486" s="135"/>
      <c r="EB486" s="135"/>
      <c r="EL486" s="135"/>
      <c r="EV486" s="135"/>
      <c r="FF486" s="135"/>
      <c r="FP486" s="135"/>
      <c r="FZ486" s="135"/>
      <c r="GJ486" s="135"/>
      <c r="GT486" s="135"/>
      <c r="HD486" s="135"/>
      <c r="HN486" s="135"/>
      <c r="HX486" s="135"/>
      <c r="IH486" s="135"/>
      <c r="IR486" s="135"/>
      <c r="JB486" s="135"/>
      <c r="JL486" s="135"/>
      <c r="JV486" s="135"/>
      <c r="KF486" s="135"/>
      <c r="KP486" s="135"/>
      <c r="KZ486" s="135"/>
      <c r="LJ486" s="135"/>
      <c r="LT486" s="135"/>
      <c r="MD486" s="135"/>
    </row>
    <row xmlns:x14ac="http://schemas.microsoft.com/office/spreadsheetml/2009/9/ac" r="487" s="3" customFormat="true" x14ac:dyDescent="0.25">
      <c r="A487" s="419"/>
      <c r="B487" s="135"/>
      <c r="L487" s="135"/>
      <c r="V487" s="135"/>
      <c r="AF487" s="135"/>
      <c r="AP487" s="135"/>
      <c r="AZ487" s="135"/>
      <c r="BJ487" s="135"/>
      <c r="BT487" s="135"/>
      <c r="CD487" s="135"/>
      <c r="CN487" s="135"/>
      <c r="CO487" s="135"/>
      <c r="CP487" s="135"/>
      <c r="CQ487" s="135"/>
      <c r="CR487" s="135"/>
      <c r="CS487" s="135"/>
      <c r="CT487" s="135"/>
      <c r="CU487" s="135"/>
      <c r="CX487" s="135"/>
      <c r="DH487" s="135"/>
      <c r="DR487" s="135"/>
      <c r="EB487" s="135"/>
      <c r="EL487" s="135"/>
      <c r="EV487" s="135"/>
      <c r="FF487" s="135"/>
      <c r="FP487" s="135"/>
      <c r="FZ487" s="135"/>
      <c r="GJ487" s="135"/>
      <c r="GT487" s="135"/>
      <c r="HD487" s="135"/>
      <c r="HN487" s="135"/>
      <c r="HX487" s="135"/>
      <c r="IH487" s="135"/>
      <c r="IR487" s="135"/>
      <c r="JB487" s="135"/>
      <c r="JL487" s="135"/>
      <c r="JV487" s="135"/>
      <c r="KF487" s="135"/>
      <c r="KP487" s="135"/>
      <c r="KZ487" s="135"/>
      <c r="LJ487" s="135"/>
      <c r="LT487" s="135"/>
      <c r="MD487" s="135"/>
    </row>
    <row xmlns:x14ac="http://schemas.microsoft.com/office/spreadsheetml/2009/9/ac" r="488" s="3" customFormat="true" x14ac:dyDescent="0.25">
      <c r="A488" s="419"/>
      <c r="B488" s="135"/>
      <c r="L488" s="135"/>
      <c r="V488" s="135"/>
      <c r="AF488" s="135"/>
      <c r="AP488" s="135"/>
      <c r="AZ488" s="135"/>
      <c r="BJ488" s="135"/>
      <c r="BT488" s="135"/>
      <c r="CD488" s="135"/>
      <c r="CN488" s="135"/>
      <c r="CO488" s="135"/>
      <c r="CP488" s="135"/>
      <c r="CQ488" s="135"/>
      <c r="CR488" s="135"/>
      <c r="CS488" s="135"/>
      <c r="CT488" s="135"/>
      <c r="CU488" s="135"/>
      <c r="CX488" s="135"/>
      <c r="DH488" s="135"/>
      <c r="DR488" s="135"/>
      <c r="EB488" s="135"/>
      <c r="EL488" s="135"/>
      <c r="EV488" s="135"/>
      <c r="FF488" s="135"/>
      <c r="FP488" s="135"/>
      <c r="FZ488" s="135"/>
      <c r="GJ488" s="135"/>
      <c r="GT488" s="135"/>
      <c r="HD488" s="135"/>
      <c r="HN488" s="135"/>
      <c r="HX488" s="135"/>
      <c r="IH488" s="135"/>
      <c r="IR488" s="135"/>
      <c r="JB488" s="135"/>
      <c r="JL488" s="135"/>
      <c r="JV488" s="135"/>
      <c r="KF488" s="135"/>
      <c r="KP488" s="135"/>
      <c r="KZ488" s="135"/>
      <c r="LJ488" s="135"/>
      <c r="LT488" s="135"/>
      <c r="MD488" s="135"/>
    </row>
    <row xmlns:x14ac="http://schemas.microsoft.com/office/spreadsheetml/2009/9/ac" r="489" s="3" customFormat="true" x14ac:dyDescent="0.25">
      <c r="A489" s="419"/>
      <c r="B489" s="135"/>
      <c r="L489" s="135"/>
      <c r="V489" s="135"/>
      <c r="AF489" s="135"/>
      <c r="AP489" s="135"/>
      <c r="AZ489" s="135"/>
      <c r="BJ489" s="135"/>
      <c r="BT489" s="135"/>
      <c r="CD489" s="135"/>
      <c r="CN489" s="135"/>
      <c r="CO489" s="135"/>
      <c r="CP489" s="135"/>
      <c r="CQ489" s="135"/>
      <c r="CR489" s="135"/>
      <c r="CS489" s="135"/>
      <c r="CT489" s="135"/>
      <c r="CU489" s="135"/>
      <c r="CX489" s="135"/>
      <c r="DH489" s="135"/>
      <c r="DR489" s="135"/>
      <c r="EB489" s="135"/>
      <c r="EL489" s="135"/>
      <c r="EV489" s="135"/>
      <c r="FF489" s="135"/>
      <c r="FP489" s="135"/>
      <c r="FZ489" s="135"/>
      <c r="GJ489" s="135"/>
      <c r="GT489" s="135"/>
      <c r="HD489" s="135"/>
      <c r="HN489" s="135"/>
      <c r="HX489" s="135"/>
      <c r="IH489" s="135"/>
      <c r="IR489" s="135"/>
      <c r="JB489" s="135"/>
      <c r="JL489" s="135"/>
      <c r="JV489" s="135"/>
      <c r="KF489" s="135"/>
      <c r="KP489" s="135"/>
      <c r="KZ489" s="135"/>
      <c r="LJ489" s="135"/>
      <c r="LT489" s="135"/>
      <c r="MD489" s="135"/>
    </row>
    <row xmlns:x14ac="http://schemas.microsoft.com/office/spreadsheetml/2009/9/ac" r="490" s="3" customFormat="true" x14ac:dyDescent="0.25">
      <c r="A490" s="419"/>
      <c r="B490" s="135"/>
      <c r="L490" s="135"/>
      <c r="V490" s="135"/>
      <c r="AF490" s="135"/>
      <c r="AP490" s="135"/>
      <c r="AZ490" s="135"/>
      <c r="BJ490" s="135"/>
      <c r="BT490" s="135"/>
      <c r="CD490" s="135"/>
      <c r="CN490" s="135"/>
      <c r="CO490" s="135"/>
      <c r="CP490" s="135"/>
      <c r="CQ490" s="135"/>
      <c r="CR490" s="135"/>
      <c r="CS490" s="135"/>
      <c r="CT490" s="135"/>
      <c r="CU490" s="135"/>
      <c r="CX490" s="135"/>
      <c r="DH490" s="135"/>
      <c r="DR490" s="135"/>
      <c r="EB490" s="135"/>
      <c r="EL490" s="135"/>
      <c r="EV490" s="135"/>
      <c r="FF490" s="135"/>
      <c r="FP490" s="135"/>
      <c r="FZ490" s="135"/>
      <c r="GJ490" s="135"/>
      <c r="GT490" s="135"/>
      <c r="HD490" s="135"/>
      <c r="HN490" s="135"/>
      <c r="HX490" s="135"/>
      <c r="IH490" s="135"/>
      <c r="IR490" s="135"/>
      <c r="JB490" s="135"/>
      <c r="JL490" s="135"/>
      <c r="JV490" s="135"/>
      <c r="KF490" s="135"/>
      <c r="KP490" s="135"/>
      <c r="KZ490" s="135"/>
      <c r="LJ490" s="135"/>
      <c r="LT490" s="135"/>
      <c r="MD490" s="135"/>
    </row>
    <row xmlns:x14ac="http://schemas.microsoft.com/office/spreadsheetml/2009/9/ac" r="491" s="3" customFormat="true" x14ac:dyDescent="0.25">
      <c r="A491" s="419"/>
      <c r="B491" s="135"/>
      <c r="L491" s="135"/>
      <c r="V491" s="135"/>
      <c r="AF491" s="135"/>
      <c r="AP491" s="135"/>
      <c r="AZ491" s="135"/>
      <c r="BJ491" s="135"/>
      <c r="BT491" s="135"/>
      <c r="CD491" s="135"/>
      <c r="CN491" s="135"/>
      <c r="CO491" s="135"/>
      <c r="CP491" s="135"/>
      <c r="CQ491" s="135"/>
      <c r="CR491" s="135"/>
      <c r="CS491" s="135"/>
      <c r="CT491" s="135"/>
      <c r="CU491" s="135"/>
      <c r="CX491" s="135"/>
      <c r="DH491" s="135"/>
      <c r="DR491" s="135"/>
      <c r="EB491" s="135"/>
      <c r="EL491" s="135"/>
      <c r="EV491" s="135"/>
      <c r="FF491" s="135"/>
      <c r="FP491" s="135"/>
      <c r="FZ491" s="135"/>
      <c r="GJ491" s="135"/>
      <c r="GT491" s="135"/>
      <c r="HD491" s="135"/>
      <c r="HN491" s="135"/>
      <c r="HX491" s="135"/>
      <c r="IH491" s="135"/>
      <c r="IR491" s="135"/>
      <c r="JB491" s="135"/>
      <c r="JL491" s="135"/>
      <c r="JV491" s="135"/>
      <c r="KF491" s="135"/>
      <c r="KP491" s="135"/>
      <c r="KZ491" s="135"/>
      <c r="LJ491" s="135"/>
      <c r="LT491" s="135"/>
      <c r="MD491" s="135"/>
    </row>
    <row xmlns:x14ac="http://schemas.microsoft.com/office/spreadsheetml/2009/9/ac" r="492" s="3" customFormat="true" x14ac:dyDescent="0.25">
      <c r="A492" s="419"/>
      <c r="B492" s="135"/>
      <c r="L492" s="135"/>
      <c r="V492" s="135"/>
      <c r="AF492" s="135"/>
      <c r="AP492" s="135"/>
      <c r="AZ492" s="135"/>
      <c r="BJ492" s="135"/>
      <c r="BT492" s="135"/>
      <c r="CD492" s="135"/>
      <c r="CN492" s="135"/>
      <c r="CO492" s="135"/>
      <c r="CP492" s="135"/>
      <c r="CQ492" s="135"/>
      <c r="CR492" s="135"/>
      <c r="CS492" s="135"/>
      <c r="CT492" s="135"/>
      <c r="CU492" s="135"/>
      <c r="CX492" s="135"/>
      <c r="DH492" s="135"/>
      <c r="DR492" s="135"/>
      <c r="EB492" s="135"/>
      <c r="EL492" s="135"/>
      <c r="EV492" s="135"/>
      <c r="FF492" s="135"/>
      <c r="FP492" s="135"/>
      <c r="FZ492" s="135"/>
      <c r="GJ492" s="135"/>
      <c r="GT492" s="135"/>
      <c r="HD492" s="135"/>
      <c r="HN492" s="135"/>
      <c r="HX492" s="135"/>
      <c r="IH492" s="135"/>
      <c r="IR492" s="135"/>
      <c r="JB492" s="135"/>
      <c r="JL492" s="135"/>
      <c r="JV492" s="135"/>
      <c r="KF492" s="135"/>
      <c r="KP492" s="135"/>
      <c r="KZ492" s="135"/>
      <c r="LJ492" s="135"/>
      <c r="LT492" s="135"/>
      <c r="MD492" s="135"/>
    </row>
    <row xmlns:x14ac="http://schemas.microsoft.com/office/spreadsheetml/2009/9/ac" r="493" s="3" customFormat="true" x14ac:dyDescent="0.25">
      <c r="A493" s="419"/>
      <c r="B493" s="135"/>
      <c r="L493" s="135"/>
      <c r="V493" s="135"/>
      <c r="AF493" s="135"/>
      <c r="AP493" s="135"/>
      <c r="AZ493" s="135"/>
      <c r="BJ493" s="135"/>
      <c r="BT493" s="135"/>
      <c r="CD493" s="135"/>
      <c r="CN493" s="135"/>
      <c r="CO493" s="135"/>
      <c r="CP493" s="135"/>
      <c r="CQ493" s="135"/>
      <c r="CR493" s="135"/>
      <c r="CS493" s="135"/>
      <c r="CT493" s="135"/>
      <c r="CU493" s="135"/>
      <c r="CX493" s="135"/>
      <c r="DH493" s="135"/>
      <c r="DR493" s="135"/>
      <c r="EB493" s="135"/>
      <c r="EL493" s="135"/>
      <c r="EV493" s="135"/>
      <c r="FF493" s="135"/>
      <c r="FP493" s="135"/>
      <c r="FZ493" s="135"/>
      <c r="GJ493" s="135"/>
      <c r="GT493" s="135"/>
      <c r="HD493" s="135"/>
      <c r="HN493" s="135"/>
      <c r="HX493" s="135"/>
      <c r="IH493" s="135"/>
      <c r="IR493" s="135"/>
      <c r="JB493" s="135"/>
      <c r="JL493" s="135"/>
      <c r="JV493" s="135"/>
      <c r="KF493" s="135"/>
      <c r="KP493" s="135"/>
      <c r="KZ493" s="135"/>
      <c r="LJ493" s="135"/>
      <c r="LT493" s="135"/>
      <c r="MD493" s="135"/>
    </row>
    <row xmlns:x14ac="http://schemas.microsoft.com/office/spreadsheetml/2009/9/ac" r="494" s="3" customFormat="true" x14ac:dyDescent="0.25">
      <c r="A494" s="419"/>
      <c r="B494" s="135"/>
      <c r="L494" s="135"/>
      <c r="V494" s="135"/>
      <c r="AF494" s="135"/>
      <c r="AP494" s="135"/>
      <c r="AZ494" s="135"/>
      <c r="BJ494" s="135"/>
      <c r="BT494" s="135"/>
      <c r="CD494" s="135"/>
      <c r="CN494" s="135"/>
      <c r="CO494" s="135"/>
      <c r="CP494" s="135"/>
      <c r="CQ494" s="135"/>
      <c r="CR494" s="135"/>
      <c r="CS494" s="135"/>
      <c r="CT494" s="135"/>
      <c r="CU494" s="135"/>
      <c r="CX494" s="135"/>
      <c r="DH494" s="135"/>
      <c r="DR494" s="135"/>
      <c r="EB494" s="135"/>
      <c r="EL494" s="135"/>
      <c r="EV494" s="135"/>
      <c r="FF494" s="135"/>
      <c r="FP494" s="135"/>
      <c r="FZ494" s="135"/>
      <c r="GJ494" s="135"/>
      <c r="GT494" s="135"/>
      <c r="HD494" s="135"/>
      <c r="HN494" s="135"/>
      <c r="HX494" s="135"/>
      <c r="IH494" s="135"/>
      <c r="IR494" s="135"/>
      <c r="JB494" s="135"/>
      <c r="JL494" s="135"/>
      <c r="JV494" s="135"/>
      <c r="KF494" s="135"/>
      <c r="KP494" s="135"/>
      <c r="KZ494" s="135"/>
      <c r="LJ494" s="135"/>
      <c r="LT494" s="135"/>
      <c r="MD494" s="135"/>
    </row>
    <row xmlns:x14ac="http://schemas.microsoft.com/office/spreadsheetml/2009/9/ac" r="495" s="3" customFormat="true" x14ac:dyDescent="0.25">
      <c r="A495" s="419"/>
      <c r="B495" s="135"/>
      <c r="L495" s="135"/>
      <c r="V495" s="135"/>
      <c r="AF495" s="135"/>
      <c r="AP495" s="135"/>
      <c r="AZ495" s="135"/>
      <c r="BJ495" s="135"/>
      <c r="BT495" s="135"/>
      <c r="CD495" s="135"/>
      <c r="CN495" s="135"/>
      <c r="CO495" s="135"/>
      <c r="CP495" s="135"/>
      <c r="CQ495" s="135"/>
      <c r="CR495" s="135"/>
      <c r="CS495" s="135"/>
      <c r="CT495" s="135"/>
      <c r="CU495" s="135"/>
      <c r="CX495" s="135"/>
      <c r="DH495" s="135"/>
      <c r="DR495" s="135"/>
      <c r="EB495" s="135"/>
      <c r="EL495" s="135"/>
      <c r="EV495" s="135"/>
      <c r="FF495" s="135"/>
      <c r="FP495" s="135"/>
      <c r="FZ495" s="135"/>
      <c r="GJ495" s="135"/>
      <c r="GT495" s="135"/>
      <c r="HD495" s="135"/>
      <c r="HN495" s="135"/>
      <c r="HX495" s="135"/>
      <c r="IH495" s="135"/>
      <c r="IR495" s="135"/>
      <c r="JB495" s="135"/>
      <c r="JL495" s="135"/>
      <c r="JV495" s="135"/>
      <c r="KF495" s="135"/>
      <c r="KP495" s="135"/>
      <c r="KZ495" s="135"/>
      <c r="LJ495" s="135"/>
      <c r="LT495" s="135"/>
      <c r="MD495" s="135"/>
    </row>
    <row xmlns:x14ac="http://schemas.microsoft.com/office/spreadsheetml/2009/9/ac" r="496" s="3" customFormat="true" x14ac:dyDescent="0.25">
      <c r="A496" s="419"/>
      <c r="B496" s="135"/>
      <c r="L496" s="135"/>
      <c r="V496" s="135"/>
      <c r="AF496" s="135"/>
      <c r="AP496" s="135"/>
      <c r="AZ496" s="135"/>
      <c r="BJ496" s="135"/>
      <c r="BT496" s="135"/>
      <c r="CD496" s="135"/>
      <c r="CN496" s="135"/>
      <c r="CO496" s="135"/>
      <c r="CP496" s="135"/>
      <c r="CQ496" s="135"/>
      <c r="CR496" s="135"/>
      <c r="CS496" s="135"/>
      <c r="CT496" s="135"/>
      <c r="CU496" s="135"/>
      <c r="CX496" s="135"/>
      <c r="DH496" s="135"/>
      <c r="DR496" s="135"/>
      <c r="EB496" s="135"/>
      <c r="EL496" s="135"/>
      <c r="EV496" s="135"/>
      <c r="FF496" s="135"/>
      <c r="FP496" s="135"/>
      <c r="FZ496" s="135"/>
      <c r="GJ496" s="135"/>
      <c r="GT496" s="135"/>
      <c r="HD496" s="135"/>
      <c r="HN496" s="135"/>
      <c r="HX496" s="135"/>
      <c r="IH496" s="135"/>
      <c r="IR496" s="135"/>
      <c r="JB496" s="135"/>
      <c r="JL496" s="135"/>
      <c r="JV496" s="135"/>
      <c r="KF496" s="135"/>
      <c r="KP496" s="135"/>
      <c r="KZ496" s="135"/>
      <c r="LJ496" s="135"/>
      <c r="LT496" s="135"/>
      <c r="MD496" s="135"/>
    </row>
    <row xmlns:x14ac="http://schemas.microsoft.com/office/spreadsheetml/2009/9/ac" r="497" s="3" customFormat="true" x14ac:dyDescent="0.25">
      <c r="A497" s="419"/>
      <c r="B497" s="135"/>
      <c r="L497" s="135"/>
      <c r="V497" s="135"/>
      <c r="AF497" s="135"/>
      <c r="AP497" s="135"/>
      <c r="AZ497" s="135"/>
      <c r="BJ497" s="135"/>
      <c r="BT497" s="135"/>
      <c r="CD497" s="135"/>
      <c r="CN497" s="135"/>
      <c r="CO497" s="135"/>
      <c r="CP497" s="135"/>
      <c r="CQ497" s="135"/>
      <c r="CR497" s="135"/>
      <c r="CS497" s="135"/>
      <c r="CT497" s="135"/>
      <c r="CU497" s="135"/>
      <c r="CX497" s="135"/>
      <c r="DH497" s="135"/>
      <c r="DR497" s="135"/>
      <c r="EB497" s="135"/>
      <c r="EL497" s="135"/>
      <c r="EV497" s="135"/>
      <c r="FF497" s="135"/>
      <c r="FP497" s="135"/>
      <c r="FZ497" s="135"/>
      <c r="GJ497" s="135"/>
      <c r="GT497" s="135"/>
      <c r="HD497" s="135"/>
      <c r="HN497" s="135"/>
      <c r="HX497" s="135"/>
      <c r="IH497" s="135"/>
      <c r="IR497" s="135"/>
      <c r="JB497" s="135"/>
      <c r="JL497" s="135"/>
      <c r="JV497" s="135"/>
      <c r="KF497" s="135"/>
      <c r="KP497" s="135"/>
      <c r="KZ497" s="135"/>
      <c r="LJ497" s="135"/>
      <c r="LT497" s="135"/>
      <c r="MD497" s="135"/>
    </row>
    <row xmlns:x14ac="http://schemas.microsoft.com/office/spreadsheetml/2009/9/ac" r="498" s="3" customFormat="true" x14ac:dyDescent="0.25">
      <c r="A498" s="419"/>
      <c r="B498" s="135"/>
      <c r="L498" s="135"/>
      <c r="V498" s="135"/>
      <c r="AF498" s="135"/>
      <c r="AP498" s="135"/>
      <c r="AZ498" s="135"/>
      <c r="BJ498" s="135"/>
      <c r="BT498" s="135"/>
      <c r="CD498" s="135"/>
      <c r="CN498" s="135"/>
      <c r="CO498" s="135"/>
      <c r="CP498" s="135"/>
      <c r="CQ498" s="135"/>
      <c r="CR498" s="135"/>
      <c r="CS498" s="135"/>
      <c r="CT498" s="135"/>
      <c r="CU498" s="135"/>
      <c r="CX498" s="135"/>
      <c r="DH498" s="135"/>
      <c r="DR498" s="135"/>
      <c r="EB498" s="135"/>
      <c r="EL498" s="135"/>
      <c r="EV498" s="135"/>
      <c r="FF498" s="135"/>
      <c r="FP498" s="135"/>
      <c r="FZ498" s="135"/>
      <c r="GJ498" s="135"/>
      <c r="GT498" s="135"/>
      <c r="HD498" s="135"/>
      <c r="HN498" s="135"/>
      <c r="HX498" s="135"/>
      <c r="IH498" s="135"/>
      <c r="IR498" s="135"/>
      <c r="JB498" s="135"/>
      <c r="JL498" s="135"/>
      <c r="JV498" s="135"/>
      <c r="KF498" s="135"/>
      <c r="KP498" s="135"/>
      <c r="KZ498" s="135"/>
      <c r="LJ498" s="135"/>
      <c r="LT498" s="135"/>
      <c r="MD498" s="135"/>
    </row>
    <row xmlns:x14ac="http://schemas.microsoft.com/office/spreadsheetml/2009/9/ac" r="499" s="3" customFormat="true" x14ac:dyDescent="0.25">
      <c r="A499" s="419"/>
      <c r="B499" s="135"/>
      <c r="L499" s="135"/>
      <c r="V499" s="135"/>
      <c r="AF499" s="135"/>
      <c r="AP499" s="135"/>
      <c r="AZ499" s="135"/>
      <c r="BJ499" s="135"/>
      <c r="BT499" s="135"/>
      <c r="CD499" s="135"/>
      <c r="CN499" s="135"/>
      <c r="CO499" s="135"/>
      <c r="CP499" s="135"/>
      <c r="CQ499" s="135"/>
      <c r="CR499" s="135"/>
      <c r="CS499" s="135"/>
      <c r="CT499" s="135"/>
      <c r="CU499" s="135"/>
      <c r="CX499" s="135"/>
      <c r="DH499" s="135"/>
      <c r="DR499" s="135"/>
      <c r="EB499" s="135"/>
      <c r="EL499" s="135"/>
      <c r="EV499" s="135"/>
      <c r="FF499" s="135"/>
      <c r="FP499" s="135"/>
      <c r="FZ499" s="135"/>
      <c r="GJ499" s="135"/>
      <c r="GT499" s="135"/>
      <c r="HD499" s="135"/>
      <c r="HN499" s="135"/>
      <c r="HX499" s="135"/>
      <c r="IH499" s="135"/>
      <c r="IR499" s="135"/>
      <c r="JB499" s="135"/>
      <c r="JL499" s="135"/>
      <c r="JV499" s="135"/>
      <c r="KF499" s="135"/>
      <c r="KP499" s="135"/>
      <c r="KZ499" s="135"/>
      <c r="LJ499" s="135"/>
      <c r="LT499" s="135"/>
      <c r="MD499" s="135"/>
    </row>
    <row xmlns:x14ac="http://schemas.microsoft.com/office/spreadsheetml/2009/9/ac" r="500" s="3" customFormat="true" x14ac:dyDescent="0.25">
      <c r="A500" s="419"/>
      <c r="B500" s="135"/>
      <c r="L500" s="135"/>
      <c r="V500" s="135"/>
      <c r="AF500" s="135"/>
      <c r="AP500" s="135"/>
      <c r="AZ500" s="135"/>
      <c r="BJ500" s="135"/>
      <c r="BT500" s="135"/>
      <c r="CD500" s="135"/>
      <c r="CN500" s="135"/>
      <c r="CO500" s="135"/>
      <c r="CP500" s="135"/>
      <c r="CQ500" s="135"/>
      <c r="CR500" s="135"/>
      <c r="CS500" s="135"/>
      <c r="CT500" s="135"/>
      <c r="CU500" s="135"/>
      <c r="CX500" s="135"/>
      <c r="DH500" s="135"/>
      <c r="DR500" s="135"/>
      <c r="EB500" s="135"/>
      <c r="EL500" s="135"/>
      <c r="EV500" s="135"/>
      <c r="FF500" s="135"/>
      <c r="FP500" s="135"/>
      <c r="FZ500" s="135"/>
      <c r="GJ500" s="135"/>
      <c r="GT500" s="135"/>
      <c r="HD500" s="135"/>
      <c r="HN500" s="135"/>
      <c r="HX500" s="135"/>
      <c r="IH500" s="135"/>
      <c r="IR500" s="135"/>
      <c r="JB500" s="135"/>
      <c r="JL500" s="135"/>
      <c r="JV500" s="135"/>
      <c r="KF500" s="135"/>
      <c r="KP500" s="135"/>
      <c r="KZ500" s="135"/>
      <c r="LJ500" s="135"/>
      <c r="LT500" s="135"/>
      <c r="MD500" s="135"/>
    </row>
    <row xmlns:x14ac="http://schemas.microsoft.com/office/spreadsheetml/2009/9/ac" r="501" s="3" customFormat="true" x14ac:dyDescent="0.25">
      <c r="A501" s="419"/>
      <c r="B501" s="135"/>
      <c r="L501" s="135"/>
      <c r="V501" s="135"/>
      <c r="AF501" s="135"/>
      <c r="AP501" s="135"/>
      <c r="AZ501" s="135"/>
      <c r="BJ501" s="135"/>
      <c r="BT501" s="135"/>
      <c r="CD501" s="135"/>
      <c r="CN501" s="135"/>
      <c r="CO501" s="135"/>
      <c r="CP501" s="135"/>
      <c r="CQ501" s="135"/>
      <c r="CR501" s="135"/>
      <c r="CS501" s="135"/>
      <c r="CT501" s="135"/>
      <c r="CU501" s="135"/>
      <c r="CX501" s="135"/>
      <c r="DH501" s="135"/>
      <c r="DR501" s="135"/>
      <c r="EB501" s="135"/>
      <c r="EL501" s="135"/>
      <c r="EV501" s="135"/>
      <c r="FF501" s="135"/>
      <c r="FP501" s="135"/>
      <c r="FZ501" s="135"/>
      <c r="GJ501" s="135"/>
      <c r="GT501" s="135"/>
      <c r="HD501" s="135"/>
      <c r="HN501" s="135"/>
      <c r="HX501" s="135"/>
      <c r="IH501" s="135"/>
      <c r="IR501" s="135"/>
      <c r="JB501" s="135"/>
      <c r="JL501" s="135"/>
      <c r="JV501" s="135"/>
      <c r="KF501" s="135"/>
      <c r="KP501" s="135"/>
      <c r="KZ501" s="135"/>
      <c r="LJ501" s="135"/>
      <c r="LT501" s="135"/>
      <c r="MD501" s="135"/>
    </row>
    <row xmlns:x14ac="http://schemas.microsoft.com/office/spreadsheetml/2009/9/ac" r="502" s="3" customFormat="true" x14ac:dyDescent="0.25">
      <c r="A502" s="419"/>
      <c r="B502" s="135"/>
      <c r="L502" s="135"/>
      <c r="V502" s="135"/>
      <c r="AF502" s="135"/>
      <c r="AP502" s="135"/>
      <c r="AZ502" s="135"/>
      <c r="BJ502" s="135"/>
      <c r="BT502" s="135"/>
      <c r="CD502" s="135"/>
      <c r="CN502" s="135"/>
      <c r="CO502" s="135"/>
      <c r="CP502" s="135"/>
      <c r="CQ502" s="135"/>
      <c r="CR502" s="135"/>
      <c r="CS502" s="135"/>
      <c r="CT502" s="135"/>
      <c r="CU502" s="135"/>
      <c r="CX502" s="135"/>
      <c r="DH502" s="135"/>
      <c r="DR502" s="135"/>
      <c r="EB502" s="135"/>
      <c r="EL502" s="135"/>
      <c r="EV502" s="135"/>
      <c r="FF502" s="135"/>
      <c r="FP502" s="135"/>
      <c r="FZ502" s="135"/>
      <c r="GJ502" s="135"/>
      <c r="GT502" s="135"/>
      <c r="HD502" s="135"/>
      <c r="HN502" s="135"/>
      <c r="HX502" s="135"/>
      <c r="IH502" s="135"/>
      <c r="IR502" s="135"/>
      <c r="JB502" s="135"/>
      <c r="JL502" s="135"/>
      <c r="JV502" s="135"/>
      <c r="KF502" s="135"/>
      <c r="KP502" s="135"/>
      <c r="KZ502" s="135"/>
      <c r="LJ502" s="135"/>
      <c r="LT502" s="135"/>
      <c r="MD502" s="135"/>
    </row>
    <row xmlns:x14ac="http://schemas.microsoft.com/office/spreadsheetml/2009/9/ac" r="503" s="3" customFormat="true" x14ac:dyDescent="0.25">
      <c r="A503" s="419"/>
      <c r="B503" s="135"/>
      <c r="L503" s="135"/>
      <c r="V503" s="135"/>
      <c r="AF503" s="135"/>
      <c r="AP503" s="135"/>
      <c r="AZ503" s="135"/>
      <c r="BJ503" s="135"/>
      <c r="BT503" s="135"/>
      <c r="CD503" s="135"/>
      <c r="CN503" s="135"/>
      <c r="CO503" s="135"/>
      <c r="CP503" s="135"/>
      <c r="CQ503" s="135"/>
      <c r="CR503" s="135"/>
      <c r="CS503" s="135"/>
      <c r="CT503" s="135"/>
      <c r="CU503" s="135"/>
      <c r="CX503" s="135"/>
      <c r="DH503" s="135"/>
      <c r="DR503" s="135"/>
      <c r="EB503" s="135"/>
      <c r="EL503" s="135"/>
      <c r="EV503" s="135"/>
      <c r="FF503" s="135"/>
      <c r="FP503" s="135"/>
      <c r="FZ503" s="135"/>
      <c r="GJ503" s="135"/>
      <c r="GT503" s="135"/>
      <c r="HD503" s="135"/>
      <c r="HN503" s="135"/>
      <c r="HX503" s="135"/>
      <c r="IH503" s="135"/>
      <c r="IR503" s="135"/>
      <c r="JB503" s="135"/>
      <c r="JL503" s="135"/>
      <c r="JV503" s="135"/>
      <c r="KF503" s="135"/>
      <c r="KP503" s="135"/>
      <c r="KZ503" s="135"/>
      <c r="LJ503" s="135"/>
      <c r="LT503" s="135"/>
      <c r="MD503" s="135"/>
    </row>
    <row xmlns:x14ac="http://schemas.microsoft.com/office/spreadsheetml/2009/9/ac" r="504" s="3" customFormat="true" x14ac:dyDescent="0.25">
      <c r="A504" s="419"/>
      <c r="B504" s="135"/>
      <c r="L504" s="135"/>
      <c r="V504" s="135"/>
      <c r="AF504" s="135"/>
      <c r="AP504" s="135"/>
      <c r="AZ504" s="135"/>
      <c r="BJ504" s="135"/>
      <c r="BT504" s="135"/>
      <c r="CD504" s="135"/>
      <c r="CN504" s="135"/>
      <c r="CO504" s="135"/>
      <c r="CP504" s="135"/>
      <c r="CQ504" s="135"/>
      <c r="CR504" s="135"/>
      <c r="CS504" s="135"/>
      <c r="CT504" s="135"/>
      <c r="CU504" s="135"/>
      <c r="CX504" s="135"/>
      <c r="DH504" s="135"/>
      <c r="DR504" s="135"/>
      <c r="EB504" s="135"/>
      <c r="EL504" s="135"/>
      <c r="EV504" s="135"/>
      <c r="FF504" s="135"/>
      <c r="FP504" s="135"/>
      <c r="FZ504" s="135"/>
      <c r="GJ504" s="135"/>
      <c r="GT504" s="135"/>
      <c r="HD504" s="135"/>
      <c r="HN504" s="135"/>
      <c r="HX504" s="135"/>
      <c r="IH504" s="135"/>
      <c r="IR504" s="135"/>
      <c r="JB504" s="135"/>
      <c r="JL504" s="135"/>
      <c r="JV504" s="135"/>
      <c r="KF504" s="135"/>
      <c r="KP504" s="135"/>
      <c r="KZ504" s="135"/>
      <c r="LJ504" s="135"/>
      <c r="LT504" s="135"/>
      <c r="MD504" s="135"/>
    </row>
    <row xmlns:x14ac="http://schemas.microsoft.com/office/spreadsheetml/2009/9/ac" r="505" s="3" customFormat="true" x14ac:dyDescent="0.25">
      <c r="A505" s="419"/>
      <c r="B505" s="135"/>
      <c r="L505" s="135"/>
      <c r="V505" s="135"/>
      <c r="AF505" s="135"/>
      <c r="AP505" s="135"/>
      <c r="AZ505" s="135"/>
      <c r="BJ505" s="135"/>
      <c r="BT505" s="135"/>
      <c r="CD505" s="135"/>
      <c r="CN505" s="135"/>
      <c r="CO505" s="135"/>
      <c r="CP505" s="135"/>
      <c r="CQ505" s="135"/>
      <c r="CR505" s="135"/>
      <c r="CS505" s="135"/>
      <c r="CT505" s="135"/>
      <c r="CU505" s="135"/>
      <c r="CX505" s="135"/>
      <c r="DH505" s="135"/>
      <c r="DR505" s="135"/>
      <c r="EB505" s="135"/>
      <c r="EL505" s="135"/>
      <c r="EV505" s="135"/>
      <c r="FF505" s="135"/>
      <c r="FP505" s="135"/>
      <c r="FZ505" s="135"/>
      <c r="GJ505" s="135"/>
      <c r="GT505" s="135"/>
      <c r="HD505" s="135"/>
      <c r="HN505" s="135"/>
      <c r="HX505" s="135"/>
      <c r="IH505" s="135"/>
      <c r="IR505" s="135"/>
      <c r="JB505" s="135"/>
      <c r="JL505" s="135"/>
      <c r="JV505" s="135"/>
      <c r="KF505" s="135"/>
      <c r="KP505" s="135"/>
      <c r="KZ505" s="135"/>
      <c r="LJ505" s="135"/>
      <c r="LT505" s="135"/>
      <c r="MD505" s="135"/>
    </row>
    <row xmlns:x14ac="http://schemas.microsoft.com/office/spreadsheetml/2009/9/ac" r="506" s="3" customFormat="true" x14ac:dyDescent="0.25">
      <c r="A506" s="419"/>
      <c r="B506" s="135"/>
      <c r="L506" s="135"/>
      <c r="V506" s="135"/>
      <c r="AF506" s="135"/>
      <c r="AP506" s="135"/>
      <c r="AZ506" s="135"/>
      <c r="BJ506" s="135"/>
      <c r="BT506" s="135"/>
      <c r="CD506" s="135"/>
      <c r="CN506" s="135"/>
      <c r="CO506" s="135"/>
      <c r="CP506" s="135"/>
      <c r="CQ506" s="135"/>
      <c r="CR506" s="135"/>
      <c r="CS506" s="135"/>
      <c r="CT506" s="135"/>
      <c r="CU506" s="135"/>
      <c r="CX506" s="135"/>
      <c r="DH506" s="135"/>
      <c r="DR506" s="135"/>
      <c r="EB506" s="135"/>
      <c r="EL506" s="135"/>
      <c r="EV506" s="135"/>
      <c r="FF506" s="135"/>
      <c r="FP506" s="135"/>
      <c r="FZ506" s="135"/>
      <c r="GJ506" s="135"/>
      <c r="GT506" s="135"/>
      <c r="HD506" s="135"/>
      <c r="HN506" s="135"/>
      <c r="HX506" s="135"/>
      <c r="IH506" s="135"/>
      <c r="IR506" s="135"/>
      <c r="JB506" s="135"/>
      <c r="JL506" s="135"/>
      <c r="JV506" s="135"/>
      <c r="KF506" s="135"/>
      <c r="KP506" s="135"/>
      <c r="KZ506" s="135"/>
      <c r="LJ506" s="135"/>
      <c r="LT506" s="135"/>
      <c r="MD506" s="135"/>
    </row>
    <row xmlns:x14ac="http://schemas.microsoft.com/office/spreadsheetml/2009/9/ac" r="507" s="3" customFormat="true" x14ac:dyDescent="0.25">
      <c r="A507" s="419"/>
      <c r="B507" s="135"/>
      <c r="L507" s="135"/>
      <c r="V507" s="135"/>
      <c r="AF507" s="135"/>
      <c r="AP507" s="135"/>
      <c r="AZ507" s="135"/>
      <c r="BJ507" s="135"/>
      <c r="BT507" s="135"/>
      <c r="CD507" s="135"/>
      <c r="CN507" s="135"/>
      <c r="CO507" s="135"/>
      <c r="CP507" s="135"/>
      <c r="CQ507" s="135"/>
      <c r="CR507" s="135"/>
      <c r="CS507" s="135"/>
      <c r="CT507" s="135"/>
      <c r="CU507" s="135"/>
      <c r="CX507" s="135"/>
      <c r="DH507" s="135"/>
      <c r="DR507" s="135"/>
      <c r="EB507" s="135"/>
      <c r="EL507" s="135"/>
      <c r="EV507" s="135"/>
      <c r="FF507" s="135"/>
      <c r="FP507" s="135"/>
      <c r="FZ507" s="135"/>
      <c r="GJ507" s="135"/>
      <c r="GT507" s="135"/>
      <c r="HD507" s="135"/>
      <c r="HN507" s="135"/>
      <c r="HX507" s="135"/>
      <c r="IH507" s="135"/>
      <c r="IR507" s="135"/>
      <c r="JB507" s="135"/>
      <c r="JL507" s="135"/>
      <c r="JV507" s="135"/>
      <c r="KF507" s="135"/>
      <c r="KP507" s="135"/>
      <c r="KZ507" s="135"/>
      <c r="LJ507" s="135"/>
      <c r="LT507" s="135"/>
      <c r="MD507" s="135"/>
    </row>
    <row xmlns:x14ac="http://schemas.microsoft.com/office/spreadsheetml/2009/9/ac" r="508" s="3" customFormat="true" x14ac:dyDescent="0.25">
      <c r="A508" s="419"/>
      <c r="B508" s="135"/>
      <c r="L508" s="135"/>
      <c r="V508" s="135"/>
      <c r="AF508" s="135"/>
      <c r="AP508" s="135"/>
      <c r="AZ508" s="135"/>
      <c r="BJ508" s="135"/>
      <c r="BT508" s="135"/>
      <c r="CD508" s="135"/>
      <c r="CN508" s="135"/>
      <c r="CO508" s="135"/>
      <c r="CP508" s="135"/>
      <c r="CQ508" s="135"/>
      <c r="CR508" s="135"/>
      <c r="CS508" s="135"/>
      <c r="CT508" s="135"/>
      <c r="CU508" s="135"/>
      <c r="CX508" s="135"/>
      <c r="DH508" s="135"/>
      <c r="DR508" s="135"/>
      <c r="EB508" s="135"/>
      <c r="EL508" s="135"/>
      <c r="EV508" s="135"/>
      <c r="FF508" s="135"/>
      <c r="FP508" s="135"/>
      <c r="FZ508" s="135"/>
      <c r="GJ508" s="135"/>
      <c r="GT508" s="135"/>
      <c r="HD508" s="135"/>
      <c r="HN508" s="135"/>
      <c r="HX508" s="135"/>
      <c r="IH508" s="135"/>
      <c r="IR508" s="135"/>
      <c r="JB508" s="135"/>
      <c r="JL508" s="135"/>
      <c r="JV508" s="135"/>
      <c r="KF508" s="135"/>
      <c r="KP508" s="135"/>
      <c r="KZ508" s="135"/>
      <c r="LJ508" s="135"/>
      <c r="LT508" s="135"/>
      <c r="MD508" s="135"/>
    </row>
    <row xmlns:x14ac="http://schemas.microsoft.com/office/spreadsheetml/2009/9/ac" r="509" s="3" customFormat="true" x14ac:dyDescent="0.25">
      <c r="A509" s="419"/>
      <c r="B509" s="135"/>
      <c r="L509" s="135"/>
      <c r="V509" s="135"/>
      <c r="AF509" s="135"/>
      <c r="AP509" s="135"/>
      <c r="AZ509" s="135"/>
      <c r="BJ509" s="135"/>
      <c r="BT509" s="135"/>
      <c r="CD509" s="135"/>
      <c r="CN509" s="135"/>
      <c r="CO509" s="135"/>
      <c r="CP509" s="135"/>
      <c r="CQ509" s="135"/>
      <c r="CR509" s="135"/>
      <c r="CS509" s="135"/>
      <c r="CT509" s="135"/>
      <c r="CU509" s="135"/>
      <c r="CX509" s="135"/>
      <c r="DH509" s="135"/>
      <c r="DR509" s="135"/>
      <c r="EB509" s="135"/>
      <c r="EL509" s="135"/>
      <c r="EV509" s="135"/>
      <c r="FF509" s="135"/>
      <c r="FP509" s="135"/>
      <c r="FZ509" s="135"/>
      <c r="GJ509" s="135"/>
      <c r="GT509" s="135"/>
      <c r="HD509" s="135"/>
      <c r="HN509" s="135"/>
      <c r="HX509" s="135"/>
      <c r="IH509" s="135"/>
      <c r="IR509" s="135"/>
      <c r="JB509" s="135"/>
      <c r="JL509" s="135"/>
      <c r="JV509" s="135"/>
      <c r="KF509" s="135"/>
      <c r="KP509" s="135"/>
      <c r="KZ509" s="135"/>
      <c r="LJ509" s="135"/>
      <c r="LT509" s="135"/>
      <c r="MD509" s="135"/>
    </row>
    <row xmlns:x14ac="http://schemas.microsoft.com/office/spreadsheetml/2009/9/ac" r="510" s="3" customFormat="true" x14ac:dyDescent="0.25">
      <c r="A510" s="419"/>
      <c r="B510" s="135"/>
      <c r="L510" s="135"/>
      <c r="V510" s="135"/>
      <c r="AF510" s="135"/>
      <c r="AP510" s="135"/>
      <c r="AZ510" s="135"/>
      <c r="BJ510" s="135"/>
      <c r="BT510" s="135"/>
      <c r="CD510" s="135"/>
      <c r="CN510" s="135"/>
      <c r="CO510" s="135"/>
      <c r="CP510" s="135"/>
      <c r="CQ510" s="135"/>
      <c r="CR510" s="135"/>
      <c r="CS510" s="135"/>
      <c r="CT510" s="135"/>
      <c r="CU510" s="135"/>
      <c r="CX510" s="135"/>
      <c r="DH510" s="135"/>
      <c r="DR510" s="135"/>
      <c r="EB510" s="135"/>
      <c r="EL510" s="135"/>
      <c r="EV510" s="135"/>
      <c r="FF510" s="135"/>
      <c r="FP510" s="135"/>
      <c r="FZ510" s="135"/>
      <c r="GJ510" s="135"/>
      <c r="GT510" s="135"/>
      <c r="HD510" s="135"/>
      <c r="HN510" s="135"/>
      <c r="HX510" s="135"/>
      <c r="IH510" s="135"/>
      <c r="IR510" s="135"/>
      <c r="JB510" s="135"/>
      <c r="JL510" s="135"/>
      <c r="JV510" s="135"/>
      <c r="KF510" s="135"/>
      <c r="KP510" s="135"/>
      <c r="KZ510" s="135"/>
      <c r="LJ510" s="135"/>
      <c r="LT510" s="135"/>
      <c r="MD510" s="135"/>
    </row>
    <row xmlns:x14ac="http://schemas.microsoft.com/office/spreadsheetml/2009/9/ac" r="511" s="3" customFormat="true" x14ac:dyDescent="0.25">
      <c r="A511" s="419"/>
      <c r="B511" s="135"/>
      <c r="L511" s="135"/>
      <c r="V511" s="135"/>
      <c r="AF511" s="135"/>
      <c r="AP511" s="135"/>
      <c r="AZ511" s="135"/>
      <c r="BJ511" s="135"/>
      <c r="BT511" s="135"/>
      <c r="CD511" s="135"/>
      <c r="CN511" s="135"/>
      <c r="CO511" s="135"/>
      <c r="CP511" s="135"/>
      <c r="CQ511" s="135"/>
      <c r="CR511" s="135"/>
      <c r="CS511" s="135"/>
      <c r="CT511" s="135"/>
      <c r="CU511" s="135"/>
      <c r="CX511" s="135"/>
      <c r="DH511" s="135"/>
      <c r="DR511" s="135"/>
      <c r="EB511" s="135"/>
      <c r="EL511" s="135"/>
      <c r="EV511" s="135"/>
      <c r="FF511" s="135"/>
      <c r="FP511" s="135"/>
      <c r="FZ511" s="135"/>
      <c r="GJ511" s="135"/>
      <c r="GT511" s="135"/>
      <c r="HD511" s="135"/>
      <c r="HN511" s="135"/>
      <c r="HX511" s="135"/>
      <c r="IH511" s="135"/>
      <c r="IR511" s="135"/>
      <c r="JB511" s="135"/>
      <c r="JL511" s="135"/>
      <c r="JV511" s="135"/>
      <c r="KF511" s="135"/>
      <c r="KP511" s="135"/>
      <c r="KZ511" s="135"/>
      <c r="LJ511" s="135"/>
      <c r="LT511" s="135"/>
      <c r="MD511" s="135"/>
    </row>
    <row xmlns:x14ac="http://schemas.microsoft.com/office/spreadsheetml/2009/9/ac" r="512" s="3" customFormat="true" x14ac:dyDescent="0.25">
      <c r="A512" s="419"/>
      <c r="B512" s="135"/>
      <c r="L512" s="135"/>
      <c r="V512" s="135"/>
      <c r="AF512" s="135"/>
      <c r="AP512" s="135"/>
      <c r="AZ512" s="135"/>
      <c r="BJ512" s="135"/>
      <c r="BT512" s="135"/>
      <c r="CD512" s="135"/>
      <c r="CN512" s="135"/>
      <c r="CO512" s="135"/>
      <c r="CP512" s="135"/>
      <c r="CQ512" s="135"/>
      <c r="CR512" s="135"/>
      <c r="CS512" s="135"/>
      <c r="CT512" s="135"/>
      <c r="CU512" s="135"/>
      <c r="CX512" s="135"/>
      <c r="DH512" s="135"/>
      <c r="DR512" s="135"/>
      <c r="EB512" s="135"/>
      <c r="EL512" s="135"/>
      <c r="EV512" s="135"/>
      <c r="FF512" s="135"/>
      <c r="FP512" s="135"/>
      <c r="FZ512" s="135"/>
      <c r="GJ512" s="135"/>
      <c r="GT512" s="135"/>
      <c r="HD512" s="135"/>
      <c r="HN512" s="135"/>
      <c r="HX512" s="135"/>
      <c r="IH512" s="135"/>
      <c r="IR512" s="135"/>
      <c r="JB512" s="135"/>
      <c r="JL512" s="135"/>
      <c r="JV512" s="135"/>
      <c r="KF512" s="135"/>
      <c r="KP512" s="135"/>
      <c r="KZ512" s="135"/>
      <c r="LJ512" s="135"/>
      <c r="LT512" s="135"/>
      <c r="MD512" s="135"/>
    </row>
    <row xmlns:x14ac="http://schemas.microsoft.com/office/spreadsheetml/2009/9/ac" r="513" s="3" customFormat="true" x14ac:dyDescent="0.25">
      <c r="A513" s="419"/>
      <c r="B513" s="135"/>
      <c r="L513" s="135"/>
      <c r="V513" s="135"/>
      <c r="AF513" s="135"/>
      <c r="AP513" s="135"/>
      <c r="AZ513" s="135"/>
      <c r="BJ513" s="135"/>
      <c r="BT513" s="135"/>
      <c r="CD513" s="135"/>
      <c r="CN513" s="135"/>
      <c r="CO513" s="135"/>
      <c r="CP513" s="135"/>
      <c r="CQ513" s="135"/>
      <c r="CR513" s="135"/>
      <c r="CS513" s="135"/>
      <c r="CT513" s="135"/>
      <c r="CU513" s="135"/>
      <c r="CX513" s="135"/>
      <c r="DH513" s="135"/>
      <c r="DR513" s="135"/>
      <c r="EB513" s="135"/>
      <c r="EL513" s="135"/>
      <c r="EV513" s="135"/>
      <c r="FF513" s="135"/>
      <c r="FP513" s="135"/>
      <c r="FZ513" s="135"/>
      <c r="GJ513" s="135"/>
      <c r="GT513" s="135"/>
      <c r="HD513" s="135"/>
      <c r="HN513" s="135"/>
      <c r="HX513" s="135"/>
      <c r="IH513" s="135"/>
      <c r="IR513" s="135"/>
      <c r="JB513" s="135"/>
      <c r="JL513" s="135"/>
      <c r="JV513" s="135"/>
      <c r="KF513" s="135"/>
      <c r="KP513" s="135"/>
      <c r="KZ513" s="135"/>
      <c r="LJ513" s="135"/>
      <c r="LT513" s="135"/>
      <c r="MD513" s="135"/>
    </row>
    <row xmlns:x14ac="http://schemas.microsoft.com/office/spreadsheetml/2009/9/ac" r="514" s="3" customFormat="true" x14ac:dyDescent="0.25">
      <c r="A514" s="419"/>
      <c r="B514" s="135"/>
      <c r="L514" s="135"/>
      <c r="V514" s="135"/>
      <c r="AF514" s="135"/>
      <c r="AP514" s="135"/>
      <c r="AZ514" s="135"/>
      <c r="BJ514" s="135"/>
      <c r="BT514" s="135"/>
      <c r="CD514" s="135"/>
      <c r="CN514" s="135"/>
      <c r="CO514" s="135"/>
      <c r="CP514" s="135"/>
      <c r="CQ514" s="135"/>
      <c r="CR514" s="135"/>
      <c r="CS514" s="135"/>
      <c r="CT514" s="135"/>
      <c r="CU514" s="135"/>
      <c r="CX514" s="135"/>
      <c r="DH514" s="135"/>
      <c r="DR514" s="135"/>
      <c r="EB514" s="135"/>
      <c r="EL514" s="135"/>
      <c r="EV514" s="135"/>
      <c r="FF514" s="135"/>
      <c r="FP514" s="135"/>
      <c r="FZ514" s="135"/>
      <c r="GJ514" s="135"/>
      <c r="GT514" s="135"/>
      <c r="HD514" s="135"/>
      <c r="HN514" s="135"/>
      <c r="HX514" s="135"/>
      <c r="IH514" s="135"/>
      <c r="IR514" s="135"/>
      <c r="JB514" s="135"/>
      <c r="JL514" s="135"/>
      <c r="JV514" s="135"/>
      <c r="KF514" s="135"/>
      <c r="KP514" s="135"/>
      <c r="KZ514" s="135"/>
      <c r="LJ514" s="135"/>
      <c r="LT514" s="135"/>
      <c r="MD514" s="135"/>
    </row>
    <row xmlns:x14ac="http://schemas.microsoft.com/office/spreadsheetml/2009/9/ac" r="515" s="3" customFormat="true" x14ac:dyDescent="0.25">
      <c r="A515" s="419"/>
      <c r="B515" s="135"/>
      <c r="L515" s="135"/>
      <c r="V515" s="135"/>
      <c r="AF515" s="135"/>
      <c r="AP515" s="135"/>
      <c r="AZ515" s="135"/>
      <c r="BJ515" s="135"/>
      <c r="BT515" s="135"/>
      <c r="CD515" s="135"/>
      <c r="CN515" s="135"/>
      <c r="CO515" s="135"/>
      <c r="CP515" s="135"/>
      <c r="CQ515" s="135"/>
      <c r="CR515" s="135"/>
      <c r="CS515" s="135"/>
      <c r="CT515" s="135"/>
      <c r="CU515" s="135"/>
      <c r="CX515" s="135"/>
      <c r="DH515" s="135"/>
      <c r="DR515" s="135"/>
      <c r="EB515" s="135"/>
      <c r="EL515" s="135"/>
      <c r="EV515" s="135"/>
      <c r="FF515" s="135"/>
      <c r="FP515" s="135"/>
      <c r="FZ515" s="135"/>
      <c r="GJ515" s="135"/>
      <c r="GT515" s="135"/>
      <c r="HD515" s="135"/>
      <c r="HN515" s="135"/>
      <c r="HX515" s="135"/>
      <c r="IH515" s="135"/>
      <c r="IR515" s="135"/>
      <c r="JB515" s="135"/>
      <c r="JL515" s="135"/>
      <c r="JV515" s="135"/>
      <c r="KF515" s="135"/>
      <c r="KP515" s="135"/>
      <c r="KZ515" s="135"/>
      <c r="LJ515" s="135"/>
      <c r="LT515" s="135"/>
      <c r="MD515" s="135"/>
    </row>
    <row xmlns:x14ac="http://schemas.microsoft.com/office/spreadsheetml/2009/9/ac" r="516" s="3" customFormat="true" x14ac:dyDescent="0.25">
      <c r="A516" s="419"/>
      <c r="B516" s="135"/>
      <c r="L516" s="135"/>
      <c r="V516" s="135"/>
      <c r="AF516" s="135"/>
      <c r="AP516" s="135"/>
      <c r="AZ516" s="135"/>
      <c r="BJ516" s="135"/>
      <c r="BT516" s="135"/>
      <c r="CD516" s="135"/>
      <c r="CN516" s="135"/>
      <c r="CO516" s="135"/>
      <c r="CP516" s="135"/>
      <c r="CQ516" s="135"/>
      <c r="CR516" s="135"/>
      <c r="CS516" s="135"/>
      <c r="CT516" s="135"/>
      <c r="CU516" s="135"/>
      <c r="CX516" s="135"/>
      <c r="DH516" s="135"/>
      <c r="DR516" s="135"/>
      <c r="EB516" s="135"/>
      <c r="EL516" s="135"/>
      <c r="EV516" s="135"/>
      <c r="FF516" s="135"/>
      <c r="FP516" s="135"/>
      <c r="FZ516" s="135"/>
      <c r="GJ516" s="135"/>
      <c r="GT516" s="135"/>
      <c r="HD516" s="135"/>
      <c r="HN516" s="135"/>
      <c r="HX516" s="135"/>
      <c r="IH516" s="135"/>
      <c r="IR516" s="135"/>
      <c r="JB516" s="135"/>
      <c r="JL516" s="135"/>
      <c r="JV516" s="135"/>
      <c r="KF516" s="135"/>
      <c r="KP516" s="135"/>
      <c r="KZ516" s="135"/>
      <c r="LJ516" s="135"/>
      <c r="LT516" s="135"/>
      <c r="MD516" s="135"/>
    </row>
    <row xmlns:x14ac="http://schemas.microsoft.com/office/spreadsheetml/2009/9/ac" r="517" s="3" customFormat="true" x14ac:dyDescent="0.25">
      <c r="A517" s="419"/>
      <c r="B517" s="135"/>
      <c r="L517" s="135"/>
      <c r="V517" s="135"/>
      <c r="AF517" s="135"/>
      <c r="AP517" s="135"/>
      <c r="AZ517" s="135"/>
      <c r="BJ517" s="135"/>
      <c r="BT517" s="135"/>
      <c r="CD517" s="135"/>
      <c r="CN517" s="135"/>
      <c r="CO517" s="135"/>
      <c r="CP517" s="135"/>
      <c r="CQ517" s="135"/>
      <c r="CR517" s="135"/>
      <c r="CS517" s="135"/>
      <c r="CT517" s="135"/>
      <c r="CU517" s="135"/>
      <c r="CX517" s="135"/>
      <c r="DH517" s="135"/>
      <c r="DR517" s="135"/>
      <c r="EB517" s="135"/>
      <c r="EL517" s="135"/>
      <c r="EV517" s="135"/>
      <c r="FF517" s="135"/>
      <c r="FP517" s="135"/>
      <c r="FZ517" s="135"/>
      <c r="GJ517" s="135"/>
      <c r="GT517" s="135"/>
      <c r="HD517" s="135"/>
      <c r="HN517" s="135"/>
      <c r="HX517" s="135"/>
      <c r="IH517" s="135"/>
      <c r="IR517" s="135"/>
      <c r="JB517" s="135"/>
      <c r="JL517" s="135"/>
      <c r="JV517" s="135"/>
      <c r="KF517" s="135"/>
      <c r="KP517" s="135"/>
      <c r="KZ517" s="135"/>
      <c r="LJ517" s="135"/>
      <c r="LT517" s="135"/>
      <c r="MD517" s="135"/>
    </row>
    <row xmlns:x14ac="http://schemas.microsoft.com/office/spreadsheetml/2009/9/ac" r="518" s="3" customFormat="true" x14ac:dyDescent="0.25">
      <c r="A518" s="419"/>
      <c r="B518" s="135"/>
      <c r="L518" s="135"/>
      <c r="V518" s="135"/>
      <c r="AF518" s="135"/>
      <c r="AP518" s="135"/>
      <c r="AZ518" s="135"/>
      <c r="BJ518" s="135"/>
      <c r="BT518" s="135"/>
      <c r="CD518" s="135"/>
      <c r="CN518" s="135"/>
      <c r="CO518" s="135"/>
      <c r="CP518" s="135"/>
      <c r="CQ518" s="135"/>
      <c r="CR518" s="135"/>
      <c r="CS518" s="135"/>
      <c r="CT518" s="135"/>
      <c r="CU518" s="135"/>
      <c r="CX518" s="135"/>
      <c r="DH518" s="135"/>
      <c r="DR518" s="135"/>
      <c r="EB518" s="135"/>
      <c r="EL518" s="135"/>
      <c r="EV518" s="135"/>
      <c r="FF518" s="135"/>
      <c r="FP518" s="135"/>
      <c r="FZ518" s="135"/>
      <c r="GJ518" s="135"/>
      <c r="GT518" s="135"/>
      <c r="HD518" s="135"/>
      <c r="HN518" s="135"/>
      <c r="HX518" s="135"/>
      <c r="IH518" s="135"/>
      <c r="IR518" s="135"/>
      <c r="JB518" s="135"/>
      <c r="JL518" s="135"/>
      <c r="JV518" s="135"/>
      <c r="KF518" s="135"/>
      <c r="KP518" s="135"/>
      <c r="KZ518" s="135"/>
      <c r="LJ518" s="135"/>
      <c r="LT518" s="135"/>
      <c r="MD518" s="135"/>
    </row>
    <row xmlns:x14ac="http://schemas.microsoft.com/office/spreadsheetml/2009/9/ac" r="519" s="3" customFormat="true" x14ac:dyDescent="0.25">
      <c r="A519" s="419"/>
      <c r="B519" s="135"/>
      <c r="L519" s="135"/>
      <c r="V519" s="135"/>
      <c r="AF519" s="135"/>
      <c r="AP519" s="135"/>
      <c r="AZ519" s="135"/>
      <c r="BJ519" s="135"/>
      <c r="BT519" s="135"/>
      <c r="CD519" s="135"/>
      <c r="CN519" s="135"/>
      <c r="CO519" s="135"/>
      <c r="CP519" s="135"/>
      <c r="CQ519" s="135"/>
      <c r="CR519" s="135"/>
      <c r="CS519" s="135"/>
      <c r="CT519" s="135"/>
      <c r="CU519" s="135"/>
      <c r="CX519" s="135"/>
      <c r="DH519" s="135"/>
      <c r="DR519" s="135"/>
      <c r="EB519" s="135"/>
      <c r="EL519" s="135"/>
      <c r="EV519" s="135"/>
      <c r="FF519" s="135"/>
      <c r="FP519" s="135"/>
      <c r="FZ519" s="135"/>
      <c r="GJ519" s="135"/>
      <c r="GT519" s="135"/>
      <c r="HD519" s="135"/>
      <c r="HN519" s="135"/>
      <c r="HX519" s="135"/>
      <c r="IH519" s="135"/>
      <c r="IR519" s="135"/>
      <c r="JB519" s="135"/>
      <c r="JL519" s="135"/>
      <c r="JV519" s="135"/>
      <c r="KF519" s="135"/>
      <c r="KP519" s="135"/>
      <c r="KZ519" s="135"/>
      <c r="LJ519" s="135"/>
      <c r="LT519" s="135"/>
      <c r="MD519" s="135"/>
    </row>
    <row xmlns:x14ac="http://schemas.microsoft.com/office/spreadsheetml/2009/9/ac" r="520" s="3" customFormat="true" x14ac:dyDescent="0.25">
      <c r="A520" s="419"/>
      <c r="B520" s="135"/>
      <c r="L520" s="135"/>
      <c r="V520" s="135"/>
      <c r="AF520" s="135"/>
      <c r="AP520" s="135"/>
      <c r="AZ520" s="135"/>
      <c r="BJ520" s="135"/>
      <c r="BT520" s="135"/>
      <c r="CD520" s="135"/>
      <c r="CN520" s="135"/>
      <c r="CO520" s="135"/>
      <c r="CP520" s="135"/>
      <c r="CQ520" s="135"/>
      <c r="CR520" s="135"/>
      <c r="CS520" s="135"/>
      <c r="CT520" s="135"/>
      <c r="CU520" s="135"/>
      <c r="CX520" s="135"/>
      <c r="DH520" s="135"/>
      <c r="DR520" s="135"/>
      <c r="EB520" s="135"/>
      <c r="EL520" s="135"/>
      <c r="EV520" s="135"/>
      <c r="FF520" s="135"/>
      <c r="FP520" s="135"/>
      <c r="FZ520" s="135"/>
      <c r="GJ520" s="135"/>
      <c r="GT520" s="135"/>
      <c r="HD520" s="135"/>
      <c r="HN520" s="135"/>
      <c r="HX520" s="135"/>
      <c r="IH520" s="135"/>
      <c r="IR520" s="135"/>
      <c r="JB520" s="135"/>
      <c r="JL520" s="135"/>
      <c r="JV520" s="135"/>
      <c r="KF520" s="135"/>
      <c r="KP520" s="135"/>
      <c r="KZ520" s="135"/>
      <c r="LJ520" s="135"/>
      <c r="LT520" s="135"/>
      <c r="MD520" s="135"/>
    </row>
    <row xmlns:x14ac="http://schemas.microsoft.com/office/spreadsheetml/2009/9/ac" r="521" s="3" customFormat="true" x14ac:dyDescent="0.25">
      <c r="A521" s="419"/>
      <c r="B521" s="135"/>
      <c r="L521" s="135"/>
      <c r="V521" s="135"/>
      <c r="AF521" s="135"/>
      <c r="AP521" s="135"/>
      <c r="AZ521" s="135"/>
      <c r="BJ521" s="135"/>
      <c r="BT521" s="135"/>
      <c r="CD521" s="135"/>
      <c r="CN521" s="135"/>
      <c r="CO521" s="135"/>
      <c r="CP521" s="135"/>
      <c r="CQ521" s="135"/>
      <c r="CR521" s="135"/>
      <c r="CS521" s="135"/>
      <c r="CT521" s="135"/>
      <c r="CU521" s="135"/>
      <c r="CX521" s="135"/>
      <c r="DH521" s="135"/>
      <c r="DR521" s="135"/>
      <c r="EB521" s="135"/>
      <c r="EL521" s="135"/>
      <c r="EV521" s="135"/>
      <c r="FF521" s="135"/>
      <c r="FP521" s="135"/>
      <c r="FZ521" s="135"/>
      <c r="GJ521" s="135"/>
      <c r="GT521" s="135"/>
      <c r="HD521" s="135"/>
      <c r="HN521" s="135"/>
      <c r="HX521" s="135"/>
      <c r="IH521" s="135"/>
      <c r="IR521" s="135"/>
      <c r="JB521" s="135"/>
      <c r="JL521" s="135"/>
      <c r="JV521" s="135"/>
      <c r="KF521" s="135"/>
      <c r="KP521" s="135"/>
      <c r="KZ521" s="135"/>
      <c r="LJ521" s="135"/>
      <c r="LT521" s="135"/>
      <c r="MD521" s="135"/>
    </row>
    <row xmlns:x14ac="http://schemas.microsoft.com/office/spreadsheetml/2009/9/ac" r="522" s="3" customFormat="true" x14ac:dyDescent="0.25">
      <c r="A522" s="419"/>
      <c r="B522" s="135"/>
      <c r="L522" s="135"/>
      <c r="V522" s="135"/>
      <c r="AF522" s="135"/>
      <c r="AP522" s="135"/>
      <c r="AZ522" s="135"/>
      <c r="BJ522" s="135"/>
      <c r="BT522" s="135"/>
      <c r="CD522" s="135"/>
      <c r="CN522" s="135"/>
      <c r="CO522" s="135"/>
      <c r="CP522" s="135"/>
      <c r="CQ522" s="135"/>
      <c r="CR522" s="135"/>
      <c r="CS522" s="135"/>
      <c r="CT522" s="135"/>
      <c r="CU522" s="135"/>
      <c r="CX522" s="135"/>
      <c r="DH522" s="135"/>
      <c r="DR522" s="135"/>
      <c r="EB522" s="135"/>
      <c r="EL522" s="135"/>
      <c r="EV522" s="135"/>
      <c r="FF522" s="135"/>
      <c r="FP522" s="135"/>
      <c r="FZ522" s="135"/>
      <c r="GJ522" s="135"/>
      <c r="GT522" s="135"/>
      <c r="HD522" s="135"/>
      <c r="HN522" s="135"/>
      <c r="HX522" s="135"/>
      <c r="IH522" s="135"/>
      <c r="IR522" s="135"/>
      <c r="JB522" s="135"/>
      <c r="JL522" s="135"/>
      <c r="JV522" s="135"/>
      <c r="KF522" s="135"/>
      <c r="KP522" s="135"/>
      <c r="KZ522" s="135"/>
      <c r="LJ522" s="135"/>
      <c r="LT522" s="135"/>
      <c r="MD522" s="135"/>
    </row>
    <row xmlns:x14ac="http://schemas.microsoft.com/office/spreadsheetml/2009/9/ac" r="523" s="3" customFormat="true" x14ac:dyDescent="0.25">
      <c r="A523" s="419"/>
      <c r="B523" s="135"/>
      <c r="L523" s="135"/>
      <c r="V523" s="135"/>
      <c r="AF523" s="135"/>
      <c r="AP523" s="135"/>
      <c r="AZ523" s="135"/>
      <c r="BJ523" s="135"/>
      <c r="BT523" s="135"/>
      <c r="CD523" s="135"/>
      <c r="CN523" s="135"/>
      <c r="CO523" s="135"/>
      <c r="CP523" s="135"/>
      <c r="CQ523" s="135"/>
      <c r="CR523" s="135"/>
      <c r="CS523" s="135"/>
      <c r="CT523" s="135"/>
      <c r="CU523" s="135"/>
      <c r="CX523" s="135"/>
      <c r="DH523" s="135"/>
      <c r="DR523" s="135"/>
      <c r="EB523" s="135"/>
      <c r="EL523" s="135"/>
      <c r="EV523" s="135"/>
      <c r="FF523" s="135"/>
      <c r="FP523" s="135"/>
      <c r="FZ523" s="135"/>
      <c r="GJ523" s="135"/>
      <c r="GT523" s="135"/>
      <c r="HD523" s="135"/>
      <c r="HN523" s="135"/>
      <c r="HX523" s="135"/>
      <c r="IH523" s="135"/>
      <c r="IR523" s="135"/>
      <c r="JB523" s="135"/>
      <c r="JL523" s="135"/>
      <c r="JV523" s="135"/>
      <c r="KF523" s="135"/>
      <c r="KP523" s="135"/>
      <c r="KZ523" s="135"/>
      <c r="LJ523" s="135"/>
      <c r="LT523" s="135"/>
      <c r="MD523" s="135"/>
    </row>
    <row xmlns:x14ac="http://schemas.microsoft.com/office/spreadsheetml/2009/9/ac" r="524" s="3" customFormat="true" x14ac:dyDescent="0.25">
      <c r="A524" s="419"/>
      <c r="B524" s="135"/>
      <c r="L524" s="135"/>
      <c r="V524" s="135"/>
      <c r="AF524" s="135"/>
      <c r="AP524" s="135"/>
      <c r="AZ524" s="135"/>
      <c r="BJ524" s="135"/>
      <c r="BT524" s="135"/>
      <c r="CD524" s="135"/>
      <c r="CN524" s="135"/>
      <c r="CO524" s="135"/>
      <c r="CP524" s="135"/>
      <c r="CQ524" s="135"/>
      <c r="CR524" s="135"/>
      <c r="CS524" s="135"/>
      <c r="CT524" s="135"/>
      <c r="CU524" s="135"/>
      <c r="CX524" s="135"/>
      <c r="DH524" s="135"/>
      <c r="DR524" s="135"/>
      <c r="EB524" s="135"/>
      <c r="EL524" s="135"/>
      <c r="EV524" s="135"/>
      <c r="FF524" s="135"/>
      <c r="FP524" s="135"/>
      <c r="FZ524" s="135"/>
      <c r="GJ524" s="135"/>
      <c r="GT524" s="135"/>
      <c r="HD524" s="135"/>
      <c r="HN524" s="135"/>
      <c r="HX524" s="135"/>
      <c r="IH524" s="135"/>
      <c r="IR524" s="135"/>
      <c r="JB524" s="135"/>
      <c r="JL524" s="135"/>
      <c r="JV524" s="135"/>
      <c r="KF524" s="135"/>
      <c r="KP524" s="135"/>
      <c r="KZ524" s="135"/>
      <c r="LJ524" s="135"/>
      <c r="LT524" s="135"/>
      <c r="MD524" s="135"/>
    </row>
    <row xmlns:x14ac="http://schemas.microsoft.com/office/spreadsheetml/2009/9/ac" r="525" s="3" customFormat="true" x14ac:dyDescent="0.25">
      <c r="A525" s="419"/>
      <c r="B525" s="135"/>
      <c r="L525" s="135"/>
      <c r="V525" s="135"/>
      <c r="AF525" s="135"/>
      <c r="AP525" s="135"/>
      <c r="AZ525" s="135"/>
      <c r="BJ525" s="135"/>
      <c r="BT525" s="135"/>
      <c r="CD525" s="135"/>
      <c r="CN525" s="135"/>
      <c r="CO525" s="135"/>
      <c r="CP525" s="135"/>
      <c r="CQ525" s="135"/>
      <c r="CR525" s="135"/>
      <c r="CS525" s="135"/>
      <c r="CT525" s="135"/>
      <c r="CU525" s="135"/>
      <c r="CX525" s="135"/>
      <c r="DH525" s="135"/>
      <c r="DR525" s="135"/>
      <c r="EB525" s="135"/>
      <c r="EL525" s="135"/>
      <c r="EV525" s="135"/>
      <c r="FF525" s="135"/>
      <c r="FP525" s="135"/>
      <c r="FZ525" s="135"/>
      <c r="GJ525" s="135"/>
      <c r="GT525" s="135"/>
      <c r="HD525" s="135"/>
      <c r="HN525" s="135"/>
      <c r="HX525" s="135"/>
      <c r="IH525" s="135"/>
      <c r="IR525" s="135"/>
      <c r="JB525" s="135"/>
      <c r="JL525" s="135"/>
      <c r="JV525" s="135"/>
      <c r="KF525" s="135"/>
      <c r="KP525" s="135"/>
      <c r="KZ525" s="135"/>
      <c r="LJ525" s="135"/>
      <c r="LT525" s="135"/>
      <c r="MD525" s="135"/>
    </row>
    <row xmlns:x14ac="http://schemas.microsoft.com/office/spreadsheetml/2009/9/ac" r="526" s="3" customFormat="true" x14ac:dyDescent="0.25">
      <c r="A526" s="419"/>
      <c r="B526" s="135"/>
      <c r="L526" s="135"/>
      <c r="V526" s="135"/>
      <c r="AF526" s="135"/>
      <c r="AP526" s="135"/>
      <c r="AZ526" s="135"/>
      <c r="BJ526" s="135"/>
      <c r="BT526" s="135"/>
      <c r="CD526" s="135"/>
      <c r="CN526" s="135"/>
      <c r="CO526" s="135"/>
      <c r="CP526" s="135"/>
      <c r="CQ526" s="135"/>
      <c r="CR526" s="135"/>
      <c r="CS526" s="135"/>
      <c r="CT526" s="135"/>
      <c r="CU526" s="135"/>
      <c r="CX526" s="135"/>
      <c r="DH526" s="135"/>
      <c r="DR526" s="135"/>
      <c r="EB526" s="135"/>
      <c r="EL526" s="135"/>
      <c r="EV526" s="135"/>
      <c r="FF526" s="135"/>
      <c r="FP526" s="135"/>
      <c r="FZ526" s="135"/>
      <c r="GJ526" s="135"/>
      <c r="GT526" s="135"/>
      <c r="HD526" s="135"/>
      <c r="HN526" s="135"/>
      <c r="HX526" s="135"/>
      <c r="IH526" s="135"/>
      <c r="IR526" s="135"/>
      <c r="JB526" s="135"/>
      <c r="JL526" s="135"/>
      <c r="JV526" s="135"/>
      <c r="KF526" s="135"/>
      <c r="KP526" s="135"/>
      <c r="KZ526" s="135"/>
      <c r="LJ526" s="135"/>
      <c r="LT526" s="135"/>
      <c r="MD526" s="135"/>
    </row>
    <row xmlns:x14ac="http://schemas.microsoft.com/office/spreadsheetml/2009/9/ac" r="527" s="3" customFormat="true" x14ac:dyDescent="0.25">
      <c r="A527" s="419"/>
      <c r="B527" s="135"/>
      <c r="L527" s="135"/>
      <c r="V527" s="135"/>
      <c r="AF527" s="135"/>
      <c r="AP527" s="135"/>
      <c r="AZ527" s="135"/>
      <c r="BJ527" s="135"/>
      <c r="BT527" s="135"/>
      <c r="CD527" s="135"/>
      <c r="CN527" s="135"/>
      <c r="CO527" s="135"/>
      <c r="CP527" s="135"/>
      <c r="CQ527" s="135"/>
      <c r="CR527" s="135"/>
      <c r="CS527" s="135"/>
      <c r="CT527" s="135"/>
      <c r="CU527" s="135"/>
      <c r="CX527" s="135"/>
      <c r="DH527" s="135"/>
      <c r="DR527" s="135"/>
      <c r="EB527" s="135"/>
      <c r="EL527" s="135"/>
      <c r="EV527" s="135"/>
      <c r="FF527" s="135"/>
      <c r="FP527" s="135"/>
      <c r="FZ527" s="135"/>
      <c r="GJ527" s="135"/>
      <c r="GT527" s="135"/>
      <c r="HD527" s="135"/>
      <c r="HN527" s="135"/>
      <c r="HX527" s="135"/>
      <c r="IH527" s="135"/>
      <c r="IR527" s="135"/>
      <c r="JB527" s="135"/>
      <c r="JL527" s="135"/>
      <c r="JV527" s="135"/>
      <c r="KF527" s="135"/>
      <c r="KP527" s="135"/>
      <c r="KZ527" s="135"/>
      <c r="LJ527" s="135"/>
      <c r="LT527" s="135"/>
      <c r="MD527" s="135"/>
    </row>
    <row xmlns:x14ac="http://schemas.microsoft.com/office/spreadsheetml/2009/9/ac" r="528" s="3" customFormat="true" x14ac:dyDescent="0.25">
      <c r="A528" s="419"/>
      <c r="B528" s="135"/>
      <c r="L528" s="135"/>
      <c r="V528" s="135"/>
      <c r="AF528" s="135"/>
      <c r="AP528" s="135"/>
      <c r="AZ528" s="135"/>
      <c r="BJ528" s="135"/>
      <c r="BT528" s="135"/>
      <c r="CD528" s="135"/>
      <c r="CN528" s="135"/>
      <c r="CO528" s="135"/>
      <c r="CP528" s="135"/>
      <c r="CQ528" s="135"/>
      <c r="CR528" s="135"/>
      <c r="CS528" s="135"/>
      <c r="CT528" s="135"/>
      <c r="CU528" s="135"/>
      <c r="CX528" s="135"/>
      <c r="DH528" s="135"/>
      <c r="DR528" s="135"/>
      <c r="EB528" s="135"/>
      <c r="EL528" s="135"/>
      <c r="EV528" s="135"/>
      <c r="FF528" s="135"/>
      <c r="FP528" s="135"/>
      <c r="FZ528" s="135"/>
      <c r="GJ528" s="135"/>
      <c r="GT528" s="135"/>
      <c r="HD528" s="135"/>
      <c r="HN528" s="135"/>
      <c r="HX528" s="135"/>
      <c r="IH528" s="135"/>
      <c r="IR528" s="135"/>
      <c r="JB528" s="135"/>
      <c r="JL528" s="135"/>
      <c r="JV528" s="135"/>
      <c r="KF528" s="135"/>
      <c r="KP528" s="135"/>
      <c r="KZ528" s="135"/>
      <c r="LJ528" s="135"/>
      <c r="LT528" s="135"/>
      <c r="MD528" s="135"/>
    </row>
    <row xmlns:x14ac="http://schemas.microsoft.com/office/spreadsheetml/2009/9/ac" r="529" s="3" customFormat="true" x14ac:dyDescent="0.25">
      <c r="A529" s="419"/>
      <c r="B529" s="135"/>
      <c r="L529" s="135"/>
      <c r="V529" s="135"/>
      <c r="AF529" s="135"/>
      <c r="AP529" s="135"/>
      <c r="AZ529" s="135"/>
      <c r="BJ529" s="135"/>
      <c r="BT529" s="135"/>
      <c r="CD529" s="135"/>
      <c r="CN529" s="135"/>
      <c r="CO529" s="135"/>
      <c r="CP529" s="135"/>
      <c r="CQ529" s="135"/>
      <c r="CR529" s="135"/>
      <c r="CS529" s="135"/>
      <c r="CT529" s="135"/>
      <c r="CU529" s="135"/>
      <c r="CX529" s="135"/>
      <c r="DH529" s="135"/>
      <c r="DR529" s="135"/>
      <c r="EB529" s="135"/>
      <c r="EL529" s="135"/>
      <c r="EV529" s="135"/>
      <c r="FF529" s="135"/>
      <c r="FP529" s="135"/>
      <c r="FZ529" s="135"/>
      <c r="GJ529" s="135"/>
      <c r="GT529" s="135"/>
      <c r="HD529" s="135"/>
      <c r="HN529" s="135"/>
      <c r="HX529" s="135"/>
      <c r="IH529" s="135"/>
      <c r="IR529" s="135"/>
      <c r="JB529" s="135"/>
      <c r="JL529" s="135"/>
      <c r="JV529" s="135"/>
      <c r="KF529" s="135"/>
      <c r="KP529" s="135"/>
      <c r="KZ529" s="135"/>
      <c r="LJ529" s="135"/>
      <c r="LT529" s="135"/>
      <c r="MD529" s="135"/>
    </row>
    <row xmlns:x14ac="http://schemas.microsoft.com/office/spreadsheetml/2009/9/ac" r="530" s="3" customFormat="true" x14ac:dyDescent="0.25">
      <c r="A530" s="419"/>
      <c r="B530" s="135"/>
      <c r="L530" s="135"/>
      <c r="V530" s="135"/>
      <c r="AF530" s="135"/>
      <c r="AP530" s="135"/>
      <c r="AZ530" s="135"/>
      <c r="BJ530" s="135"/>
      <c r="BT530" s="135"/>
      <c r="CD530" s="135"/>
      <c r="CN530" s="135"/>
      <c r="CO530" s="135"/>
      <c r="CP530" s="135"/>
      <c r="CQ530" s="135"/>
      <c r="CR530" s="135"/>
      <c r="CS530" s="135"/>
      <c r="CT530" s="135"/>
      <c r="CU530" s="135"/>
      <c r="CX530" s="135"/>
      <c r="DH530" s="135"/>
      <c r="DR530" s="135"/>
      <c r="EB530" s="135"/>
      <c r="EL530" s="135"/>
      <c r="EV530" s="135"/>
      <c r="FF530" s="135"/>
      <c r="FP530" s="135"/>
      <c r="FZ530" s="135"/>
      <c r="GJ530" s="135"/>
      <c r="GT530" s="135"/>
      <c r="HD530" s="135"/>
      <c r="HN530" s="135"/>
      <c r="HX530" s="135"/>
      <c r="IH530" s="135"/>
      <c r="IR530" s="135"/>
      <c r="JB530" s="135"/>
      <c r="JL530" s="135"/>
      <c r="JV530" s="135"/>
      <c r="KF530" s="135"/>
      <c r="KP530" s="135"/>
      <c r="KZ530" s="135"/>
      <c r="LJ530" s="135"/>
      <c r="LT530" s="135"/>
      <c r="MD530" s="135"/>
    </row>
    <row xmlns:x14ac="http://schemas.microsoft.com/office/spreadsheetml/2009/9/ac" r="531" s="3" customFormat="true" x14ac:dyDescent="0.25">
      <c r="A531" s="419"/>
      <c r="B531" s="135"/>
      <c r="L531" s="135"/>
      <c r="V531" s="135"/>
      <c r="AF531" s="135"/>
      <c r="AP531" s="135"/>
      <c r="AZ531" s="135"/>
      <c r="BJ531" s="135"/>
      <c r="BT531" s="135"/>
      <c r="CD531" s="135"/>
      <c r="CN531" s="135"/>
      <c r="CO531" s="135"/>
      <c r="CP531" s="135"/>
      <c r="CQ531" s="135"/>
      <c r="CR531" s="135"/>
      <c r="CS531" s="135"/>
      <c r="CT531" s="135"/>
      <c r="CU531" s="135"/>
      <c r="CX531" s="135"/>
      <c r="DH531" s="135"/>
      <c r="DR531" s="135"/>
      <c r="EB531" s="135"/>
      <c r="EL531" s="135"/>
      <c r="EV531" s="135"/>
      <c r="FF531" s="135"/>
      <c r="FP531" s="135"/>
      <c r="FZ531" s="135"/>
      <c r="GJ531" s="135"/>
      <c r="GT531" s="135"/>
      <c r="HD531" s="135"/>
      <c r="HN531" s="135"/>
      <c r="HX531" s="135"/>
      <c r="IH531" s="135"/>
      <c r="IR531" s="135"/>
      <c r="JB531" s="135"/>
      <c r="JL531" s="135"/>
      <c r="JV531" s="135"/>
      <c r="KF531" s="135"/>
      <c r="KP531" s="135"/>
      <c r="KZ531" s="135"/>
      <c r="LJ531" s="135"/>
      <c r="LT531" s="135"/>
      <c r="MD531" s="135"/>
    </row>
    <row xmlns:x14ac="http://schemas.microsoft.com/office/spreadsheetml/2009/9/ac" r="532" s="3" customFormat="true" x14ac:dyDescent="0.25">
      <c r="A532" s="419"/>
      <c r="B532" s="135"/>
      <c r="L532" s="135"/>
      <c r="V532" s="135"/>
      <c r="AF532" s="135"/>
      <c r="AP532" s="135"/>
      <c r="AZ532" s="135"/>
      <c r="BJ532" s="135"/>
      <c r="BT532" s="135"/>
      <c r="CD532" s="135"/>
      <c r="CN532" s="135"/>
      <c r="CO532" s="135"/>
      <c r="CP532" s="135"/>
      <c r="CQ532" s="135"/>
      <c r="CR532" s="135"/>
      <c r="CS532" s="135"/>
      <c r="CT532" s="135"/>
      <c r="CU532" s="135"/>
      <c r="CX532" s="135"/>
      <c r="DH532" s="135"/>
      <c r="DR532" s="135"/>
      <c r="EB532" s="135"/>
      <c r="EL532" s="135"/>
      <c r="EV532" s="135"/>
      <c r="FF532" s="135"/>
      <c r="FP532" s="135"/>
      <c r="FZ532" s="135"/>
      <c r="GJ532" s="135"/>
      <c r="GT532" s="135"/>
      <c r="HD532" s="135"/>
      <c r="HN532" s="135"/>
      <c r="HX532" s="135"/>
      <c r="IH532" s="135"/>
      <c r="IR532" s="135"/>
      <c r="JB532" s="135"/>
      <c r="JL532" s="135"/>
      <c r="JV532" s="135"/>
      <c r="KF532" s="135"/>
      <c r="KP532" s="135"/>
      <c r="KZ532" s="135"/>
      <c r="LJ532" s="135"/>
      <c r="LT532" s="135"/>
      <c r="MD532" s="135"/>
    </row>
    <row xmlns:x14ac="http://schemas.microsoft.com/office/spreadsheetml/2009/9/ac" r="533" s="3" customFormat="true" x14ac:dyDescent="0.25">
      <c r="A533" s="419"/>
      <c r="B533" s="135"/>
      <c r="L533" s="135"/>
      <c r="V533" s="135"/>
      <c r="AF533" s="135"/>
      <c r="AP533" s="135"/>
      <c r="AZ533" s="135"/>
      <c r="BJ533" s="135"/>
      <c r="BT533" s="135"/>
      <c r="CD533" s="135"/>
      <c r="CN533" s="135"/>
      <c r="CO533" s="135"/>
      <c r="CP533" s="135"/>
      <c r="CQ533" s="135"/>
      <c r="CR533" s="135"/>
      <c r="CS533" s="135"/>
      <c r="CT533" s="135"/>
      <c r="CU533" s="135"/>
      <c r="CX533" s="135"/>
      <c r="DH533" s="135"/>
      <c r="DR533" s="135"/>
      <c r="EB533" s="135"/>
      <c r="EL533" s="135"/>
      <c r="EV533" s="135"/>
      <c r="FF533" s="135"/>
      <c r="FP533" s="135"/>
      <c r="FZ533" s="135"/>
      <c r="GJ533" s="135"/>
      <c r="GT533" s="135"/>
      <c r="HD533" s="135"/>
      <c r="HN533" s="135"/>
      <c r="HX533" s="135"/>
      <c r="IH533" s="135"/>
      <c r="IR533" s="135"/>
      <c r="JB533" s="135"/>
      <c r="JL533" s="135"/>
      <c r="JV533" s="135"/>
      <c r="KF533" s="135"/>
      <c r="KP533" s="135"/>
      <c r="KZ533" s="135"/>
      <c r="LJ533" s="135"/>
      <c r="LT533" s="135"/>
      <c r="MD533" s="135"/>
    </row>
    <row xmlns:x14ac="http://schemas.microsoft.com/office/spreadsheetml/2009/9/ac" r="534" s="3" customFormat="true" x14ac:dyDescent="0.25">
      <c r="A534" s="419"/>
      <c r="B534" s="135"/>
      <c r="L534" s="135"/>
      <c r="V534" s="135"/>
      <c r="AF534" s="135"/>
      <c r="AP534" s="135"/>
      <c r="AZ534" s="135"/>
      <c r="BJ534" s="135"/>
      <c r="BT534" s="135"/>
      <c r="CD534" s="135"/>
      <c r="CN534" s="135"/>
      <c r="CO534" s="135"/>
      <c r="CP534" s="135"/>
      <c r="CQ534" s="135"/>
      <c r="CR534" s="135"/>
      <c r="CS534" s="135"/>
      <c r="CT534" s="135"/>
      <c r="CU534" s="135"/>
      <c r="CX534" s="135"/>
      <c r="DH534" s="135"/>
      <c r="DR534" s="135"/>
      <c r="EB534" s="135"/>
      <c r="EL534" s="135"/>
      <c r="EV534" s="135"/>
      <c r="FF534" s="135"/>
      <c r="FP534" s="135"/>
      <c r="FZ534" s="135"/>
      <c r="GJ534" s="135"/>
      <c r="GT534" s="135"/>
      <c r="HD534" s="135"/>
      <c r="HN534" s="135"/>
      <c r="HX534" s="135"/>
      <c r="IH534" s="135"/>
      <c r="IR534" s="135"/>
      <c r="JB534" s="135"/>
      <c r="JL534" s="135"/>
      <c r="JV534" s="135"/>
      <c r="KF534" s="135"/>
      <c r="KP534" s="135"/>
      <c r="KZ534" s="135"/>
      <c r="LJ534" s="135"/>
      <c r="LT534" s="135"/>
      <c r="MD534" s="135"/>
    </row>
    <row xmlns:x14ac="http://schemas.microsoft.com/office/spreadsheetml/2009/9/ac" r="535" s="3" customFormat="true" x14ac:dyDescent="0.25">
      <c r="A535" s="419"/>
      <c r="B535" s="135"/>
      <c r="L535" s="135"/>
      <c r="V535" s="135"/>
      <c r="AF535" s="135"/>
      <c r="AP535" s="135"/>
      <c r="AZ535" s="135"/>
      <c r="BJ535" s="135"/>
      <c r="BT535" s="135"/>
      <c r="CD535" s="135"/>
      <c r="CN535" s="135"/>
      <c r="CO535" s="135"/>
      <c r="CP535" s="135"/>
      <c r="CQ535" s="135"/>
      <c r="CR535" s="135"/>
      <c r="CS535" s="135"/>
      <c r="CT535" s="135"/>
      <c r="CU535" s="135"/>
      <c r="CX535" s="135"/>
      <c r="DH535" s="135"/>
      <c r="DR535" s="135"/>
      <c r="EB535" s="135"/>
      <c r="EL535" s="135"/>
      <c r="EV535" s="135"/>
      <c r="FF535" s="135"/>
      <c r="FP535" s="135"/>
      <c r="FZ535" s="135"/>
      <c r="GJ535" s="135"/>
      <c r="GT535" s="135"/>
      <c r="HD535" s="135"/>
      <c r="HN535" s="135"/>
      <c r="HX535" s="135"/>
      <c r="IH535" s="135"/>
      <c r="IR535" s="135"/>
      <c r="JB535" s="135"/>
      <c r="JL535" s="135"/>
      <c r="JV535" s="135"/>
      <c r="KF535" s="135"/>
      <c r="KP535" s="135"/>
      <c r="KZ535" s="135"/>
      <c r="LJ535" s="135"/>
      <c r="LT535" s="135"/>
      <c r="MD535" s="135"/>
    </row>
    <row xmlns:x14ac="http://schemas.microsoft.com/office/spreadsheetml/2009/9/ac" r="536" s="3" customFormat="true" x14ac:dyDescent="0.25">
      <c r="A536" s="419"/>
      <c r="B536" s="135"/>
      <c r="L536" s="135"/>
      <c r="V536" s="135"/>
      <c r="AF536" s="135"/>
      <c r="AP536" s="135"/>
      <c r="AZ536" s="135"/>
      <c r="BJ536" s="135"/>
      <c r="BT536" s="135"/>
      <c r="CD536" s="135"/>
      <c r="CN536" s="135"/>
      <c r="CO536" s="135"/>
      <c r="CP536" s="135"/>
      <c r="CQ536" s="135"/>
      <c r="CR536" s="135"/>
      <c r="CS536" s="135"/>
      <c r="CT536" s="135"/>
      <c r="CU536" s="135"/>
      <c r="CX536" s="135"/>
      <c r="DH536" s="135"/>
      <c r="DR536" s="135"/>
      <c r="EB536" s="135"/>
      <c r="EL536" s="135"/>
      <c r="EV536" s="135"/>
      <c r="FF536" s="135"/>
      <c r="FP536" s="135"/>
      <c r="FZ536" s="135"/>
      <c r="GJ536" s="135"/>
      <c r="GT536" s="135"/>
      <c r="HD536" s="135"/>
      <c r="HN536" s="135"/>
      <c r="HX536" s="135"/>
      <c r="IH536" s="135"/>
      <c r="IR536" s="135"/>
      <c r="JB536" s="135"/>
      <c r="JL536" s="135"/>
      <c r="JV536" s="135"/>
      <c r="KF536" s="135"/>
      <c r="KP536" s="135"/>
      <c r="KZ536" s="135"/>
      <c r="LJ536" s="135"/>
      <c r="LT536" s="135"/>
      <c r="MD536" s="135"/>
    </row>
    <row xmlns:x14ac="http://schemas.microsoft.com/office/spreadsheetml/2009/9/ac" r="537" s="3" customFormat="true" x14ac:dyDescent="0.25">
      <c r="A537" s="419"/>
      <c r="B537" s="135"/>
      <c r="L537" s="135"/>
      <c r="V537" s="135"/>
      <c r="AF537" s="135"/>
      <c r="AP537" s="135"/>
      <c r="AZ537" s="135"/>
      <c r="BJ537" s="135"/>
      <c r="BT537" s="135"/>
      <c r="CD537" s="135"/>
      <c r="CN537" s="135"/>
      <c r="CO537" s="135"/>
      <c r="CP537" s="135"/>
      <c r="CQ537" s="135"/>
      <c r="CR537" s="135"/>
      <c r="CS537" s="135"/>
      <c r="CT537" s="135"/>
      <c r="CU537" s="135"/>
      <c r="CX537" s="135"/>
      <c r="DH537" s="135"/>
      <c r="DR537" s="135"/>
      <c r="EB537" s="135"/>
      <c r="EL537" s="135"/>
      <c r="EV537" s="135"/>
      <c r="FF537" s="135"/>
      <c r="FP537" s="135"/>
      <c r="FZ537" s="135"/>
      <c r="GJ537" s="135"/>
      <c r="GT537" s="135"/>
      <c r="HD537" s="135"/>
      <c r="HN537" s="135"/>
      <c r="HX537" s="135"/>
      <c r="IH537" s="135"/>
      <c r="IR537" s="135"/>
      <c r="JB537" s="135"/>
      <c r="JL537" s="135"/>
      <c r="JV537" s="135"/>
      <c r="KF537" s="135"/>
      <c r="KP537" s="135"/>
      <c r="KZ537" s="135"/>
      <c r="LJ537" s="135"/>
      <c r="LT537" s="135"/>
      <c r="MD537" s="135"/>
    </row>
    <row xmlns:x14ac="http://schemas.microsoft.com/office/spreadsheetml/2009/9/ac" r="538" s="3" customFormat="true" x14ac:dyDescent="0.25">
      <c r="A538" s="419"/>
      <c r="B538" s="135"/>
      <c r="L538" s="135"/>
      <c r="V538" s="135"/>
      <c r="AF538" s="135"/>
      <c r="AP538" s="135"/>
      <c r="AZ538" s="135"/>
      <c r="BJ538" s="135"/>
      <c r="BT538" s="135"/>
      <c r="CD538" s="135"/>
      <c r="CN538" s="135"/>
      <c r="CO538" s="135"/>
      <c r="CP538" s="135"/>
      <c r="CQ538" s="135"/>
      <c r="CR538" s="135"/>
      <c r="CS538" s="135"/>
      <c r="CT538" s="135"/>
      <c r="CU538" s="135"/>
      <c r="CX538" s="135"/>
      <c r="DH538" s="135"/>
      <c r="DR538" s="135"/>
      <c r="EB538" s="135"/>
      <c r="EL538" s="135"/>
      <c r="EV538" s="135"/>
      <c r="FF538" s="135"/>
      <c r="FP538" s="135"/>
      <c r="FZ538" s="135"/>
      <c r="GJ538" s="135"/>
      <c r="GT538" s="135"/>
      <c r="HD538" s="135"/>
      <c r="HN538" s="135"/>
      <c r="HX538" s="135"/>
      <c r="IH538" s="135"/>
      <c r="IR538" s="135"/>
      <c r="JB538" s="135"/>
      <c r="JL538" s="135"/>
      <c r="JV538" s="135"/>
      <c r="KF538" s="135"/>
      <c r="KP538" s="135"/>
      <c r="KZ538" s="135"/>
      <c r="LJ538" s="135"/>
      <c r="LT538" s="135"/>
      <c r="MD538" s="135"/>
    </row>
    <row xmlns:x14ac="http://schemas.microsoft.com/office/spreadsheetml/2009/9/ac" r="539" s="3" customFormat="true" x14ac:dyDescent="0.25">
      <c r="A539" s="419"/>
      <c r="B539" s="135"/>
      <c r="L539" s="135"/>
      <c r="V539" s="135"/>
      <c r="AF539" s="135"/>
      <c r="AP539" s="135"/>
      <c r="AZ539" s="135"/>
      <c r="BJ539" s="135"/>
      <c r="BT539" s="135"/>
      <c r="CD539" s="135"/>
      <c r="CN539" s="135"/>
      <c r="CO539" s="135"/>
      <c r="CP539" s="135"/>
      <c r="CQ539" s="135"/>
      <c r="CR539" s="135"/>
      <c r="CS539" s="135"/>
      <c r="CT539" s="135"/>
      <c r="CU539" s="135"/>
      <c r="CX539" s="135"/>
      <c r="DH539" s="135"/>
      <c r="DR539" s="135"/>
      <c r="EB539" s="135"/>
      <c r="EL539" s="135"/>
      <c r="EV539" s="135"/>
      <c r="FF539" s="135"/>
      <c r="FP539" s="135"/>
      <c r="FZ539" s="135"/>
      <c r="GJ539" s="135"/>
      <c r="GT539" s="135"/>
      <c r="HD539" s="135"/>
      <c r="HN539" s="135"/>
      <c r="HX539" s="135"/>
      <c r="IH539" s="135"/>
      <c r="IR539" s="135"/>
      <c r="JB539" s="135"/>
      <c r="JL539" s="135"/>
      <c r="JV539" s="135"/>
      <c r="KF539" s="135"/>
      <c r="KP539" s="135"/>
      <c r="KZ539" s="135"/>
      <c r="LJ539" s="135"/>
      <c r="LT539" s="135"/>
      <c r="MD539" s="135"/>
    </row>
    <row xmlns:x14ac="http://schemas.microsoft.com/office/spreadsheetml/2009/9/ac" r="540" s="3" customFormat="true" x14ac:dyDescent="0.25">
      <c r="A540" s="419"/>
      <c r="B540" s="135"/>
      <c r="L540" s="135"/>
      <c r="V540" s="135"/>
      <c r="AF540" s="135"/>
      <c r="AP540" s="135"/>
      <c r="AZ540" s="135"/>
      <c r="BJ540" s="135"/>
      <c r="BT540" s="135"/>
      <c r="CD540" s="135"/>
      <c r="CN540" s="135"/>
      <c r="CO540" s="135"/>
      <c r="CP540" s="135"/>
      <c r="CQ540" s="135"/>
      <c r="CR540" s="135"/>
      <c r="CS540" s="135"/>
      <c r="CT540" s="135"/>
      <c r="CU540" s="135"/>
      <c r="CX540" s="135"/>
      <c r="DH540" s="135"/>
      <c r="DR540" s="135"/>
      <c r="EB540" s="135"/>
      <c r="EL540" s="135"/>
      <c r="EV540" s="135"/>
      <c r="FF540" s="135"/>
      <c r="FP540" s="135"/>
      <c r="FZ540" s="135"/>
      <c r="GJ540" s="135"/>
      <c r="GT540" s="135"/>
      <c r="HD540" s="135"/>
      <c r="HN540" s="135"/>
      <c r="HX540" s="135"/>
      <c r="IH540" s="135"/>
      <c r="IR540" s="135"/>
      <c r="JB540" s="135"/>
      <c r="JL540" s="135"/>
      <c r="JV540" s="135"/>
      <c r="KF540" s="135"/>
      <c r="KP540" s="135"/>
      <c r="KZ540" s="135"/>
      <c r="LJ540" s="135"/>
      <c r="LT540" s="135"/>
      <c r="MD540" s="135"/>
    </row>
    <row xmlns:x14ac="http://schemas.microsoft.com/office/spreadsheetml/2009/9/ac" r="541" s="3" customFormat="true" x14ac:dyDescent="0.25">
      <c r="A541" s="419"/>
      <c r="B541" s="135"/>
      <c r="L541" s="135"/>
      <c r="V541" s="135"/>
      <c r="AF541" s="135"/>
      <c r="AP541" s="135"/>
      <c r="AZ541" s="135"/>
      <c r="BJ541" s="135"/>
      <c r="BT541" s="135"/>
      <c r="CD541" s="135"/>
      <c r="CN541" s="135"/>
      <c r="CO541" s="135"/>
      <c r="CP541" s="135"/>
      <c r="CQ541" s="135"/>
      <c r="CR541" s="135"/>
      <c r="CS541" s="135"/>
      <c r="CT541" s="135"/>
      <c r="CU541" s="135"/>
      <c r="CX541" s="135"/>
      <c r="DH541" s="135"/>
      <c r="DR541" s="135"/>
      <c r="EB541" s="135"/>
      <c r="EL541" s="135"/>
      <c r="EV541" s="135"/>
      <c r="FF541" s="135"/>
      <c r="FP541" s="135"/>
      <c r="FZ541" s="135"/>
      <c r="GJ541" s="135"/>
      <c r="GT541" s="135"/>
      <c r="HD541" s="135"/>
      <c r="HN541" s="135"/>
      <c r="HX541" s="135"/>
      <c r="IH541" s="135"/>
      <c r="IR541" s="135"/>
      <c r="JB541" s="135"/>
      <c r="JL541" s="135"/>
      <c r="JV541" s="135"/>
      <c r="KF541" s="135"/>
      <c r="KP541" s="135"/>
      <c r="KZ541" s="135"/>
      <c r="LJ541" s="135"/>
      <c r="LT541" s="135"/>
      <c r="MD541" s="135"/>
    </row>
    <row xmlns:x14ac="http://schemas.microsoft.com/office/spreadsheetml/2009/9/ac" r="542" s="3" customFormat="true" x14ac:dyDescent="0.25">
      <c r="A542" s="419"/>
      <c r="B542" s="135"/>
      <c r="L542" s="135"/>
      <c r="V542" s="135"/>
      <c r="AF542" s="135"/>
      <c r="AP542" s="135"/>
      <c r="AZ542" s="135"/>
      <c r="BJ542" s="135"/>
      <c r="BT542" s="135"/>
      <c r="CD542" s="135"/>
      <c r="CN542" s="135"/>
      <c r="CO542" s="135"/>
      <c r="CP542" s="135"/>
      <c r="CQ542" s="135"/>
      <c r="CR542" s="135"/>
      <c r="CS542" s="135"/>
      <c r="CT542" s="135"/>
      <c r="CU542" s="135"/>
      <c r="CX542" s="135"/>
      <c r="DH542" s="135"/>
      <c r="DR542" s="135"/>
      <c r="EB542" s="135"/>
      <c r="EL542" s="135"/>
      <c r="EV542" s="135"/>
      <c r="FF542" s="135"/>
      <c r="FP542" s="135"/>
      <c r="FZ542" s="135"/>
      <c r="GJ542" s="135"/>
      <c r="GT542" s="135"/>
      <c r="HD542" s="135"/>
      <c r="HN542" s="135"/>
      <c r="HX542" s="135"/>
      <c r="IH542" s="135"/>
      <c r="IR542" s="135"/>
      <c r="JB542" s="135"/>
      <c r="JL542" s="135"/>
      <c r="JV542" s="135"/>
      <c r="KF542" s="135"/>
      <c r="KP542" s="135"/>
      <c r="KZ542" s="135"/>
      <c r="LJ542" s="135"/>
      <c r="LT542" s="135"/>
      <c r="MD542" s="135"/>
    </row>
    <row xmlns:x14ac="http://schemas.microsoft.com/office/spreadsheetml/2009/9/ac" r="543" s="3" customFormat="true" x14ac:dyDescent="0.25">
      <c r="A543" s="419"/>
      <c r="B543" s="135"/>
      <c r="L543" s="135"/>
      <c r="V543" s="135"/>
      <c r="AF543" s="135"/>
      <c r="AP543" s="135"/>
      <c r="AZ543" s="135"/>
      <c r="BJ543" s="135"/>
      <c r="BT543" s="135"/>
      <c r="CD543" s="135"/>
      <c r="CN543" s="135"/>
      <c r="CO543" s="135"/>
      <c r="CP543" s="135"/>
      <c r="CQ543" s="135"/>
      <c r="CR543" s="135"/>
      <c r="CS543" s="135"/>
      <c r="CT543" s="135"/>
      <c r="CU543" s="135"/>
      <c r="CX543" s="135"/>
      <c r="DH543" s="135"/>
      <c r="DR543" s="135"/>
      <c r="EB543" s="135"/>
      <c r="EL543" s="135"/>
      <c r="EV543" s="135"/>
      <c r="FF543" s="135"/>
      <c r="FP543" s="135"/>
      <c r="FZ543" s="135"/>
      <c r="GJ543" s="135"/>
      <c r="GT543" s="135"/>
      <c r="HD543" s="135"/>
      <c r="HN543" s="135"/>
      <c r="HX543" s="135"/>
      <c r="IH543" s="135"/>
      <c r="IR543" s="135"/>
      <c r="JB543" s="135"/>
      <c r="JL543" s="135"/>
      <c r="JV543" s="135"/>
      <c r="KF543" s="135"/>
      <c r="KP543" s="135"/>
      <c r="KZ543" s="135"/>
      <c r="LJ543" s="135"/>
      <c r="LT543" s="135"/>
      <c r="MD543" s="135"/>
    </row>
    <row xmlns:x14ac="http://schemas.microsoft.com/office/spreadsheetml/2009/9/ac" r="544" s="3" customFormat="true" x14ac:dyDescent="0.25">
      <c r="A544" s="419"/>
      <c r="B544" s="135"/>
      <c r="L544" s="135"/>
      <c r="V544" s="135"/>
      <c r="AF544" s="135"/>
      <c r="AP544" s="135"/>
      <c r="AZ544" s="135"/>
      <c r="BJ544" s="135"/>
      <c r="BT544" s="135"/>
      <c r="CD544" s="135"/>
      <c r="CN544" s="135"/>
      <c r="CO544" s="135"/>
      <c r="CP544" s="135"/>
      <c r="CQ544" s="135"/>
      <c r="CR544" s="135"/>
      <c r="CS544" s="135"/>
      <c r="CT544" s="135"/>
      <c r="CU544" s="135"/>
      <c r="CX544" s="135"/>
      <c r="DH544" s="135"/>
      <c r="DR544" s="135"/>
      <c r="EB544" s="135"/>
      <c r="EL544" s="135"/>
      <c r="EV544" s="135"/>
      <c r="FF544" s="135"/>
      <c r="FP544" s="135"/>
      <c r="FZ544" s="135"/>
      <c r="GJ544" s="135"/>
      <c r="GT544" s="135"/>
      <c r="HD544" s="135"/>
      <c r="HN544" s="135"/>
      <c r="HX544" s="135"/>
      <c r="IH544" s="135"/>
      <c r="IR544" s="135"/>
      <c r="JB544" s="135"/>
      <c r="JL544" s="135"/>
      <c r="JV544" s="135"/>
      <c r="KF544" s="135"/>
      <c r="KP544" s="135"/>
      <c r="KZ544" s="135"/>
      <c r="LJ544" s="135"/>
      <c r="LT544" s="135"/>
      <c r="MD544" s="135"/>
    </row>
    <row xmlns:x14ac="http://schemas.microsoft.com/office/spreadsheetml/2009/9/ac" r="545" s="3" customFormat="true" x14ac:dyDescent="0.25">
      <c r="A545" s="419"/>
      <c r="B545" s="135"/>
      <c r="L545" s="135"/>
      <c r="V545" s="135"/>
      <c r="AF545" s="135"/>
      <c r="AP545" s="135"/>
      <c r="AZ545" s="135"/>
      <c r="BJ545" s="135"/>
      <c r="BT545" s="135"/>
      <c r="CD545" s="135"/>
      <c r="CN545" s="135"/>
      <c r="CO545" s="135"/>
      <c r="CP545" s="135"/>
      <c r="CQ545" s="135"/>
      <c r="CR545" s="135"/>
      <c r="CS545" s="135"/>
      <c r="CT545" s="135"/>
      <c r="CU545" s="135"/>
      <c r="CX545" s="135"/>
      <c r="DH545" s="135"/>
      <c r="DR545" s="135"/>
      <c r="EB545" s="135"/>
      <c r="EL545" s="135"/>
      <c r="EV545" s="135"/>
      <c r="FF545" s="135"/>
      <c r="FP545" s="135"/>
      <c r="FZ545" s="135"/>
      <c r="GJ545" s="135"/>
      <c r="GT545" s="135"/>
      <c r="HD545" s="135"/>
      <c r="HN545" s="135"/>
      <c r="HX545" s="135"/>
      <c r="IH545" s="135"/>
      <c r="IR545" s="135"/>
      <c r="JB545" s="135"/>
      <c r="JL545" s="135"/>
      <c r="JV545" s="135"/>
      <c r="KF545" s="135"/>
      <c r="KP545" s="135"/>
      <c r="KZ545" s="135"/>
      <c r="LJ545" s="135"/>
      <c r="LT545" s="135"/>
      <c r="MD545" s="135"/>
    </row>
    <row xmlns:x14ac="http://schemas.microsoft.com/office/spreadsheetml/2009/9/ac" r="546" s="3" customFormat="true" x14ac:dyDescent="0.25">
      <c r="A546" s="419"/>
      <c r="B546" s="135"/>
      <c r="L546" s="135"/>
      <c r="V546" s="135"/>
      <c r="AF546" s="135"/>
      <c r="AP546" s="135"/>
      <c r="AZ546" s="135"/>
      <c r="BJ546" s="135"/>
      <c r="BT546" s="135"/>
      <c r="CD546" s="135"/>
      <c r="CN546" s="135"/>
      <c r="CO546" s="135"/>
      <c r="CP546" s="135"/>
      <c r="CQ546" s="135"/>
      <c r="CR546" s="135"/>
      <c r="CS546" s="135"/>
      <c r="CT546" s="135"/>
      <c r="CU546" s="135"/>
      <c r="CX546" s="135"/>
      <c r="DH546" s="135"/>
      <c r="DR546" s="135"/>
      <c r="EB546" s="135"/>
      <c r="EL546" s="135"/>
      <c r="EV546" s="135"/>
      <c r="FF546" s="135"/>
      <c r="FP546" s="135"/>
      <c r="FZ546" s="135"/>
      <c r="GJ546" s="135"/>
      <c r="GT546" s="135"/>
      <c r="HD546" s="135"/>
      <c r="HN546" s="135"/>
      <c r="HX546" s="135"/>
      <c r="IH546" s="135"/>
      <c r="IR546" s="135"/>
      <c r="JB546" s="135"/>
      <c r="JL546" s="135"/>
      <c r="JV546" s="135"/>
      <c r="KF546" s="135"/>
      <c r="KP546" s="135"/>
      <c r="KZ546" s="135"/>
      <c r="LJ546" s="135"/>
      <c r="LT546" s="135"/>
      <c r="MD546" s="135"/>
    </row>
    <row xmlns:x14ac="http://schemas.microsoft.com/office/spreadsheetml/2009/9/ac" r="547" s="3" customFormat="true" x14ac:dyDescent="0.25">
      <c r="A547" s="419"/>
      <c r="B547" s="135"/>
      <c r="L547" s="135"/>
      <c r="V547" s="135"/>
      <c r="AF547" s="135"/>
      <c r="AP547" s="135"/>
      <c r="AZ547" s="135"/>
      <c r="BJ547" s="135"/>
      <c r="BT547" s="135"/>
      <c r="CD547" s="135"/>
      <c r="CN547" s="135"/>
      <c r="CO547" s="135"/>
      <c r="CP547" s="135"/>
      <c r="CQ547" s="135"/>
      <c r="CR547" s="135"/>
      <c r="CS547" s="135"/>
      <c r="CT547" s="135"/>
      <c r="CU547" s="135"/>
      <c r="CX547" s="135"/>
      <c r="DH547" s="135"/>
      <c r="DR547" s="135"/>
      <c r="EB547" s="135"/>
      <c r="EL547" s="135"/>
      <c r="EV547" s="135"/>
      <c r="FF547" s="135"/>
      <c r="FP547" s="135"/>
      <c r="FZ547" s="135"/>
      <c r="GJ547" s="135"/>
      <c r="GT547" s="135"/>
      <c r="HD547" s="135"/>
      <c r="HN547" s="135"/>
      <c r="HX547" s="135"/>
      <c r="IH547" s="135"/>
      <c r="IR547" s="135"/>
      <c r="JB547" s="135"/>
      <c r="JL547" s="135"/>
      <c r="JV547" s="135"/>
      <c r="KF547" s="135"/>
      <c r="KP547" s="135"/>
      <c r="KZ547" s="135"/>
      <c r="LJ547" s="135"/>
      <c r="LT547" s="135"/>
      <c r="MD547" s="135"/>
    </row>
    <row xmlns:x14ac="http://schemas.microsoft.com/office/spreadsheetml/2009/9/ac" r="548" s="3" customFormat="true" x14ac:dyDescent="0.25">
      <c r="A548" s="419"/>
      <c r="B548" s="135"/>
      <c r="L548" s="135"/>
      <c r="V548" s="135"/>
      <c r="AF548" s="135"/>
      <c r="AP548" s="135"/>
      <c r="AZ548" s="135"/>
      <c r="BJ548" s="135"/>
      <c r="BT548" s="135"/>
      <c r="CD548" s="135"/>
      <c r="CN548" s="135"/>
      <c r="CO548" s="135"/>
      <c r="CP548" s="135"/>
      <c r="CQ548" s="135"/>
      <c r="CR548" s="135"/>
      <c r="CS548" s="135"/>
      <c r="CT548" s="135"/>
      <c r="CU548" s="135"/>
      <c r="CX548" s="135"/>
      <c r="DH548" s="135"/>
      <c r="DR548" s="135"/>
      <c r="EB548" s="135"/>
      <c r="EL548" s="135"/>
      <c r="EV548" s="135"/>
      <c r="FF548" s="135"/>
      <c r="FP548" s="135"/>
      <c r="FZ548" s="135"/>
      <c r="GJ548" s="135"/>
      <c r="GT548" s="135"/>
      <c r="HD548" s="135"/>
      <c r="HN548" s="135"/>
      <c r="HX548" s="135"/>
      <c r="IH548" s="135"/>
      <c r="IR548" s="135"/>
      <c r="JB548" s="135"/>
      <c r="JL548" s="135"/>
      <c r="JV548" s="135"/>
      <c r="KF548" s="135"/>
      <c r="KP548" s="135"/>
      <c r="KZ548" s="135"/>
      <c r="LJ548" s="135"/>
      <c r="LT548" s="135"/>
      <c r="MD548" s="135"/>
    </row>
    <row xmlns:x14ac="http://schemas.microsoft.com/office/spreadsheetml/2009/9/ac" r="549" s="3" customFormat="true" x14ac:dyDescent="0.25">
      <c r="A549" s="419"/>
      <c r="B549" s="135"/>
      <c r="L549" s="135"/>
      <c r="V549" s="135"/>
      <c r="AF549" s="135"/>
      <c r="AP549" s="135"/>
      <c r="AZ549" s="135"/>
      <c r="BJ549" s="135"/>
      <c r="BT549" s="135"/>
      <c r="CD549" s="135"/>
      <c r="CN549" s="135"/>
      <c r="CO549" s="135"/>
      <c r="CP549" s="135"/>
      <c r="CQ549" s="135"/>
      <c r="CR549" s="135"/>
      <c r="CS549" s="135"/>
      <c r="CT549" s="135"/>
      <c r="CU549" s="135"/>
      <c r="CX549" s="135"/>
      <c r="DH549" s="135"/>
      <c r="DR549" s="135"/>
      <c r="EB549" s="135"/>
      <c r="EL549" s="135"/>
      <c r="EV549" s="135"/>
      <c r="FF549" s="135"/>
      <c r="FP549" s="135"/>
      <c r="FZ549" s="135"/>
      <c r="GJ549" s="135"/>
      <c r="GT549" s="135"/>
      <c r="HD549" s="135"/>
      <c r="HN549" s="135"/>
      <c r="HX549" s="135"/>
      <c r="IH549" s="135"/>
      <c r="IR549" s="135"/>
      <c r="JB549" s="135"/>
      <c r="JL549" s="135"/>
      <c r="JV549" s="135"/>
      <c r="KF549" s="135"/>
      <c r="KP549" s="135"/>
      <c r="KZ549" s="135"/>
      <c r="LJ549" s="135"/>
      <c r="LT549" s="135"/>
      <c r="MD549" s="135"/>
    </row>
    <row xmlns:x14ac="http://schemas.microsoft.com/office/spreadsheetml/2009/9/ac" r="550" s="3" customFormat="true" x14ac:dyDescent="0.25">
      <c r="A550" s="419"/>
      <c r="B550" s="135"/>
      <c r="L550" s="135"/>
      <c r="V550" s="135"/>
      <c r="AF550" s="135"/>
      <c r="AP550" s="135"/>
      <c r="AZ550" s="135"/>
      <c r="BJ550" s="135"/>
      <c r="BT550" s="135"/>
      <c r="CD550" s="135"/>
      <c r="CN550" s="135"/>
      <c r="CO550" s="135"/>
      <c r="CP550" s="135"/>
      <c r="CQ550" s="135"/>
      <c r="CR550" s="135"/>
      <c r="CS550" s="135"/>
      <c r="CT550" s="135"/>
      <c r="CU550" s="135"/>
      <c r="CX550" s="135"/>
      <c r="DH550" s="135"/>
      <c r="DR550" s="135"/>
      <c r="EB550" s="135"/>
      <c r="EL550" s="135"/>
      <c r="EV550" s="135"/>
      <c r="FF550" s="135"/>
      <c r="FP550" s="135"/>
      <c r="FZ550" s="135"/>
      <c r="GJ550" s="135"/>
      <c r="GT550" s="135"/>
      <c r="HD550" s="135"/>
      <c r="HN550" s="135"/>
      <c r="HX550" s="135"/>
      <c r="IH550" s="135"/>
      <c r="IR550" s="135"/>
      <c r="JB550" s="135"/>
      <c r="JL550" s="135"/>
      <c r="JV550" s="135"/>
      <c r="KF550" s="135"/>
      <c r="KP550" s="135"/>
      <c r="KZ550" s="135"/>
      <c r="LJ550" s="135"/>
      <c r="LT550" s="135"/>
      <c r="MD550" s="135"/>
    </row>
    <row xmlns:x14ac="http://schemas.microsoft.com/office/spreadsheetml/2009/9/ac" r="551" s="3" customFormat="true" x14ac:dyDescent="0.25">
      <c r="A551" s="419"/>
      <c r="B551" s="135"/>
      <c r="L551" s="135"/>
      <c r="V551" s="135"/>
      <c r="AF551" s="135"/>
      <c r="AP551" s="135"/>
      <c r="AZ551" s="135"/>
      <c r="BJ551" s="135"/>
      <c r="BT551" s="135"/>
      <c r="CD551" s="135"/>
      <c r="CN551" s="135"/>
      <c r="CO551" s="135"/>
      <c r="CP551" s="135"/>
      <c r="CQ551" s="135"/>
      <c r="CR551" s="135"/>
      <c r="CS551" s="135"/>
      <c r="CT551" s="135"/>
      <c r="CU551" s="135"/>
      <c r="CX551" s="135"/>
      <c r="DH551" s="135"/>
      <c r="DR551" s="135"/>
      <c r="EB551" s="135"/>
      <c r="EL551" s="135"/>
      <c r="EV551" s="135"/>
      <c r="FF551" s="135"/>
      <c r="FP551" s="135"/>
      <c r="FZ551" s="135"/>
      <c r="GJ551" s="135"/>
      <c r="GT551" s="135"/>
      <c r="HD551" s="135"/>
      <c r="HN551" s="135"/>
      <c r="HX551" s="135"/>
      <c r="IH551" s="135"/>
      <c r="IR551" s="135"/>
      <c r="JB551" s="135"/>
      <c r="JL551" s="135"/>
      <c r="JV551" s="135"/>
      <c r="KF551" s="135"/>
      <c r="KP551" s="135"/>
      <c r="KZ551" s="135"/>
      <c r="LJ551" s="135"/>
      <c r="LT551" s="135"/>
      <c r="MD551" s="135"/>
    </row>
    <row xmlns:x14ac="http://schemas.microsoft.com/office/spreadsheetml/2009/9/ac" r="552" s="3" customFormat="true" x14ac:dyDescent="0.25">
      <c r="A552" s="419"/>
      <c r="B552" s="135"/>
      <c r="L552" s="135"/>
      <c r="V552" s="135"/>
      <c r="AF552" s="135"/>
      <c r="AP552" s="135"/>
      <c r="AZ552" s="135"/>
      <c r="BJ552" s="135"/>
      <c r="BT552" s="135"/>
      <c r="CD552" s="135"/>
      <c r="CN552" s="135"/>
      <c r="CO552" s="135"/>
      <c r="CP552" s="135"/>
      <c r="CQ552" s="135"/>
      <c r="CR552" s="135"/>
      <c r="CS552" s="135"/>
      <c r="CT552" s="135"/>
      <c r="CU552" s="135"/>
      <c r="CX552" s="135"/>
      <c r="DH552" s="135"/>
      <c r="DR552" s="135"/>
      <c r="EB552" s="135"/>
      <c r="EL552" s="135"/>
      <c r="EV552" s="135"/>
      <c r="FF552" s="135"/>
      <c r="FP552" s="135"/>
      <c r="FZ552" s="135"/>
      <c r="GJ552" s="135"/>
      <c r="GT552" s="135"/>
      <c r="HD552" s="135"/>
      <c r="HN552" s="135"/>
      <c r="HX552" s="135"/>
      <c r="IH552" s="135"/>
      <c r="IR552" s="135"/>
      <c r="JB552" s="135"/>
      <c r="JL552" s="135"/>
      <c r="JV552" s="135"/>
      <c r="KF552" s="135"/>
      <c r="KP552" s="135"/>
      <c r="KZ552" s="135"/>
      <c r="LJ552" s="135"/>
      <c r="LT552" s="135"/>
      <c r="MD552" s="135"/>
    </row>
    <row xmlns:x14ac="http://schemas.microsoft.com/office/spreadsheetml/2009/9/ac" r="553" s="3" customFormat="true" x14ac:dyDescent="0.25">
      <c r="A553" s="419"/>
      <c r="B553" s="135"/>
      <c r="L553" s="135"/>
      <c r="V553" s="135"/>
      <c r="AF553" s="135"/>
      <c r="AP553" s="135"/>
      <c r="AZ553" s="135"/>
      <c r="BJ553" s="135"/>
      <c r="BT553" s="135"/>
      <c r="CD553" s="135"/>
      <c r="CN553" s="135"/>
      <c r="CO553" s="135"/>
      <c r="CP553" s="135"/>
      <c r="CQ553" s="135"/>
      <c r="CR553" s="135"/>
      <c r="CS553" s="135"/>
      <c r="CT553" s="135"/>
      <c r="CU553" s="135"/>
      <c r="CX553" s="135"/>
      <c r="DH553" s="135"/>
      <c r="DR553" s="135"/>
      <c r="EB553" s="135"/>
      <c r="EL553" s="135"/>
      <c r="EV553" s="135"/>
      <c r="FF553" s="135"/>
      <c r="FP553" s="135"/>
      <c r="FZ553" s="135"/>
      <c r="GJ553" s="135"/>
      <c r="GT553" s="135"/>
      <c r="HD553" s="135"/>
      <c r="HN553" s="135"/>
      <c r="HX553" s="135"/>
      <c r="IH553" s="135"/>
      <c r="IR553" s="135"/>
      <c r="JB553" s="135"/>
      <c r="JL553" s="135"/>
      <c r="JV553" s="135"/>
      <c r="KF553" s="135"/>
      <c r="KP553" s="135"/>
      <c r="KZ553" s="135"/>
      <c r="LJ553" s="135"/>
      <c r="LT553" s="135"/>
      <c r="MD553" s="135"/>
    </row>
    <row xmlns:x14ac="http://schemas.microsoft.com/office/spreadsheetml/2009/9/ac" r="554" s="3" customFormat="true" x14ac:dyDescent="0.25">
      <c r="A554" s="419"/>
      <c r="B554" s="135"/>
      <c r="L554" s="135"/>
      <c r="V554" s="135"/>
      <c r="AF554" s="135"/>
      <c r="AP554" s="135"/>
      <c r="AZ554" s="135"/>
      <c r="BJ554" s="135"/>
      <c r="BT554" s="135"/>
      <c r="CD554" s="135"/>
      <c r="CN554" s="135"/>
      <c r="CO554" s="135"/>
      <c r="CP554" s="135"/>
      <c r="CQ554" s="135"/>
      <c r="CR554" s="135"/>
      <c r="CS554" s="135"/>
      <c r="CT554" s="135"/>
      <c r="CU554" s="135"/>
      <c r="CX554" s="135"/>
      <c r="DH554" s="135"/>
      <c r="DR554" s="135"/>
      <c r="EB554" s="135"/>
      <c r="EL554" s="135"/>
      <c r="EV554" s="135"/>
      <c r="FF554" s="135"/>
      <c r="FP554" s="135"/>
      <c r="FZ554" s="135"/>
      <c r="GJ554" s="135"/>
      <c r="GT554" s="135"/>
      <c r="HD554" s="135"/>
      <c r="HN554" s="135"/>
      <c r="HX554" s="135"/>
      <c r="IH554" s="135"/>
      <c r="IR554" s="135"/>
      <c r="JB554" s="135"/>
      <c r="JL554" s="135"/>
      <c r="JV554" s="135"/>
      <c r="KF554" s="135"/>
      <c r="KP554" s="135"/>
      <c r="KZ554" s="135"/>
      <c r="LJ554" s="135"/>
      <c r="LT554" s="135"/>
      <c r="MD554" s="135"/>
    </row>
    <row xmlns:x14ac="http://schemas.microsoft.com/office/spreadsheetml/2009/9/ac" r="555" s="3" customFormat="true" x14ac:dyDescent="0.25">
      <c r="A555" s="419"/>
      <c r="B555" s="135"/>
      <c r="L555" s="135"/>
      <c r="V555" s="135"/>
      <c r="AF555" s="135"/>
      <c r="AP555" s="135"/>
      <c r="AZ555" s="135"/>
      <c r="BJ555" s="135"/>
      <c r="BT555" s="135"/>
      <c r="CD555" s="135"/>
      <c r="CN555" s="135"/>
      <c r="CO555" s="135"/>
      <c r="CP555" s="135"/>
      <c r="CQ555" s="135"/>
      <c r="CR555" s="135"/>
      <c r="CS555" s="135"/>
      <c r="CT555" s="135"/>
      <c r="CU555" s="135"/>
      <c r="CX555" s="135"/>
      <c r="DH555" s="135"/>
      <c r="DR555" s="135"/>
      <c r="EB555" s="135"/>
      <c r="EL555" s="135"/>
      <c r="EV555" s="135"/>
      <c r="FF555" s="135"/>
      <c r="FP555" s="135"/>
      <c r="FZ555" s="135"/>
      <c r="GJ555" s="135"/>
      <c r="GT555" s="135"/>
      <c r="HD555" s="135"/>
      <c r="HN555" s="135"/>
      <c r="HX555" s="135"/>
      <c r="IH555" s="135"/>
      <c r="IR555" s="135"/>
      <c r="JB555" s="135"/>
      <c r="JL555" s="135"/>
      <c r="JV555" s="135"/>
      <c r="KF555" s="135"/>
      <c r="KP555" s="135"/>
      <c r="KZ555" s="135"/>
      <c r="LJ555" s="135"/>
      <c r="LT555" s="135"/>
      <c r="MD555" s="135"/>
    </row>
    <row xmlns:x14ac="http://schemas.microsoft.com/office/spreadsheetml/2009/9/ac" r="556" s="3" customFormat="true" x14ac:dyDescent="0.25">
      <c r="A556" s="419"/>
      <c r="B556" s="135"/>
      <c r="L556" s="135"/>
      <c r="V556" s="135"/>
      <c r="AF556" s="135"/>
      <c r="AP556" s="135"/>
      <c r="AZ556" s="135"/>
      <c r="BJ556" s="135"/>
      <c r="BT556" s="135"/>
      <c r="CD556" s="135"/>
      <c r="CN556" s="135"/>
      <c r="CO556" s="135"/>
      <c r="CP556" s="135"/>
      <c r="CQ556" s="135"/>
      <c r="CR556" s="135"/>
      <c r="CS556" s="135"/>
      <c r="CT556" s="135"/>
      <c r="CU556" s="135"/>
      <c r="CX556" s="135"/>
      <c r="DH556" s="135"/>
      <c r="DR556" s="135"/>
      <c r="EB556" s="135"/>
      <c r="EL556" s="135"/>
      <c r="EV556" s="135"/>
      <c r="FF556" s="135"/>
      <c r="FP556" s="135"/>
      <c r="FZ556" s="135"/>
      <c r="GJ556" s="135"/>
      <c r="GT556" s="135"/>
      <c r="HD556" s="135"/>
      <c r="HN556" s="135"/>
      <c r="HX556" s="135"/>
      <c r="IH556" s="135"/>
      <c r="IR556" s="135"/>
      <c r="JB556" s="135"/>
      <c r="JL556" s="135"/>
      <c r="JV556" s="135"/>
      <c r="KF556" s="135"/>
      <c r="KP556" s="135"/>
      <c r="KZ556" s="135"/>
      <c r="LJ556" s="135"/>
      <c r="LT556" s="135"/>
      <c r="MD556" s="135"/>
    </row>
    <row xmlns:x14ac="http://schemas.microsoft.com/office/spreadsheetml/2009/9/ac" r="557" s="3" customFormat="true" x14ac:dyDescent="0.25">
      <c r="A557" s="419"/>
      <c r="B557" s="135"/>
      <c r="L557" s="135"/>
      <c r="V557" s="135"/>
      <c r="AF557" s="135"/>
      <c r="AP557" s="135"/>
      <c r="AZ557" s="135"/>
      <c r="BJ557" s="135"/>
      <c r="BT557" s="135"/>
      <c r="CD557" s="135"/>
      <c r="CN557" s="135"/>
      <c r="CO557" s="135"/>
      <c r="CP557" s="135"/>
      <c r="CQ557" s="135"/>
      <c r="CR557" s="135"/>
      <c r="CS557" s="135"/>
      <c r="CT557" s="135"/>
      <c r="CU557" s="135"/>
      <c r="CX557" s="135"/>
      <c r="DH557" s="135"/>
      <c r="DR557" s="135"/>
      <c r="EB557" s="135"/>
      <c r="EL557" s="135"/>
      <c r="EV557" s="135"/>
      <c r="FF557" s="135"/>
      <c r="FP557" s="135"/>
      <c r="FZ557" s="135"/>
      <c r="GJ557" s="135"/>
      <c r="GT557" s="135"/>
      <c r="HD557" s="135"/>
      <c r="HN557" s="135"/>
      <c r="HX557" s="135"/>
      <c r="IH557" s="135"/>
      <c r="IR557" s="135"/>
      <c r="JB557" s="135"/>
      <c r="JL557" s="135"/>
      <c r="JV557" s="135"/>
      <c r="KF557" s="135"/>
      <c r="KP557" s="135"/>
      <c r="KZ557" s="135"/>
      <c r="LJ557" s="135"/>
      <c r="LT557" s="135"/>
      <c r="MD557" s="135"/>
    </row>
    <row xmlns:x14ac="http://schemas.microsoft.com/office/spreadsheetml/2009/9/ac" r="558" s="3" customFormat="true" x14ac:dyDescent="0.25">
      <c r="A558" s="419"/>
      <c r="B558" s="135"/>
      <c r="L558" s="135"/>
      <c r="V558" s="135"/>
      <c r="AF558" s="135"/>
      <c r="AP558" s="135"/>
      <c r="AZ558" s="135"/>
      <c r="BJ558" s="135"/>
      <c r="BT558" s="135"/>
      <c r="CD558" s="135"/>
      <c r="CN558" s="135"/>
      <c r="CO558" s="135"/>
      <c r="CP558" s="135"/>
      <c r="CQ558" s="135"/>
      <c r="CR558" s="135"/>
      <c r="CS558" s="135"/>
      <c r="CT558" s="135"/>
      <c r="CU558" s="135"/>
      <c r="CX558" s="135"/>
      <c r="DH558" s="135"/>
      <c r="DR558" s="135"/>
      <c r="EB558" s="135"/>
      <c r="EL558" s="135"/>
      <c r="EV558" s="135"/>
      <c r="FF558" s="135"/>
      <c r="FP558" s="135"/>
      <c r="FZ558" s="135"/>
      <c r="GJ558" s="135"/>
      <c r="GT558" s="135"/>
      <c r="HD558" s="135"/>
      <c r="HN558" s="135"/>
      <c r="HX558" s="135"/>
      <c r="IH558" s="135"/>
      <c r="IR558" s="135"/>
      <c r="JB558" s="135"/>
      <c r="JL558" s="135"/>
      <c r="JV558" s="135"/>
      <c r="KF558" s="135"/>
      <c r="KP558" s="135"/>
      <c r="KZ558" s="135"/>
      <c r="LJ558" s="135"/>
      <c r="LT558" s="135"/>
      <c r="MD558" s="135"/>
    </row>
    <row xmlns:x14ac="http://schemas.microsoft.com/office/spreadsheetml/2009/9/ac" r="559" s="3" customFormat="true" x14ac:dyDescent="0.25">
      <c r="A559" s="419"/>
      <c r="B559" s="135"/>
      <c r="L559" s="135"/>
      <c r="V559" s="135"/>
      <c r="AF559" s="135"/>
      <c r="AP559" s="135"/>
      <c r="AZ559" s="135"/>
      <c r="BJ559" s="135"/>
      <c r="BT559" s="135"/>
      <c r="CD559" s="135"/>
      <c r="CN559" s="135"/>
      <c r="CO559" s="135"/>
      <c r="CP559" s="135"/>
      <c r="CQ559" s="135"/>
      <c r="CR559" s="135"/>
      <c r="CS559" s="135"/>
      <c r="CT559" s="135"/>
      <c r="CU559" s="135"/>
      <c r="CX559" s="135"/>
      <c r="DH559" s="135"/>
      <c r="DR559" s="135"/>
      <c r="EB559" s="135"/>
      <c r="EL559" s="135"/>
      <c r="EV559" s="135"/>
      <c r="FF559" s="135"/>
      <c r="FP559" s="135"/>
      <c r="FZ559" s="135"/>
      <c r="GJ559" s="135"/>
      <c r="GT559" s="135"/>
      <c r="HD559" s="135"/>
      <c r="HN559" s="135"/>
      <c r="HX559" s="135"/>
      <c r="IH559" s="135"/>
      <c r="IR559" s="135"/>
      <c r="JB559" s="135"/>
      <c r="JL559" s="135"/>
      <c r="JV559" s="135"/>
      <c r="KF559" s="135"/>
      <c r="KP559" s="135"/>
      <c r="KZ559" s="135"/>
      <c r="LJ559" s="135"/>
      <c r="LT559" s="135"/>
      <c r="MD559" s="135"/>
    </row>
    <row xmlns:x14ac="http://schemas.microsoft.com/office/spreadsheetml/2009/9/ac" r="560" s="3" customFormat="true" x14ac:dyDescent="0.25">
      <c r="A560" s="419"/>
      <c r="B560" s="135"/>
      <c r="L560" s="135"/>
      <c r="V560" s="135"/>
      <c r="AF560" s="135"/>
      <c r="AP560" s="135"/>
      <c r="AZ560" s="135"/>
      <c r="BJ560" s="135"/>
      <c r="BT560" s="135"/>
      <c r="CD560" s="135"/>
      <c r="CN560" s="135"/>
      <c r="CO560" s="135"/>
      <c r="CP560" s="135"/>
      <c r="CQ560" s="135"/>
      <c r="CR560" s="135"/>
      <c r="CS560" s="135"/>
      <c r="CT560" s="135"/>
      <c r="CU560" s="135"/>
      <c r="CX560" s="135"/>
      <c r="DH560" s="135"/>
      <c r="DR560" s="135"/>
      <c r="EB560" s="135"/>
      <c r="EL560" s="135"/>
      <c r="EV560" s="135"/>
      <c r="FF560" s="135"/>
      <c r="FP560" s="135"/>
      <c r="FZ560" s="135"/>
      <c r="GJ560" s="135"/>
      <c r="GT560" s="135"/>
      <c r="HD560" s="135"/>
      <c r="HN560" s="135"/>
      <c r="HX560" s="135"/>
      <c r="IH560" s="135"/>
      <c r="IR560" s="135"/>
      <c r="JB560" s="135"/>
      <c r="JL560" s="135"/>
      <c r="JV560" s="135"/>
      <c r="KF560" s="135"/>
      <c r="KP560" s="135"/>
      <c r="KZ560" s="135"/>
      <c r="LJ560" s="135"/>
      <c r="LT560" s="135"/>
      <c r="MD560" s="135"/>
    </row>
    <row xmlns:x14ac="http://schemas.microsoft.com/office/spreadsheetml/2009/9/ac" r="561" s="3" customFormat="true" x14ac:dyDescent="0.25">
      <c r="A561" s="419"/>
      <c r="B561" s="135"/>
      <c r="L561" s="135"/>
      <c r="V561" s="135"/>
      <c r="AF561" s="135"/>
      <c r="AP561" s="135"/>
      <c r="AZ561" s="135"/>
      <c r="BJ561" s="135"/>
      <c r="BT561" s="135"/>
      <c r="CD561" s="135"/>
      <c r="CN561" s="135"/>
      <c r="CO561" s="135"/>
      <c r="CP561" s="135"/>
      <c r="CQ561" s="135"/>
      <c r="CR561" s="135"/>
      <c r="CS561" s="135"/>
      <c r="CT561" s="135"/>
      <c r="CU561" s="135"/>
      <c r="CX561" s="135"/>
      <c r="DH561" s="135"/>
      <c r="DR561" s="135"/>
      <c r="EB561" s="135"/>
      <c r="EL561" s="135"/>
      <c r="EV561" s="135"/>
      <c r="FF561" s="135"/>
      <c r="FP561" s="135"/>
      <c r="FZ561" s="135"/>
      <c r="GJ561" s="135"/>
      <c r="GT561" s="135"/>
      <c r="HD561" s="135"/>
      <c r="HN561" s="135"/>
      <c r="HX561" s="135"/>
      <c r="IH561" s="135"/>
      <c r="IR561" s="135"/>
      <c r="JB561" s="135"/>
      <c r="JL561" s="135"/>
      <c r="JV561" s="135"/>
      <c r="KF561" s="135"/>
      <c r="KP561" s="135"/>
      <c r="KZ561" s="135"/>
      <c r="LJ561" s="135"/>
      <c r="LT561" s="135"/>
      <c r="MD561" s="135"/>
    </row>
    <row xmlns:x14ac="http://schemas.microsoft.com/office/spreadsheetml/2009/9/ac" r="562" s="3" customFormat="true" x14ac:dyDescent="0.25">
      <c r="A562" s="419"/>
      <c r="B562" s="135"/>
      <c r="L562" s="135"/>
      <c r="V562" s="135"/>
      <c r="AF562" s="135"/>
      <c r="AP562" s="135"/>
      <c r="AZ562" s="135"/>
      <c r="BJ562" s="135"/>
      <c r="BT562" s="135"/>
      <c r="CD562" s="135"/>
      <c r="CN562" s="135"/>
      <c r="CO562" s="135"/>
      <c r="CP562" s="135"/>
      <c r="CQ562" s="135"/>
      <c r="CR562" s="135"/>
      <c r="CS562" s="135"/>
      <c r="CT562" s="135"/>
      <c r="CU562" s="135"/>
      <c r="CX562" s="135"/>
      <c r="DH562" s="135"/>
      <c r="DR562" s="135"/>
      <c r="EB562" s="135"/>
      <c r="EL562" s="135"/>
      <c r="EV562" s="135"/>
      <c r="FF562" s="135"/>
      <c r="FP562" s="135"/>
      <c r="FZ562" s="135"/>
      <c r="GJ562" s="135"/>
      <c r="GT562" s="135"/>
      <c r="HD562" s="135"/>
      <c r="HN562" s="135"/>
      <c r="HX562" s="135"/>
      <c r="IH562" s="135"/>
      <c r="IR562" s="135"/>
      <c r="JB562" s="135"/>
      <c r="JL562" s="135"/>
      <c r="JV562" s="135"/>
      <c r="KF562" s="135"/>
      <c r="KP562" s="135"/>
      <c r="KZ562" s="135"/>
      <c r="LJ562" s="135"/>
      <c r="LT562" s="135"/>
      <c r="MD562" s="135"/>
    </row>
    <row xmlns:x14ac="http://schemas.microsoft.com/office/spreadsheetml/2009/9/ac" r="563" s="3" customFormat="true" x14ac:dyDescent="0.25">
      <c r="A563" s="419"/>
      <c r="B563" s="135"/>
      <c r="L563" s="135"/>
      <c r="V563" s="135"/>
      <c r="AF563" s="135"/>
      <c r="AP563" s="135"/>
      <c r="AZ563" s="135"/>
      <c r="BJ563" s="135"/>
      <c r="BT563" s="135"/>
      <c r="CD563" s="135"/>
      <c r="CN563" s="135"/>
      <c r="CO563" s="135"/>
      <c r="CP563" s="135"/>
      <c r="CQ563" s="135"/>
      <c r="CR563" s="135"/>
      <c r="CS563" s="135"/>
      <c r="CT563" s="135"/>
      <c r="CU563" s="135"/>
      <c r="CX563" s="135"/>
      <c r="DH563" s="135"/>
      <c r="DR563" s="135"/>
      <c r="EB563" s="135"/>
      <c r="EL563" s="135"/>
      <c r="EV563" s="135"/>
      <c r="FF563" s="135"/>
      <c r="FP563" s="135"/>
      <c r="FZ563" s="135"/>
      <c r="GJ563" s="135"/>
      <c r="GT563" s="135"/>
      <c r="HD563" s="135"/>
      <c r="HN563" s="135"/>
      <c r="HX563" s="135"/>
      <c r="IH563" s="135"/>
      <c r="IR563" s="135"/>
      <c r="JB563" s="135"/>
      <c r="JL563" s="135"/>
      <c r="JV563" s="135"/>
      <c r="KF563" s="135"/>
      <c r="KP563" s="135"/>
      <c r="KZ563" s="135"/>
      <c r="LJ563" s="135"/>
      <c r="LT563" s="135"/>
      <c r="MD563" s="135"/>
    </row>
    <row xmlns:x14ac="http://schemas.microsoft.com/office/spreadsheetml/2009/9/ac" r="564" s="3" customFormat="true" x14ac:dyDescent="0.25">
      <c r="A564" s="419"/>
      <c r="B564" s="135"/>
      <c r="L564" s="135"/>
      <c r="V564" s="135"/>
      <c r="AF564" s="135"/>
      <c r="AP564" s="135"/>
      <c r="AZ564" s="135"/>
      <c r="BJ564" s="135"/>
      <c r="BT564" s="135"/>
      <c r="CD564" s="135"/>
      <c r="CN564" s="135"/>
      <c r="CO564" s="135"/>
      <c r="CP564" s="135"/>
      <c r="CQ564" s="135"/>
      <c r="CR564" s="135"/>
      <c r="CS564" s="135"/>
      <c r="CT564" s="135"/>
      <c r="CU564" s="135"/>
      <c r="CX564" s="135"/>
      <c r="DH564" s="135"/>
      <c r="DR564" s="135"/>
      <c r="EB564" s="135"/>
      <c r="EL564" s="135"/>
      <c r="EV564" s="135"/>
      <c r="FF564" s="135"/>
      <c r="FP564" s="135"/>
      <c r="FZ564" s="135"/>
      <c r="GJ564" s="135"/>
      <c r="GT564" s="135"/>
      <c r="HD564" s="135"/>
      <c r="HN564" s="135"/>
      <c r="HX564" s="135"/>
      <c r="IH564" s="135"/>
      <c r="IR564" s="135"/>
      <c r="JB564" s="135"/>
      <c r="JL564" s="135"/>
      <c r="JV564" s="135"/>
      <c r="KF564" s="135"/>
      <c r="KP564" s="135"/>
      <c r="KZ564" s="135"/>
      <c r="LJ564" s="135"/>
      <c r="LT564" s="135"/>
      <c r="MD564" s="135"/>
    </row>
    <row xmlns:x14ac="http://schemas.microsoft.com/office/spreadsheetml/2009/9/ac" r="565" s="3" customFormat="true" x14ac:dyDescent="0.25">
      <c r="A565" s="419"/>
      <c r="B565" s="135"/>
      <c r="L565" s="135"/>
      <c r="V565" s="135"/>
      <c r="AF565" s="135"/>
      <c r="AP565" s="135"/>
      <c r="AZ565" s="135"/>
      <c r="BJ565" s="135"/>
      <c r="BT565" s="135"/>
      <c r="CD565" s="135"/>
      <c r="CN565" s="135"/>
      <c r="CO565" s="135"/>
      <c r="CP565" s="135"/>
      <c r="CQ565" s="135"/>
      <c r="CR565" s="135"/>
      <c r="CS565" s="135"/>
      <c r="CT565" s="135"/>
      <c r="CU565" s="135"/>
      <c r="CX565" s="135"/>
      <c r="DH565" s="135"/>
      <c r="DR565" s="135"/>
      <c r="EB565" s="135"/>
      <c r="EL565" s="135"/>
      <c r="EV565" s="135"/>
      <c r="FF565" s="135"/>
      <c r="FP565" s="135"/>
      <c r="FZ565" s="135"/>
      <c r="GJ565" s="135"/>
      <c r="GT565" s="135"/>
      <c r="HD565" s="135"/>
      <c r="HN565" s="135"/>
      <c r="HX565" s="135"/>
      <c r="IH565" s="135"/>
      <c r="IR565" s="135"/>
      <c r="JB565" s="135"/>
      <c r="JL565" s="135"/>
      <c r="JV565" s="135"/>
      <c r="KF565" s="135"/>
      <c r="KP565" s="135"/>
      <c r="KZ565" s="135"/>
      <c r="LJ565" s="135"/>
      <c r="LT565" s="135"/>
      <c r="MD565" s="135"/>
    </row>
    <row xmlns:x14ac="http://schemas.microsoft.com/office/spreadsheetml/2009/9/ac" r="566" s="3" customFormat="true" x14ac:dyDescent="0.25">
      <c r="A566" s="419"/>
      <c r="B566" s="135"/>
      <c r="L566" s="135"/>
      <c r="V566" s="135"/>
      <c r="AF566" s="135"/>
      <c r="AP566" s="135"/>
      <c r="AZ566" s="135"/>
      <c r="BJ566" s="135"/>
      <c r="BT566" s="135"/>
      <c r="CD566" s="135"/>
      <c r="CN566" s="135"/>
      <c r="CO566" s="135"/>
      <c r="CP566" s="135"/>
      <c r="CQ566" s="135"/>
      <c r="CR566" s="135"/>
      <c r="CS566" s="135"/>
      <c r="CT566" s="135"/>
      <c r="CU566" s="135"/>
      <c r="CX566" s="135"/>
      <c r="DH566" s="135"/>
      <c r="DR566" s="135"/>
      <c r="EB566" s="135"/>
      <c r="EL566" s="135"/>
      <c r="EV566" s="135"/>
      <c r="FF566" s="135"/>
      <c r="FP566" s="135"/>
      <c r="FZ566" s="135"/>
      <c r="GJ566" s="135"/>
      <c r="GT566" s="135"/>
      <c r="HD566" s="135"/>
      <c r="HN566" s="135"/>
      <c r="HX566" s="135"/>
      <c r="IH566" s="135"/>
      <c r="IR566" s="135"/>
      <c r="JB566" s="135"/>
      <c r="JL566" s="135"/>
      <c r="JV566" s="135"/>
      <c r="KF566" s="135"/>
      <c r="KP566" s="135"/>
      <c r="KZ566" s="135"/>
      <c r="LJ566" s="135"/>
      <c r="LT566" s="135"/>
      <c r="MD566" s="135"/>
    </row>
    <row xmlns:x14ac="http://schemas.microsoft.com/office/spreadsheetml/2009/9/ac" r="567" s="3" customFormat="true" x14ac:dyDescent="0.25">
      <c r="A567" s="419"/>
      <c r="B567" s="135"/>
      <c r="L567" s="135"/>
      <c r="V567" s="135"/>
      <c r="AF567" s="135"/>
      <c r="AP567" s="135"/>
      <c r="AZ567" s="135"/>
      <c r="BJ567" s="135"/>
      <c r="BT567" s="135"/>
      <c r="CD567" s="135"/>
      <c r="CN567" s="135"/>
      <c r="CO567" s="135"/>
      <c r="CP567" s="135"/>
      <c r="CQ567" s="135"/>
      <c r="CR567" s="135"/>
      <c r="CS567" s="135"/>
      <c r="CT567" s="135"/>
      <c r="CU567" s="135"/>
      <c r="CX567" s="135"/>
      <c r="DH567" s="135"/>
      <c r="DR567" s="135"/>
      <c r="EB567" s="135"/>
      <c r="EL567" s="135"/>
      <c r="EV567" s="135"/>
      <c r="FF567" s="135"/>
      <c r="FP567" s="135"/>
      <c r="FZ567" s="135"/>
      <c r="GJ567" s="135"/>
      <c r="GT567" s="135"/>
      <c r="HD567" s="135"/>
      <c r="HN567" s="135"/>
      <c r="HX567" s="135"/>
      <c r="IH567" s="135"/>
      <c r="IR567" s="135"/>
      <c r="JB567" s="135"/>
      <c r="JL567" s="135"/>
      <c r="JV567" s="135"/>
      <c r="KF567" s="135"/>
      <c r="KP567" s="135"/>
      <c r="KZ567" s="135"/>
      <c r="LJ567" s="135"/>
      <c r="LT567" s="135"/>
      <c r="MD567" s="135"/>
    </row>
    <row xmlns:x14ac="http://schemas.microsoft.com/office/spreadsheetml/2009/9/ac" r="568" s="3" customFormat="true" x14ac:dyDescent="0.25">
      <c r="A568" s="419"/>
      <c r="B568" s="135"/>
      <c r="L568" s="135"/>
      <c r="V568" s="135"/>
      <c r="AF568" s="135"/>
      <c r="AP568" s="135"/>
      <c r="AZ568" s="135"/>
      <c r="BJ568" s="135"/>
      <c r="BT568" s="135"/>
      <c r="CD568" s="135"/>
      <c r="CN568" s="135"/>
      <c r="CO568" s="135"/>
      <c r="CP568" s="135"/>
      <c r="CQ568" s="135"/>
      <c r="CR568" s="135"/>
      <c r="CS568" s="135"/>
      <c r="CT568" s="135"/>
      <c r="CU568" s="135"/>
      <c r="CX568" s="135"/>
      <c r="DH568" s="135"/>
      <c r="DR568" s="135"/>
      <c r="EB568" s="135"/>
      <c r="EL568" s="135"/>
      <c r="EV568" s="135"/>
      <c r="FF568" s="135"/>
      <c r="FP568" s="135"/>
      <c r="FZ568" s="135"/>
      <c r="GJ568" s="135"/>
      <c r="GT568" s="135"/>
      <c r="HD568" s="135"/>
      <c r="HN568" s="135"/>
      <c r="HX568" s="135"/>
      <c r="IH568" s="135"/>
      <c r="IR568" s="135"/>
      <c r="JB568" s="135"/>
      <c r="JL568" s="135"/>
      <c r="JV568" s="135"/>
      <c r="KF568" s="135"/>
      <c r="KP568" s="135"/>
      <c r="KZ568" s="135"/>
      <c r="LJ568" s="135"/>
      <c r="LT568" s="135"/>
      <c r="MD568" s="135"/>
    </row>
    <row xmlns:x14ac="http://schemas.microsoft.com/office/spreadsheetml/2009/9/ac" r="569" s="3" customFormat="true" x14ac:dyDescent="0.25">
      <c r="A569" s="419"/>
      <c r="B569" s="135"/>
      <c r="L569" s="135"/>
      <c r="V569" s="135"/>
      <c r="AF569" s="135"/>
      <c r="AP569" s="135"/>
      <c r="AZ569" s="135"/>
      <c r="BJ569" s="135"/>
      <c r="BT569" s="135"/>
      <c r="CD569" s="135"/>
      <c r="CN569" s="135"/>
      <c r="CO569" s="135"/>
      <c r="CP569" s="135"/>
      <c r="CQ569" s="135"/>
      <c r="CR569" s="135"/>
      <c r="CS569" s="135"/>
      <c r="CT569" s="135"/>
      <c r="CU569" s="135"/>
      <c r="CX569" s="135"/>
      <c r="DH569" s="135"/>
      <c r="DR569" s="135"/>
      <c r="EB569" s="135"/>
      <c r="EL569" s="135"/>
      <c r="EV569" s="135"/>
      <c r="FF569" s="135"/>
      <c r="FP569" s="135"/>
      <c r="FZ569" s="135"/>
      <c r="GJ569" s="135"/>
      <c r="GT569" s="135"/>
      <c r="HD569" s="135"/>
      <c r="HN569" s="135"/>
      <c r="HX569" s="135"/>
      <c r="IH569" s="135"/>
      <c r="IR569" s="135"/>
      <c r="JB569" s="135"/>
      <c r="JL569" s="135"/>
      <c r="JV569" s="135"/>
      <c r="KF569" s="135"/>
      <c r="KP569" s="135"/>
      <c r="KZ569" s="135"/>
      <c r="LJ569" s="135"/>
      <c r="LT569" s="135"/>
      <c r="MD569" s="135"/>
    </row>
    <row xmlns:x14ac="http://schemas.microsoft.com/office/spreadsheetml/2009/9/ac" r="570" s="3" customFormat="true" x14ac:dyDescent="0.25">
      <c r="A570" s="419"/>
      <c r="B570" s="135"/>
      <c r="L570" s="135"/>
      <c r="V570" s="135"/>
      <c r="AF570" s="135"/>
      <c r="AP570" s="135"/>
      <c r="AZ570" s="135"/>
      <c r="BJ570" s="135"/>
      <c r="BT570" s="135"/>
      <c r="CD570" s="135"/>
      <c r="CN570" s="135"/>
      <c r="CO570" s="135"/>
      <c r="CP570" s="135"/>
      <c r="CQ570" s="135"/>
      <c r="CR570" s="135"/>
      <c r="CS570" s="135"/>
      <c r="CT570" s="135"/>
      <c r="CU570" s="135"/>
      <c r="CX570" s="135"/>
      <c r="DH570" s="135"/>
      <c r="DR570" s="135"/>
      <c r="EB570" s="135"/>
      <c r="EL570" s="135"/>
      <c r="EV570" s="135"/>
      <c r="FF570" s="135"/>
      <c r="FP570" s="135"/>
      <c r="FZ570" s="135"/>
      <c r="GJ570" s="135"/>
      <c r="GT570" s="135"/>
      <c r="HD570" s="135"/>
      <c r="HN570" s="135"/>
      <c r="HX570" s="135"/>
      <c r="IH570" s="135"/>
      <c r="IR570" s="135"/>
      <c r="JB570" s="135"/>
      <c r="JL570" s="135"/>
      <c r="JV570" s="135"/>
      <c r="KF570" s="135"/>
      <c r="KP570" s="135"/>
      <c r="KZ570" s="135"/>
      <c r="LJ570" s="135"/>
      <c r="LT570" s="135"/>
      <c r="MD570" s="135"/>
    </row>
    <row xmlns:x14ac="http://schemas.microsoft.com/office/spreadsheetml/2009/9/ac" r="571" s="3" customFormat="true" x14ac:dyDescent="0.25">
      <c r="A571" s="419"/>
      <c r="B571" s="135"/>
      <c r="L571" s="135"/>
      <c r="V571" s="135"/>
      <c r="AF571" s="135"/>
      <c r="AP571" s="135"/>
      <c r="AZ571" s="135"/>
      <c r="BJ571" s="135"/>
      <c r="BT571" s="135"/>
      <c r="CD571" s="135"/>
      <c r="CN571" s="135"/>
      <c r="CO571" s="135"/>
      <c r="CP571" s="135"/>
      <c r="CQ571" s="135"/>
      <c r="CR571" s="135"/>
      <c r="CS571" s="135"/>
      <c r="CT571" s="135"/>
      <c r="CU571" s="135"/>
      <c r="CX571" s="135"/>
      <c r="DH571" s="135"/>
      <c r="DR571" s="135"/>
      <c r="EB571" s="135"/>
      <c r="EL571" s="135"/>
      <c r="EV571" s="135"/>
      <c r="FF571" s="135"/>
      <c r="FP571" s="135"/>
      <c r="FZ571" s="135"/>
      <c r="GJ571" s="135"/>
      <c r="GT571" s="135"/>
      <c r="HD571" s="135"/>
      <c r="HN571" s="135"/>
      <c r="HX571" s="135"/>
      <c r="IH571" s="135"/>
      <c r="IR571" s="135"/>
      <c r="JB571" s="135"/>
      <c r="JL571" s="135"/>
      <c r="JV571" s="135"/>
      <c r="KF571" s="135"/>
      <c r="KP571" s="135"/>
      <c r="KZ571" s="135"/>
      <c r="LJ571" s="135"/>
      <c r="LT571" s="135"/>
      <c r="MD571" s="135"/>
    </row>
    <row xmlns:x14ac="http://schemas.microsoft.com/office/spreadsheetml/2009/9/ac" r="572" s="3" customFormat="true" x14ac:dyDescent="0.25">
      <c r="A572" s="419"/>
      <c r="B572" s="135"/>
      <c r="L572" s="135"/>
      <c r="V572" s="135"/>
      <c r="AF572" s="135"/>
      <c r="AP572" s="135"/>
      <c r="AZ572" s="135"/>
      <c r="BJ572" s="135"/>
      <c r="BT572" s="135"/>
      <c r="CD572" s="135"/>
      <c r="CN572" s="135"/>
      <c r="CO572" s="135"/>
      <c r="CP572" s="135"/>
      <c r="CQ572" s="135"/>
      <c r="CR572" s="135"/>
      <c r="CS572" s="135"/>
      <c r="CT572" s="135"/>
      <c r="CU572" s="135"/>
      <c r="CX572" s="135"/>
      <c r="DH572" s="135"/>
      <c r="DR572" s="135"/>
      <c r="EB572" s="135"/>
      <c r="EL572" s="135"/>
      <c r="EV572" s="135"/>
      <c r="FF572" s="135"/>
      <c r="FP572" s="135"/>
      <c r="FZ572" s="135"/>
      <c r="GJ572" s="135"/>
      <c r="GT572" s="135"/>
      <c r="HD572" s="135"/>
      <c r="HN572" s="135"/>
      <c r="HX572" s="135"/>
      <c r="IH572" s="135"/>
      <c r="IR572" s="135"/>
      <c r="JB572" s="135"/>
      <c r="JL572" s="135"/>
      <c r="JV572" s="135"/>
      <c r="KF572" s="135"/>
      <c r="KP572" s="135"/>
      <c r="KZ572" s="135"/>
      <c r="LJ572" s="135"/>
      <c r="LT572" s="135"/>
      <c r="MD572" s="135"/>
    </row>
    <row xmlns:x14ac="http://schemas.microsoft.com/office/spreadsheetml/2009/9/ac" r="573" s="3" customFormat="true" x14ac:dyDescent="0.25">
      <c r="A573" s="419"/>
      <c r="B573" s="135"/>
      <c r="L573" s="135"/>
      <c r="V573" s="135"/>
      <c r="AF573" s="135"/>
      <c r="AP573" s="135"/>
      <c r="AZ573" s="135"/>
      <c r="BJ573" s="135"/>
      <c r="BT573" s="135"/>
      <c r="CD573" s="135"/>
      <c r="CN573" s="135"/>
      <c r="CO573" s="135"/>
      <c r="CP573" s="135"/>
      <c r="CQ573" s="135"/>
      <c r="CR573" s="135"/>
      <c r="CS573" s="135"/>
      <c r="CT573" s="135"/>
      <c r="CU573" s="135"/>
      <c r="CX573" s="135"/>
      <c r="DH573" s="135"/>
      <c r="DR573" s="135"/>
      <c r="EB573" s="135"/>
      <c r="EL573" s="135"/>
      <c r="EV573" s="135"/>
      <c r="FF573" s="135"/>
      <c r="FP573" s="135"/>
      <c r="FZ573" s="135"/>
      <c r="GJ573" s="135"/>
      <c r="GT573" s="135"/>
      <c r="HD573" s="135"/>
      <c r="HN573" s="135"/>
      <c r="HX573" s="135"/>
      <c r="IH573" s="135"/>
      <c r="IR573" s="135"/>
      <c r="JB573" s="135"/>
      <c r="JL573" s="135"/>
      <c r="JV573" s="135"/>
      <c r="KF573" s="135"/>
      <c r="KP573" s="135"/>
      <c r="KZ573" s="135"/>
      <c r="LJ573" s="135"/>
      <c r="LT573" s="135"/>
      <c r="MD573" s="135"/>
    </row>
    <row xmlns:x14ac="http://schemas.microsoft.com/office/spreadsheetml/2009/9/ac" r="574" s="3" customFormat="true" x14ac:dyDescent="0.25">
      <c r="A574" s="419"/>
      <c r="B574" s="135"/>
      <c r="L574" s="135"/>
      <c r="V574" s="135"/>
      <c r="AF574" s="135"/>
      <c r="AP574" s="135"/>
      <c r="AZ574" s="135"/>
      <c r="BJ574" s="135"/>
      <c r="BT574" s="135"/>
      <c r="CD574" s="135"/>
      <c r="CN574" s="135"/>
      <c r="CO574" s="135"/>
      <c r="CP574" s="135"/>
      <c r="CQ574" s="135"/>
      <c r="CR574" s="135"/>
      <c r="CS574" s="135"/>
      <c r="CT574" s="135"/>
      <c r="CU574" s="135"/>
      <c r="CX574" s="135"/>
      <c r="DH574" s="135"/>
      <c r="DR574" s="135"/>
      <c r="EB574" s="135"/>
      <c r="EL574" s="135"/>
      <c r="EV574" s="135"/>
      <c r="FF574" s="135"/>
      <c r="FP574" s="135"/>
      <c r="FZ574" s="135"/>
      <c r="GJ574" s="135"/>
      <c r="GT574" s="135"/>
      <c r="HD574" s="135"/>
      <c r="HN574" s="135"/>
      <c r="HX574" s="135"/>
      <c r="IH574" s="135"/>
      <c r="IR574" s="135"/>
      <c r="JB574" s="135"/>
      <c r="JL574" s="135"/>
      <c r="JV574" s="135"/>
      <c r="KF574" s="135"/>
      <c r="KP574" s="135"/>
      <c r="KZ574" s="135"/>
      <c r="LJ574" s="135"/>
      <c r="LT574" s="135"/>
      <c r="MD574" s="135"/>
    </row>
    <row xmlns:x14ac="http://schemas.microsoft.com/office/spreadsheetml/2009/9/ac" r="575" s="3" customFormat="true" x14ac:dyDescent="0.25">
      <c r="A575" s="419"/>
      <c r="B575" s="135"/>
      <c r="L575" s="135"/>
      <c r="V575" s="135"/>
      <c r="AF575" s="135"/>
      <c r="AP575" s="135"/>
      <c r="AZ575" s="135"/>
      <c r="BJ575" s="135"/>
      <c r="BT575" s="135"/>
      <c r="CD575" s="135"/>
      <c r="CN575" s="135"/>
      <c r="CO575" s="135"/>
      <c r="CP575" s="135"/>
      <c r="CQ575" s="135"/>
      <c r="CR575" s="135"/>
      <c r="CS575" s="135"/>
      <c r="CT575" s="135"/>
      <c r="CU575" s="135"/>
      <c r="CX575" s="135"/>
      <c r="DH575" s="135"/>
      <c r="DR575" s="135"/>
      <c r="EB575" s="135"/>
      <c r="EL575" s="135"/>
      <c r="EV575" s="135"/>
      <c r="FF575" s="135"/>
      <c r="FP575" s="135"/>
      <c r="FZ575" s="135"/>
      <c r="GJ575" s="135"/>
      <c r="GT575" s="135"/>
      <c r="HD575" s="135"/>
      <c r="HN575" s="135"/>
      <c r="HX575" s="135"/>
      <c r="IH575" s="135"/>
      <c r="IR575" s="135"/>
      <c r="JB575" s="135"/>
      <c r="JL575" s="135"/>
      <c r="JV575" s="135"/>
      <c r="KF575" s="135"/>
      <c r="KP575" s="135"/>
      <c r="KZ575" s="135"/>
      <c r="LJ575" s="135"/>
      <c r="LT575" s="135"/>
      <c r="MD575" s="135"/>
    </row>
    <row xmlns:x14ac="http://schemas.microsoft.com/office/spreadsheetml/2009/9/ac" r="576" s="3" customFormat="true" x14ac:dyDescent="0.25">
      <c r="A576" s="419"/>
      <c r="B576" s="135"/>
      <c r="L576" s="135"/>
      <c r="V576" s="135"/>
      <c r="AF576" s="135"/>
      <c r="AP576" s="135"/>
      <c r="AZ576" s="135"/>
      <c r="BJ576" s="135"/>
      <c r="BT576" s="135"/>
      <c r="CD576" s="135"/>
      <c r="CN576" s="135"/>
      <c r="CO576" s="135"/>
      <c r="CP576" s="135"/>
      <c r="CQ576" s="135"/>
      <c r="CR576" s="135"/>
      <c r="CS576" s="135"/>
      <c r="CT576" s="135"/>
      <c r="CU576" s="135"/>
      <c r="CX576" s="135"/>
      <c r="DH576" s="135"/>
      <c r="DR576" s="135"/>
      <c r="EB576" s="135"/>
      <c r="EL576" s="135"/>
      <c r="EV576" s="135"/>
      <c r="FF576" s="135"/>
      <c r="FP576" s="135"/>
      <c r="FZ576" s="135"/>
      <c r="GJ576" s="135"/>
      <c r="GT576" s="135"/>
      <c r="HD576" s="135"/>
      <c r="HN576" s="135"/>
      <c r="HX576" s="135"/>
      <c r="IH576" s="135"/>
      <c r="IR576" s="135"/>
      <c r="JB576" s="135"/>
      <c r="JL576" s="135"/>
      <c r="JV576" s="135"/>
      <c r="KF576" s="135"/>
      <c r="KP576" s="135"/>
      <c r="KZ576" s="135"/>
      <c r="LJ576" s="135"/>
      <c r="LT576" s="135"/>
      <c r="MD576" s="135"/>
    </row>
    <row xmlns:x14ac="http://schemas.microsoft.com/office/spreadsheetml/2009/9/ac" r="577" s="3" customFormat="true" x14ac:dyDescent="0.25">
      <c r="A577" s="419"/>
      <c r="B577" s="135"/>
      <c r="L577" s="135"/>
      <c r="V577" s="135"/>
      <c r="AF577" s="135"/>
      <c r="AP577" s="135"/>
      <c r="AZ577" s="135"/>
      <c r="BJ577" s="135"/>
      <c r="BT577" s="135"/>
      <c r="CD577" s="135"/>
      <c r="CN577" s="135"/>
      <c r="CO577" s="135"/>
      <c r="CP577" s="135"/>
      <c r="CQ577" s="135"/>
      <c r="CR577" s="135"/>
      <c r="CS577" s="135"/>
      <c r="CT577" s="135"/>
      <c r="CU577" s="135"/>
      <c r="CX577" s="135"/>
      <c r="DH577" s="135"/>
      <c r="DR577" s="135"/>
      <c r="EB577" s="135"/>
      <c r="EL577" s="135"/>
      <c r="EV577" s="135"/>
      <c r="FF577" s="135"/>
      <c r="FP577" s="135"/>
      <c r="FZ577" s="135"/>
      <c r="GJ577" s="135"/>
      <c r="GT577" s="135"/>
      <c r="HD577" s="135"/>
      <c r="HN577" s="135"/>
      <c r="HX577" s="135"/>
      <c r="IH577" s="135"/>
      <c r="IR577" s="135"/>
      <c r="JB577" s="135"/>
      <c r="JL577" s="135"/>
      <c r="JV577" s="135"/>
      <c r="KF577" s="135"/>
      <c r="KP577" s="135"/>
      <c r="KZ577" s="135"/>
      <c r="LJ577" s="135"/>
      <c r="LT577" s="135"/>
      <c r="MD577" s="135"/>
    </row>
    <row xmlns:x14ac="http://schemas.microsoft.com/office/spreadsheetml/2009/9/ac" r="578" s="3" customFormat="true" x14ac:dyDescent="0.25">
      <c r="A578" s="419"/>
      <c r="B578" s="135"/>
      <c r="L578" s="135"/>
      <c r="V578" s="135"/>
      <c r="AF578" s="135"/>
      <c r="AP578" s="135"/>
      <c r="AZ578" s="135"/>
      <c r="BJ578" s="135"/>
      <c r="BT578" s="135"/>
      <c r="CD578" s="135"/>
      <c r="CN578" s="135"/>
      <c r="CO578" s="135"/>
      <c r="CP578" s="135"/>
      <c r="CQ578" s="135"/>
      <c r="CR578" s="135"/>
      <c r="CS578" s="135"/>
      <c r="CT578" s="135"/>
      <c r="CU578" s="135"/>
      <c r="CX578" s="135"/>
      <c r="DH578" s="135"/>
      <c r="DR578" s="135"/>
      <c r="EB578" s="135"/>
      <c r="EL578" s="135"/>
      <c r="EV578" s="135"/>
      <c r="FF578" s="135"/>
      <c r="FP578" s="135"/>
      <c r="FZ578" s="135"/>
      <c r="GJ578" s="135"/>
      <c r="GT578" s="135"/>
      <c r="HD578" s="135"/>
      <c r="HN578" s="135"/>
      <c r="HX578" s="135"/>
      <c r="IH578" s="135"/>
      <c r="IR578" s="135"/>
      <c r="JB578" s="135"/>
      <c r="JL578" s="135"/>
      <c r="JV578" s="135"/>
      <c r="KF578" s="135"/>
      <c r="KP578" s="135"/>
      <c r="KZ578" s="135"/>
      <c r="LJ578" s="135"/>
      <c r="LT578" s="135"/>
      <c r="MD578" s="135"/>
    </row>
    <row xmlns:x14ac="http://schemas.microsoft.com/office/spreadsheetml/2009/9/ac" r="579" s="3" customFormat="true" x14ac:dyDescent="0.25">
      <c r="A579" s="419"/>
      <c r="B579" s="135"/>
      <c r="L579" s="135"/>
      <c r="V579" s="135"/>
      <c r="AF579" s="135"/>
      <c r="AP579" s="135"/>
      <c r="AZ579" s="135"/>
      <c r="BJ579" s="135"/>
      <c r="BT579" s="135"/>
      <c r="CD579" s="135"/>
      <c r="CN579" s="135"/>
      <c r="CO579" s="135"/>
      <c r="CP579" s="135"/>
      <c r="CQ579" s="135"/>
      <c r="CR579" s="135"/>
      <c r="CS579" s="135"/>
      <c r="CT579" s="135"/>
      <c r="CU579" s="135"/>
      <c r="CX579" s="135"/>
      <c r="DH579" s="135"/>
      <c r="DR579" s="135"/>
      <c r="EB579" s="135"/>
      <c r="EL579" s="135"/>
      <c r="EV579" s="135"/>
      <c r="FF579" s="135"/>
      <c r="FP579" s="135"/>
      <c r="FZ579" s="135"/>
      <c r="GJ579" s="135"/>
      <c r="GT579" s="135"/>
      <c r="HD579" s="135"/>
      <c r="HN579" s="135"/>
      <c r="HX579" s="135"/>
      <c r="IH579" s="135"/>
      <c r="IR579" s="135"/>
      <c r="JB579" s="135"/>
      <c r="JL579" s="135"/>
      <c r="JV579" s="135"/>
      <c r="KF579" s="135"/>
      <c r="KP579" s="135"/>
      <c r="KZ579" s="135"/>
      <c r="LJ579" s="135"/>
      <c r="LT579" s="135"/>
      <c r="MD579" s="135"/>
    </row>
    <row xmlns:x14ac="http://schemas.microsoft.com/office/spreadsheetml/2009/9/ac" r="580" s="3" customFormat="true" x14ac:dyDescent="0.25">
      <c r="A580" s="419"/>
      <c r="B580" s="135"/>
      <c r="L580" s="135"/>
      <c r="V580" s="135"/>
      <c r="AF580" s="135"/>
      <c r="AP580" s="135"/>
      <c r="AZ580" s="135"/>
      <c r="BJ580" s="135"/>
      <c r="BT580" s="135"/>
      <c r="CD580" s="135"/>
      <c r="CN580" s="135"/>
      <c r="CO580" s="135"/>
      <c r="CP580" s="135"/>
      <c r="CQ580" s="135"/>
      <c r="CR580" s="135"/>
      <c r="CS580" s="135"/>
      <c r="CT580" s="135"/>
      <c r="CU580" s="135"/>
      <c r="CX580" s="135"/>
      <c r="DH580" s="135"/>
      <c r="DR580" s="135"/>
      <c r="EB580" s="135"/>
      <c r="EL580" s="135"/>
      <c r="EV580" s="135"/>
      <c r="FF580" s="135"/>
      <c r="FP580" s="135"/>
      <c r="FZ580" s="135"/>
      <c r="GJ580" s="135"/>
      <c r="GT580" s="135"/>
      <c r="HD580" s="135"/>
      <c r="HN580" s="135"/>
      <c r="HX580" s="135"/>
      <c r="IH580" s="135"/>
      <c r="IR580" s="135"/>
      <c r="JB580" s="135"/>
      <c r="JL580" s="135"/>
      <c r="JV580" s="135"/>
      <c r="KF580" s="135"/>
      <c r="KP580" s="135"/>
      <c r="KZ580" s="135"/>
      <c r="LJ580" s="135"/>
      <c r="LT580" s="135"/>
      <c r="MD580" s="135"/>
    </row>
    <row xmlns:x14ac="http://schemas.microsoft.com/office/spreadsheetml/2009/9/ac" r="581" s="3" customFormat="true" x14ac:dyDescent="0.25">
      <c r="A581" s="419"/>
      <c r="B581" s="135"/>
      <c r="L581" s="135"/>
      <c r="V581" s="135"/>
      <c r="AF581" s="135"/>
      <c r="AP581" s="135"/>
      <c r="AZ581" s="135"/>
      <c r="BJ581" s="135"/>
      <c r="BT581" s="135"/>
      <c r="CD581" s="135"/>
      <c r="CN581" s="135"/>
      <c r="CO581" s="135"/>
      <c r="CP581" s="135"/>
      <c r="CQ581" s="135"/>
      <c r="CR581" s="135"/>
      <c r="CS581" s="135"/>
      <c r="CT581" s="135"/>
      <c r="CU581" s="135"/>
      <c r="CX581" s="135"/>
      <c r="DH581" s="135"/>
      <c r="DR581" s="135"/>
      <c r="EB581" s="135"/>
      <c r="EL581" s="135"/>
      <c r="EV581" s="135"/>
      <c r="FF581" s="135"/>
      <c r="FP581" s="135"/>
      <c r="FZ581" s="135"/>
      <c r="GJ581" s="135"/>
      <c r="GT581" s="135"/>
      <c r="HD581" s="135"/>
      <c r="HN581" s="135"/>
      <c r="HX581" s="135"/>
      <c r="IH581" s="135"/>
      <c r="IR581" s="135"/>
      <c r="JB581" s="135"/>
      <c r="JL581" s="135"/>
      <c r="JV581" s="135"/>
      <c r="KF581" s="135"/>
      <c r="KP581" s="135"/>
      <c r="KZ581" s="135"/>
      <c r="LJ581" s="135"/>
      <c r="LT581" s="135"/>
      <c r="MD581" s="135"/>
    </row>
    <row xmlns:x14ac="http://schemas.microsoft.com/office/spreadsheetml/2009/9/ac" r="582" s="3" customFormat="true" x14ac:dyDescent="0.25">
      <c r="A582" s="419"/>
      <c r="B582" s="135"/>
      <c r="L582" s="135"/>
      <c r="V582" s="135"/>
      <c r="AF582" s="135"/>
      <c r="AP582" s="135"/>
      <c r="AZ582" s="135"/>
      <c r="BJ582" s="135"/>
      <c r="BT582" s="135"/>
      <c r="CD582" s="135"/>
      <c r="CN582" s="135"/>
      <c r="CO582" s="135"/>
      <c r="CP582" s="135"/>
      <c r="CQ582" s="135"/>
      <c r="CR582" s="135"/>
      <c r="CS582" s="135"/>
      <c r="CT582" s="135"/>
      <c r="CU582" s="135"/>
      <c r="CX582" s="135"/>
      <c r="DH582" s="135"/>
      <c r="DR582" s="135"/>
      <c r="EB582" s="135"/>
      <c r="EL582" s="135"/>
      <c r="EV582" s="135"/>
      <c r="FF582" s="135"/>
      <c r="FP582" s="135"/>
      <c r="FZ582" s="135"/>
      <c r="GJ582" s="135"/>
      <c r="GT582" s="135"/>
      <c r="HD582" s="135"/>
      <c r="HN582" s="135"/>
      <c r="HX582" s="135"/>
      <c r="IH582" s="135"/>
      <c r="IR582" s="135"/>
      <c r="JB582" s="135"/>
      <c r="JL582" s="135"/>
      <c r="JV582" s="135"/>
      <c r="KF582" s="135"/>
      <c r="KP582" s="135"/>
      <c r="KZ582" s="135"/>
      <c r="LJ582" s="135"/>
      <c r="LT582" s="135"/>
      <c r="MD582" s="135"/>
    </row>
    <row xmlns:x14ac="http://schemas.microsoft.com/office/spreadsheetml/2009/9/ac" r="583" s="3" customFormat="true" x14ac:dyDescent="0.25">
      <c r="A583" s="419"/>
      <c r="B583" s="135"/>
      <c r="L583" s="135"/>
      <c r="V583" s="135"/>
      <c r="AF583" s="135"/>
      <c r="AP583" s="135"/>
      <c r="AZ583" s="135"/>
      <c r="BJ583" s="135"/>
      <c r="BT583" s="135"/>
      <c r="CD583" s="135"/>
      <c r="CN583" s="135"/>
      <c r="CO583" s="135"/>
      <c r="CP583" s="135"/>
      <c r="CQ583" s="135"/>
      <c r="CR583" s="135"/>
      <c r="CS583" s="135"/>
      <c r="CT583" s="135"/>
      <c r="CU583" s="135"/>
      <c r="CX583" s="135"/>
      <c r="DH583" s="135"/>
      <c r="DR583" s="135"/>
      <c r="EB583" s="135"/>
      <c r="EL583" s="135"/>
      <c r="EV583" s="135"/>
      <c r="FF583" s="135"/>
      <c r="FP583" s="135"/>
      <c r="FZ583" s="135"/>
      <c r="GJ583" s="135"/>
      <c r="GT583" s="135"/>
      <c r="HD583" s="135"/>
      <c r="HN583" s="135"/>
      <c r="HX583" s="135"/>
      <c r="IH583" s="135"/>
      <c r="IR583" s="135"/>
      <c r="JB583" s="135"/>
      <c r="JL583" s="135"/>
      <c r="JV583" s="135"/>
      <c r="KF583" s="135"/>
      <c r="KP583" s="135"/>
      <c r="KZ583" s="135"/>
      <c r="LJ583" s="135"/>
      <c r="LT583" s="135"/>
      <c r="MD583" s="135"/>
    </row>
    <row xmlns:x14ac="http://schemas.microsoft.com/office/spreadsheetml/2009/9/ac" r="584" s="3" customFormat="true" x14ac:dyDescent="0.25">
      <c r="A584" s="419"/>
      <c r="B584" s="135"/>
      <c r="L584" s="135"/>
      <c r="V584" s="135"/>
      <c r="AF584" s="135"/>
      <c r="AP584" s="135"/>
      <c r="AZ584" s="135"/>
      <c r="BJ584" s="135"/>
      <c r="BT584" s="135"/>
      <c r="CD584" s="135"/>
      <c r="CN584" s="135"/>
      <c r="CO584" s="135"/>
      <c r="CP584" s="135"/>
      <c r="CQ584" s="135"/>
      <c r="CR584" s="135"/>
      <c r="CS584" s="135"/>
      <c r="CT584" s="135"/>
      <c r="CU584" s="135"/>
      <c r="CX584" s="135"/>
      <c r="DH584" s="135"/>
      <c r="DR584" s="135"/>
      <c r="EB584" s="135"/>
      <c r="EL584" s="135"/>
      <c r="EV584" s="135"/>
      <c r="FF584" s="135"/>
      <c r="FP584" s="135"/>
      <c r="FZ584" s="135"/>
      <c r="GJ584" s="135"/>
      <c r="GT584" s="135"/>
      <c r="HD584" s="135"/>
      <c r="HN584" s="135"/>
      <c r="HX584" s="135"/>
      <c r="IH584" s="135"/>
      <c r="IR584" s="135"/>
      <c r="JB584" s="135"/>
      <c r="JL584" s="135"/>
      <c r="JV584" s="135"/>
      <c r="KF584" s="135"/>
      <c r="KP584" s="135"/>
      <c r="KZ584" s="135"/>
      <c r="LJ584" s="135"/>
      <c r="LT584" s="135"/>
      <c r="MD584" s="135"/>
    </row>
    <row xmlns:x14ac="http://schemas.microsoft.com/office/spreadsheetml/2009/9/ac" r="585" s="3" customFormat="true" x14ac:dyDescent="0.25">
      <c r="A585" s="419"/>
      <c r="B585" s="135"/>
      <c r="L585" s="135"/>
      <c r="V585" s="135"/>
      <c r="AF585" s="135"/>
      <c r="AP585" s="135"/>
      <c r="AZ585" s="135"/>
      <c r="BJ585" s="135"/>
      <c r="BT585" s="135"/>
      <c r="CD585" s="135"/>
      <c r="CN585" s="135"/>
      <c r="CO585" s="135"/>
      <c r="CP585" s="135"/>
      <c r="CQ585" s="135"/>
      <c r="CR585" s="135"/>
      <c r="CS585" s="135"/>
      <c r="CT585" s="135"/>
      <c r="CU585" s="135"/>
      <c r="CX585" s="135"/>
      <c r="DH585" s="135"/>
      <c r="DR585" s="135"/>
      <c r="EB585" s="135"/>
      <c r="EL585" s="135"/>
      <c r="EV585" s="135"/>
      <c r="FF585" s="135"/>
      <c r="FP585" s="135"/>
      <c r="FZ585" s="135"/>
      <c r="GJ585" s="135"/>
      <c r="GT585" s="135"/>
      <c r="HD585" s="135"/>
      <c r="HN585" s="135"/>
      <c r="HX585" s="135"/>
      <c r="IH585" s="135"/>
      <c r="IR585" s="135"/>
      <c r="JB585" s="135"/>
      <c r="JL585" s="135"/>
      <c r="JV585" s="135"/>
      <c r="KF585" s="135"/>
      <c r="KP585" s="135"/>
      <c r="KZ585" s="135"/>
      <c r="LJ585" s="135"/>
      <c r="LT585" s="135"/>
      <c r="MD585" s="135"/>
    </row>
    <row xmlns:x14ac="http://schemas.microsoft.com/office/spreadsheetml/2009/9/ac" r="586" s="3" customFormat="true" x14ac:dyDescent="0.25">
      <c r="A586" s="419"/>
      <c r="B586" s="135"/>
      <c r="L586" s="135"/>
      <c r="V586" s="135"/>
      <c r="AF586" s="135"/>
      <c r="AP586" s="135"/>
      <c r="AZ586" s="135"/>
      <c r="BJ586" s="135"/>
      <c r="BT586" s="135"/>
      <c r="CD586" s="135"/>
      <c r="CN586" s="135"/>
      <c r="CO586" s="135"/>
      <c r="CP586" s="135"/>
      <c r="CQ586" s="135"/>
      <c r="CR586" s="135"/>
      <c r="CS586" s="135"/>
      <c r="CT586" s="135"/>
      <c r="CU586" s="135"/>
      <c r="CX586" s="135"/>
      <c r="DH586" s="135"/>
      <c r="DR586" s="135"/>
      <c r="EB586" s="135"/>
      <c r="EL586" s="135"/>
      <c r="EV586" s="135"/>
      <c r="FF586" s="135"/>
      <c r="FP586" s="135"/>
      <c r="FZ586" s="135"/>
      <c r="GJ586" s="135"/>
      <c r="GT586" s="135"/>
      <c r="HD586" s="135"/>
      <c r="HN586" s="135"/>
      <c r="HX586" s="135"/>
      <c r="IH586" s="135"/>
      <c r="IR586" s="135"/>
      <c r="JB586" s="135"/>
      <c r="JL586" s="135"/>
      <c r="JV586" s="135"/>
      <c r="KF586" s="135"/>
      <c r="KP586" s="135"/>
      <c r="KZ586" s="135"/>
      <c r="LJ586" s="135"/>
      <c r="LT586" s="135"/>
      <c r="MD586" s="135"/>
    </row>
    <row xmlns:x14ac="http://schemas.microsoft.com/office/spreadsheetml/2009/9/ac" r="587" s="3" customFormat="true" x14ac:dyDescent="0.25">
      <c r="A587" s="419"/>
      <c r="B587" s="135"/>
      <c r="L587" s="135"/>
      <c r="V587" s="135"/>
      <c r="AF587" s="135"/>
      <c r="AP587" s="135"/>
      <c r="AZ587" s="135"/>
      <c r="BJ587" s="135"/>
      <c r="BT587" s="135"/>
      <c r="CD587" s="135"/>
      <c r="CN587" s="135"/>
      <c r="CO587" s="135"/>
      <c r="CP587" s="135"/>
      <c r="CQ587" s="135"/>
      <c r="CR587" s="135"/>
      <c r="CS587" s="135"/>
      <c r="CT587" s="135"/>
      <c r="CU587" s="135"/>
      <c r="CX587" s="135"/>
      <c r="DH587" s="135"/>
      <c r="DR587" s="135"/>
      <c r="EB587" s="135"/>
      <c r="EL587" s="135"/>
      <c r="EV587" s="135"/>
      <c r="FF587" s="135"/>
      <c r="FP587" s="135"/>
      <c r="FZ587" s="135"/>
      <c r="GJ587" s="135"/>
      <c r="GT587" s="135"/>
      <c r="HD587" s="135"/>
      <c r="HN587" s="135"/>
      <c r="HX587" s="135"/>
      <c r="IH587" s="135"/>
      <c r="IR587" s="135"/>
      <c r="JB587" s="135"/>
      <c r="JL587" s="135"/>
      <c r="JV587" s="135"/>
      <c r="KF587" s="135"/>
      <c r="KP587" s="135"/>
      <c r="KZ587" s="135"/>
      <c r="LJ587" s="135"/>
      <c r="LT587" s="135"/>
      <c r="MD587" s="135"/>
    </row>
    <row xmlns:x14ac="http://schemas.microsoft.com/office/spreadsheetml/2009/9/ac" r="588" s="3" customFormat="true" x14ac:dyDescent="0.25">
      <c r="A588" s="419"/>
      <c r="B588" s="135"/>
      <c r="L588" s="135"/>
      <c r="V588" s="135"/>
      <c r="AF588" s="135"/>
      <c r="AP588" s="135"/>
      <c r="AZ588" s="135"/>
      <c r="BJ588" s="135"/>
      <c r="BT588" s="135"/>
      <c r="CD588" s="135"/>
      <c r="CN588" s="135"/>
      <c r="CO588" s="135"/>
      <c r="CP588" s="135"/>
      <c r="CQ588" s="135"/>
      <c r="CR588" s="135"/>
      <c r="CS588" s="135"/>
      <c r="CT588" s="135"/>
      <c r="CU588" s="135"/>
      <c r="CX588" s="135"/>
      <c r="DH588" s="135"/>
      <c r="DR588" s="135"/>
      <c r="EB588" s="135"/>
      <c r="EL588" s="135"/>
      <c r="EV588" s="135"/>
      <c r="FF588" s="135"/>
      <c r="FP588" s="135"/>
      <c r="FZ588" s="135"/>
      <c r="GJ588" s="135"/>
      <c r="GT588" s="135"/>
      <c r="HD588" s="135"/>
      <c r="HN588" s="135"/>
      <c r="HX588" s="135"/>
      <c r="IH588" s="135"/>
      <c r="IR588" s="135"/>
      <c r="JB588" s="135"/>
      <c r="JL588" s="135"/>
      <c r="JV588" s="135"/>
      <c r="KF588" s="135"/>
      <c r="KP588" s="135"/>
      <c r="KZ588" s="135"/>
      <c r="LJ588" s="135"/>
      <c r="LT588" s="135"/>
      <c r="MD588" s="135"/>
    </row>
    <row xmlns:x14ac="http://schemas.microsoft.com/office/spreadsheetml/2009/9/ac" r="589" s="3" customFormat="true" x14ac:dyDescent="0.25">
      <c r="A589" s="419"/>
      <c r="B589" s="135"/>
      <c r="L589" s="135"/>
      <c r="V589" s="135"/>
      <c r="AF589" s="135"/>
      <c r="AP589" s="135"/>
      <c r="AZ589" s="135"/>
      <c r="BJ589" s="135"/>
      <c r="BT589" s="135"/>
      <c r="CD589" s="135"/>
      <c r="CN589" s="135"/>
      <c r="CO589" s="135"/>
      <c r="CP589" s="135"/>
      <c r="CQ589" s="135"/>
      <c r="CR589" s="135"/>
      <c r="CS589" s="135"/>
      <c r="CT589" s="135"/>
      <c r="CU589" s="135"/>
      <c r="CX589" s="135"/>
      <c r="DH589" s="135"/>
      <c r="DR589" s="135"/>
      <c r="EB589" s="135"/>
      <c r="EL589" s="135"/>
      <c r="EV589" s="135"/>
      <c r="FF589" s="135"/>
      <c r="FP589" s="135"/>
      <c r="FZ589" s="135"/>
      <c r="GJ589" s="135"/>
      <c r="GT589" s="135"/>
      <c r="HD589" s="135"/>
      <c r="HN589" s="135"/>
      <c r="HX589" s="135"/>
      <c r="IH589" s="135"/>
      <c r="IR589" s="135"/>
      <c r="JB589" s="135"/>
      <c r="JL589" s="135"/>
      <c r="JV589" s="135"/>
      <c r="KF589" s="135"/>
      <c r="KP589" s="135"/>
      <c r="KZ589" s="135"/>
      <c r="LJ589" s="135"/>
      <c r="LT589" s="135"/>
      <c r="MD589" s="135"/>
    </row>
    <row xmlns:x14ac="http://schemas.microsoft.com/office/spreadsheetml/2009/9/ac" r="590" s="3" customFormat="true" x14ac:dyDescent="0.25">
      <c r="A590" s="419"/>
      <c r="B590" s="135"/>
      <c r="L590" s="135"/>
      <c r="V590" s="135"/>
      <c r="AF590" s="135"/>
      <c r="AP590" s="135"/>
      <c r="AZ590" s="135"/>
      <c r="BJ590" s="135"/>
      <c r="BT590" s="135"/>
      <c r="CD590" s="135"/>
      <c r="CN590" s="135"/>
      <c r="CO590" s="135"/>
      <c r="CP590" s="135"/>
      <c r="CQ590" s="135"/>
      <c r="CR590" s="135"/>
      <c r="CS590" s="135"/>
      <c r="CT590" s="135"/>
      <c r="CU590" s="135"/>
      <c r="CX590" s="135"/>
      <c r="DH590" s="135"/>
      <c r="DR590" s="135"/>
      <c r="EB590" s="135"/>
      <c r="EL590" s="135"/>
      <c r="EV590" s="135"/>
      <c r="FF590" s="135"/>
      <c r="FP590" s="135"/>
      <c r="FZ590" s="135"/>
      <c r="GJ590" s="135"/>
      <c r="GT590" s="135"/>
      <c r="HD590" s="135"/>
      <c r="HN590" s="135"/>
      <c r="HX590" s="135"/>
      <c r="IH590" s="135"/>
      <c r="IR590" s="135"/>
      <c r="JB590" s="135"/>
      <c r="JL590" s="135"/>
      <c r="JV590" s="135"/>
      <c r="KF590" s="135"/>
      <c r="KP590" s="135"/>
      <c r="KZ590" s="135"/>
      <c r="LJ590" s="135"/>
      <c r="LT590" s="135"/>
      <c r="MD590" s="135"/>
    </row>
    <row xmlns:x14ac="http://schemas.microsoft.com/office/spreadsheetml/2009/9/ac" r="591" s="3" customFormat="true" x14ac:dyDescent="0.25">
      <c r="A591" s="419"/>
      <c r="B591" s="135"/>
      <c r="L591" s="135"/>
      <c r="V591" s="135"/>
      <c r="AF591" s="135"/>
      <c r="AP591" s="135"/>
      <c r="AZ591" s="135"/>
      <c r="BJ591" s="135"/>
      <c r="BT591" s="135"/>
      <c r="CD591" s="135"/>
      <c r="CN591" s="135"/>
      <c r="CO591" s="135"/>
      <c r="CP591" s="135"/>
      <c r="CQ591" s="135"/>
      <c r="CR591" s="135"/>
      <c r="CS591" s="135"/>
      <c r="CT591" s="135"/>
      <c r="CU591" s="135"/>
      <c r="CX591" s="135"/>
      <c r="DH591" s="135"/>
      <c r="DR591" s="135"/>
      <c r="EB591" s="135"/>
      <c r="EL591" s="135"/>
      <c r="EV591" s="135"/>
      <c r="FF591" s="135"/>
      <c r="FP591" s="135"/>
      <c r="FZ591" s="135"/>
      <c r="GJ591" s="135"/>
      <c r="GT591" s="135"/>
      <c r="HD591" s="135"/>
      <c r="HN591" s="135"/>
      <c r="HX591" s="135"/>
      <c r="IH591" s="135"/>
      <c r="IR591" s="135"/>
      <c r="JB591" s="135"/>
      <c r="JL591" s="135"/>
      <c r="JV591" s="135"/>
      <c r="KF591" s="135"/>
      <c r="KP591" s="135"/>
      <c r="KZ591" s="135"/>
      <c r="LJ591" s="135"/>
      <c r="LT591" s="135"/>
      <c r="MD591" s="135"/>
    </row>
    <row xmlns:x14ac="http://schemas.microsoft.com/office/spreadsheetml/2009/9/ac" r="592" s="3" customFormat="true" x14ac:dyDescent="0.25">
      <c r="A592" s="419"/>
      <c r="B592" s="135"/>
      <c r="L592" s="135"/>
      <c r="V592" s="135"/>
      <c r="AF592" s="135"/>
      <c r="AP592" s="135"/>
      <c r="AZ592" s="135"/>
      <c r="BJ592" s="135"/>
      <c r="BT592" s="135"/>
      <c r="CD592" s="135"/>
      <c r="CN592" s="135"/>
      <c r="CO592" s="135"/>
      <c r="CP592" s="135"/>
      <c r="CQ592" s="135"/>
      <c r="CR592" s="135"/>
      <c r="CS592" s="135"/>
      <c r="CT592" s="135"/>
      <c r="CU592" s="135"/>
      <c r="CX592" s="135"/>
      <c r="DH592" s="135"/>
      <c r="DR592" s="135"/>
      <c r="EB592" s="135"/>
      <c r="EL592" s="135"/>
      <c r="EV592" s="135"/>
      <c r="FF592" s="135"/>
      <c r="FP592" s="135"/>
      <c r="FZ592" s="135"/>
      <c r="GJ592" s="135"/>
      <c r="GT592" s="135"/>
      <c r="HD592" s="135"/>
      <c r="HN592" s="135"/>
      <c r="HX592" s="135"/>
      <c r="IH592" s="135"/>
      <c r="IR592" s="135"/>
      <c r="JB592" s="135"/>
      <c r="JL592" s="135"/>
      <c r="JV592" s="135"/>
      <c r="KF592" s="135"/>
      <c r="KP592" s="135"/>
      <c r="KZ592" s="135"/>
      <c r="LJ592" s="135"/>
      <c r="LT592" s="135"/>
      <c r="MD592" s="135"/>
    </row>
    <row xmlns:x14ac="http://schemas.microsoft.com/office/spreadsheetml/2009/9/ac" r="593" s="3" customFormat="true" x14ac:dyDescent="0.25">
      <c r="A593" s="419"/>
      <c r="B593" s="135"/>
      <c r="L593" s="135"/>
      <c r="V593" s="135"/>
      <c r="AF593" s="135"/>
      <c r="AP593" s="135"/>
      <c r="AZ593" s="135"/>
      <c r="BJ593" s="135"/>
      <c r="BT593" s="135"/>
      <c r="CD593" s="135"/>
      <c r="CN593" s="135"/>
      <c r="CO593" s="135"/>
      <c r="CP593" s="135"/>
      <c r="CQ593" s="135"/>
      <c r="CR593" s="135"/>
      <c r="CS593" s="135"/>
      <c r="CT593" s="135"/>
      <c r="CU593" s="135"/>
      <c r="CX593" s="135"/>
      <c r="DH593" s="135"/>
      <c r="DR593" s="135"/>
      <c r="EB593" s="135"/>
      <c r="EL593" s="135"/>
      <c r="EV593" s="135"/>
      <c r="FF593" s="135"/>
      <c r="FP593" s="135"/>
      <c r="FZ593" s="135"/>
      <c r="GJ593" s="135"/>
      <c r="GT593" s="135"/>
      <c r="HD593" s="135"/>
      <c r="HN593" s="135"/>
      <c r="HX593" s="135"/>
      <c r="IH593" s="135"/>
      <c r="IR593" s="135"/>
      <c r="JB593" s="135"/>
      <c r="JL593" s="135"/>
      <c r="JV593" s="135"/>
      <c r="KF593" s="135"/>
      <c r="KP593" s="135"/>
      <c r="KZ593" s="135"/>
      <c r="LJ593" s="135"/>
      <c r="LT593" s="135"/>
      <c r="MD593" s="135"/>
    </row>
    <row xmlns:x14ac="http://schemas.microsoft.com/office/spreadsheetml/2009/9/ac" r="594" s="3" customFormat="true" x14ac:dyDescent="0.25">
      <c r="A594" s="419"/>
      <c r="B594" s="135"/>
      <c r="L594" s="135"/>
      <c r="V594" s="135"/>
      <c r="AF594" s="135"/>
      <c r="AP594" s="135"/>
      <c r="AZ594" s="135"/>
      <c r="BJ594" s="135"/>
      <c r="BT594" s="135"/>
      <c r="CD594" s="135"/>
      <c r="CN594" s="135"/>
      <c r="CO594" s="135"/>
      <c r="CP594" s="135"/>
      <c r="CQ594" s="135"/>
      <c r="CR594" s="135"/>
      <c r="CS594" s="135"/>
      <c r="CT594" s="135"/>
      <c r="CU594" s="135"/>
      <c r="CX594" s="135"/>
      <c r="DH594" s="135"/>
      <c r="DR594" s="135"/>
      <c r="EB594" s="135"/>
      <c r="EL594" s="135"/>
      <c r="EV594" s="135"/>
      <c r="FF594" s="135"/>
      <c r="FP594" s="135"/>
      <c r="FZ594" s="135"/>
      <c r="GJ594" s="135"/>
      <c r="GT594" s="135"/>
      <c r="HD594" s="135"/>
      <c r="HN594" s="135"/>
      <c r="HX594" s="135"/>
      <c r="IH594" s="135"/>
      <c r="IR594" s="135"/>
      <c r="JB594" s="135"/>
      <c r="JL594" s="135"/>
      <c r="JV594" s="135"/>
      <c r="KF594" s="135"/>
      <c r="KP594" s="135"/>
      <c r="KZ594" s="135"/>
      <c r="LJ594" s="135"/>
      <c r="LT594" s="135"/>
      <c r="MD594" s="135"/>
    </row>
    <row xmlns:x14ac="http://schemas.microsoft.com/office/spreadsheetml/2009/9/ac" r="595" s="3" customFormat="true" x14ac:dyDescent="0.25">
      <c r="A595" s="419"/>
      <c r="B595" s="135"/>
      <c r="L595" s="135"/>
      <c r="V595" s="135"/>
      <c r="AF595" s="135"/>
      <c r="AP595" s="135"/>
      <c r="AZ595" s="135"/>
      <c r="BJ595" s="135"/>
      <c r="BT595" s="135"/>
      <c r="CD595" s="135"/>
      <c r="CN595" s="135"/>
      <c r="CO595" s="135"/>
      <c r="CP595" s="135"/>
      <c r="CQ595" s="135"/>
      <c r="CR595" s="135"/>
      <c r="CS595" s="135"/>
      <c r="CT595" s="135"/>
      <c r="CU595" s="135"/>
      <c r="CX595" s="135"/>
      <c r="DH595" s="135"/>
      <c r="DR595" s="135"/>
      <c r="EB595" s="135"/>
      <c r="EL595" s="135"/>
      <c r="EV595" s="135"/>
      <c r="FF595" s="135"/>
      <c r="FP595" s="135"/>
      <c r="FZ595" s="135"/>
      <c r="GJ595" s="135"/>
      <c r="GT595" s="135"/>
      <c r="HD595" s="135"/>
      <c r="HN595" s="135"/>
      <c r="HX595" s="135"/>
      <c r="IH595" s="135"/>
      <c r="IR595" s="135"/>
      <c r="JB595" s="135"/>
      <c r="JL595" s="135"/>
      <c r="JV595" s="135"/>
      <c r="KF595" s="135"/>
      <c r="KP595" s="135"/>
      <c r="KZ595" s="135"/>
      <c r="LJ595" s="135"/>
      <c r="LT595" s="135"/>
      <c r="MD595" s="135"/>
    </row>
    <row xmlns:x14ac="http://schemas.microsoft.com/office/spreadsheetml/2009/9/ac" r="596" s="3" customFormat="true" x14ac:dyDescent="0.25">
      <c r="A596" s="419"/>
      <c r="B596" s="135"/>
      <c r="L596" s="135"/>
      <c r="V596" s="135"/>
      <c r="AF596" s="135"/>
      <c r="AP596" s="135"/>
      <c r="AZ596" s="135"/>
      <c r="BJ596" s="135"/>
      <c r="BT596" s="135"/>
      <c r="CD596" s="135"/>
      <c r="CN596" s="135"/>
      <c r="CO596" s="135"/>
      <c r="CP596" s="135"/>
      <c r="CQ596" s="135"/>
      <c r="CR596" s="135"/>
      <c r="CS596" s="135"/>
      <c r="CT596" s="135"/>
      <c r="CU596" s="135"/>
      <c r="CX596" s="135"/>
      <c r="DH596" s="135"/>
      <c r="DR596" s="135"/>
      <c r="EB596" s="135"/>
      <c r="EL596" s="135"/>
      <c r="EV596" s="135"/>
      <c r="FF596" s="135"/>
      <c r="FP596" s="135"/>
      <c r="FZ596" s="135"/>
      <c r="GJ596" s="135"/>
      <c r="GT596" s="135"/>
      <c r="HD596" s="135"/>
      <c r="HN596" s="135"/>
      <c r="HX596" s="135"/>
      <c r="IH596" s="135"/>
      <c r="IR596" s="135"/>
      <c r="JB596" s="135"/>
      <c r="JL596" s="135"/>
      <c r="JV596" s="135"/>
      <c r="KF596" s="135"/>
      <c r="KP596" s="135"/>
      <c r="KZ596" s="135"/>
      <c r="LJ596" s="135"/>
      <c r="LT596" s="135"/>
      <c r="MD596" s="135"/>
    </row>
    <row xmlns:x14ac="http://schemas.microsoft.com/office/spreadsheetml/2009/9/ac" r="597" s="3" customFormat="true" x14ac:dyDescent="0.25">
      <c r="A597" s="419"/>
      <c r="B597" s="135"/>
      <c r="L597" s="135"/>
      <c r="V597" s="135"/>
      <c r="AF597" s="135"/>
      <c r="AP597" s="135"/>
      <c r="AZ597" s="135"/>
      <c r="BJ597" s="135"/>
      <c r="BT597" s="135"/>
      <c r="CD597" s="135"/>
      <c r="CN597" s="135"/>
      <c r="CO597" s="135"/>
      <c r="CP597" s="135"/>
      <c r="CQ597" s="135"/>
      <c r="CR597" s="135"/>
      <c r="CS597" s="135"/>
      <c r="CT597" s="135"/>
      <c r="CU597" s="135"/>
      <c r="CX597" s="135"/>
      <c r="DH597" s="135"/>
      <c r="DR597" s="135"/>
      <c r="EB597" s="135"/>
      <c r="EL597" s="135"/>
      <c r="EV597" s="135"/>
      <c r="FF597" s="135"/>
      <c r="FP597" s="135"/>
      <c r="FZ597" s="135"/>
      <c r="GJ597" s="135"/>
      <c r="GT597" s="135"/>
      <c r="HD597" s="135"/>
      <c r="HN597" s="135"/>
      <c r="HX597" s="135"/>
      <c r="IH597" s="135"/>
      <c r="IR597" s="135"/>
      <c r="JB597" s="135"/>
      <c r="JL597" s="135"/>
      <c r="JV597" s="135"/>
      <c r="KF597" s="135"/>
      <c r="KP597" s="135"/>
      <c r="KZ597" s="135"/>
      <c r="LJ597" s="135"/>
      <c r="LT597" s="135"/>
      <c r="MD597" s="135"/>
    </row>
    <row xmlns:x14ac="http://schemas.microsoft.com/office/spreadsheetml/2009/9/ac" r="598" s="3" customFormat="true" x14ac:dyDescent="0.25">
      <c r="A598" s="419"/>
      <c r="B598" s="135"/>
      <c r="L598" s="135"/>
      <c r="V598" s="135"/>
      <c r="AF598" s="135"/>
      <c r="AP598" s="135"/>
      <c r="AZ598" s="135"/>
      <c r="BJ598" s="135"/>
      <c r="BT598" s="135"/>
      <c r="CD598" s="135"/>
      <c r="CN598" s="135"/>
      <c r="CO598" s="135"/>
      <c r="CP598" s="135"/>
      <c r="CQ598" s="135"/>
      <c r="CR598" s="135"/>
      <c r="CS598" s="135"/>
      <c r="CT598" s="135"/>
      <c r="CU598" s="135"/>
      <c r="CX598" s="135"/>
      <c r="DH598" s="135"/>
      <c r="DR598" s="135"/>
      <c r="EB598" s="135"/>
      <c r="EL598" s="135"/>
      <c r="EV598" s="135"/>
      <c r="FF598" s="135"/>
      <c r="FP598" s="135"/>
      <c r="FZ598" s="135"/>
      <c r="GJ598" s="135"/>
      <c r="GT598" s="135"/>
      <c r="HD598" s="135"/>
      <c r="HN598" s="135"/>
      <c r="HX598" s="135"/>
      <c r="IH598" s="135"/>
      <c r="IR598" s="135"/>
      <c r="JB598" s="135"/>
      <c r="JL598" s="135"/>
      <c r="JV598" s="135"/>
      <c r="KF598" s="135"/>
      <c r="KP598" s="135"/>
      <c r="KZ598" s="135"/>
      <c r="LJ598" s="135"/>
      <c r="LT598" s="135"/>
      <c r="MD598" s="135"/>
    </row>
    <row xmlns:x14ac="http://schemas.microsoft.com/office/spreadsheetml/2009/9/ac" r="599" s="3" customFormat="true" x14ac:dyDescent="0.25">
      <c r="A599" s="419"/>
      <c r="B599" s="135"/>
      <c r="L599" s="135"/>
      <c r="V599" s="135"/>
      <c r="AF599" s="135"/>
      <c r="AP599" s="135"/>
      <c r="AZ599" s="135"/>
      <c r="BJ599" s="135"/>
      <c r="BT599" s="135"/>
      <c r="CD599" s="135"/>
      <c r="CN599" s="135"/>
      <c r="CO599" s="135"/>
      <c r="CP599" s="135"/>
      <c r="CQ599" s="135"/>
      <c r="CR599" s="135"/>
      <c r="CS599" s="135"/>
      <c r="CT599" s="135"/>
      <c r="CU599" s="135"/>
      <c r="CX599" s="135"/>
      <c r="DH599" s="135"/>
      <c r="DR599" s="135"/>
      <c r="EB599" s="135"/>
      <c r="EL599" s="135"/>
      <c r="EV599" s="135"/>
      <c r="FF599" s="135"/>
      <c r="FP599" s="135"/>
      <c r="FZ599" s="135"/>
      <c r="GJ599" s="135"/>
      <c r="GT599" s="135"/>
      <c r="HD599" s="135"/>
      <c r="HN599" s="135"/>
      <c r="HX599" s="135"/>
      <c r="IH599" s="135"/>
      <c r="IR599" s="135"/>
      <c r="JB599" s="135"/>
      <c r="JL599" s="135"/>
      <c r="JV599" s="135"/>
      <c r="KF599" s="135"/>
      <c r="KP599" s="135"/>
      <c r="KZ599" s="135"/>
      <c r="LJ599" s="135"/>
      <c r="LT599" s="135"/>
      <c r="MD599" s="135"/>
    </row>
    <row xmlns:x14ac="http://schemas.microsoft.com/office/spreadsheetml/2009/9/ac" r="600" s="3" customFormat="true" x14ac:dyDescent="0.25">
      <c r="A600" s="419"/>
      <c r="B600" s="135"/>
      <c r="L600" s="135"/>
      <c r="V600" s="135"/>
      <c r="AF600" s="135"/>
      <c r="AP600" s="135"/>
      <c r="AZ600" s="135"/>
      <c r="BJ600" s="135"/>
      <c r="BT600" s="135"/>
      <c r="CD600" s="135"/>
      <c r="CN600" s="135"/>
      <c r="CO600" s="135"/>
      <c r="CP600" s="135"/>
      <c r="CQ600" s="135"/>
      <c r="CR600" s="135"/>
      <c r="CS600" s="135"/>
      <c r="CT600" s="135"/>
      <c r="CU600" s="135"/>
      <c r="CX600" s="135"/>
      <c r="DH600" s="135"/>
      <c r="DR600" s="135"/>
      <c r="EB600" s="135"/>
      <c r="EL600" s="135"/>
      <c r="EV600" s="135"/>
      <c r="FF600" s="135"/>
      <c r="FP600" s="135"/>
      <c r="FZ600" s="135"/>
      <c r="GJ600" s="135"/>
      <c r="GT600" s="135"/>
      <c r="HD600" s="135"/>
      <c r="HN600" s="135"/>
      <c r="HX600" s="135"/>
      <c r="IH600" s="135"/>
      <c r="IR600" s="135"/>
      <c r="JB600" s="135"/>
      <c r="JL600" s="135"/>
      <c r="JV600" s="135"/>
      <c r="KF600" s="135"/>
      <c r="KP600" s="135"/>
      <c r="KZ600" s="135"/>
      <c r="LJ600" s="135"/>
      <c r="LT600" s="135"/>
      <c r="MD600" s="135"/>
    </row>
    <row xmlns:x14ac="http://schemas.microsoft.com/office/spreadsheetml/2009/9/ac" r="601" s="3" customFormat="true" x14ac:dyDescent="0.25">
      <c r="A601" s="419"/>
      <c r="B601" s="135"/>
      <c r="L601" s="135"/>
      <c r="V601" s="135"/>
      <c r="AF601" s="135"/>
      <c r="AP601" s="135"/>
      <c r="AZ601" s="135"/>
      <c r="BJ601" s="135"/>
      <c r="BT601" s="135"/>
      <c r="CD601" s="135"/>
      <c r="CN601" s="135"/>
      <c r="CO601" s="135"/>
      <c r="CP601" s="135"/>
      <c r="CQ601" s="135"/>
      <c r="CR601" s="135"/>
      <c r="CS601" s="135"/>
      <c r="CT601" s="135"/>
      <c r="CU601" s="135"/>
      <c r="CX601" s="135"/>
      <c r="DH601" s="135"/>
      <c r="DR601" s="135"/>
      <c r="EB601" s="135"/>
      <c r="EL601" s="135"/>
      <c r="EV601" s="135"/>
      <c r="FF601" s="135"/>
      <c r="FP601" s="135"/>
      <c r="FZ601" s="135"/>
      <c r="GJ601" s="135"/>
      <c r="GT601" s="135"/>
      <c r="HD601" s="135"/>
      <c r="HN601" s="135"/>
      <c r="HX601" s="135"/>
      <c r="IH601" s="135"/>
      <c r="IR601" s="135"/>
      <c r="JB601" s="135"/>
      <c r="JL601" s="135"/>
      <c r="JV601" s="135"/>
      <c r="KF601" s="135"/>
      <c r="KP601" s="135"/>
      <c r="KZ601" s="135"/>
      <c r="LJ601" s="135"/>
      <c r="LT601" s="135"/>
      <c r="MD601" s="135"/>
    </row>
    <row xmlns:x14ac="http://schemas.microsoft.com/office/spreadsheetml/2009/9/ac" r="602" s="3" customFormat="true" x14ac:dyDescent="0.25">
      <c r="A602" s="419"/>
      <c r="B602" s="135"/>
      <c r="L602" s="135"/>
      <c r="V602" s="135"/>
      <c r="AF602" s="135"/>
      <c r="AP602" s="135"/>
      <c r="AZ602" s="135"/>
      <c r="BJ602" s="135"/>
      <c r="BT602" s="135"/>
      <c r="CD602" s="135"/>
      <c r="CN602" s="135"/>
      <c r="CO602" s="135"/>
      <c r="CP602" s="135"/>
      <c r="CQ602" s="135"/>
      <c r="CR602" s="135"/>
      <c r="CS602" s="135"/>
      <c r="CT602" s="135"/>
      <c r="CU602" s="135"/>
      <c r="CX602" s="135"/>
      <c r="DH602" s="135"/>
      <c r="DR602" s="135"/>
      <c r="EB602" s="135"/>
      <c r="EL602" s="135"/>
      <c r="EV602" s="135"/>
      <c r="FF602" s="135"/>
      <c r="FP602" s="135"/>
      <c r="FZ602" s="135"/>
      <c r="GJ602" s="135"/>
      <c r="GT602" s="135"/>
      <c r="HD602" s="135"/>
      <c r="HN602" s="135"/>
      <c r="HX602" s="135"/>
      <c r="IH602" s="135"/>
      <c r="IR602" s="135"/>
      <c r="JB602" s="135"/>
      <c r="JL602" s="135"/>
      <c r="JV602" s="135"/>
      <c r="KF602" s="135"/>
      <c r="KP602" s="135"/>
      <c r="KZ602" s="135"/>
      <c r="LJ602" s="135"/>
      <c r="LT602" s="135"/>
      <c r="MD602" s="135"/>
    </row>
    <row xmlns:x14ac="http://schemas.microsoft.com/office/spreadsheetml/2009/9/ac" r="603" s="3" customFormat="true" x14ac:dyDescent="0.25">
      <c r="A603" s="419"/>
      <c r="B603" s="135"/>
      <c r="L603" s="135"/>
      <c r="V603" s="135"/>
      <c r="AF603" s="135"/>
      <c r="AP603" s="135"/>
      <c r="AZ603" s="135"/>
      <c r="BJ603" s="135"/>
      <c r="BT603" s="135"/>
      <c r="CD603" s="135"/>
      <c r="CN603" s="135"/>
      <c r="CO603" s="135"/>
      <c r="CP603" s="135"/>
      <c r="CQ603" s="135"/>
      <c r="CR603" s="135"/>
      <c r="CS603" s="135"/>
      <c r="CT603" s="135"/>
      <c r="CU603" s="135"/>
      <c r="CX603" s="135"/>
      <c r="DH603" s="135"/>
      <c r="DR603" s="135"/>
      <c r="EB603" s="135"/>
      <c r="EL603" s="135"/>
      <c r="EV603" s="135"/>
      <c r="FF603" s="135"/>
      <c r="FP603" s="135"/>
      <c r="FZ603" s="135"/>
      <c r="GJ603" s="135"/>
      <c r="GT603" s="135"/>
      <c r="HD603" s="135"/>
      <c r="HN603" s="135"/>
      <c r="HX603" s="135"/>
      <c r="IH603" s="135"/>
      <c r="IR603" s="135"/>
      <c r="JB603" s="135"/>
      <c r="JL603" s="135"/>
      <c r="JV603" s="135"/>
      <c r="KF603" s="135"/>
      <c r="KP603" s="135"/>
      <c r="KZ603" s="135"/>
      <c r="LJ603" s="135"/>
      <c r="LT603" s="135"/>
      <c r="MD603" s="135"/>
    </row>
    <row xmlns:x14ac="http://schemas.microsoft.com/office/spreadsheetml/2009/9/ac" r="604" s="3" customFormat="true" x14ac:dyDescent="0.25">
      <c r="A604" s="419"/>
      <c r="B604" s="135"/>
      <c r="L604" s="135"/>
      <c r="V604" s="135"/>
      <c r="AF604" s="135"/>
      <c r="AP604" s="135"/>
      <c r="AZ604" s="135"/>
      <c r="BJ604" s="135"/>
      <c r="BT604" s="135"/>
      <c r="CD604" s="135"/>
      <c r="CN604" s="135"/>
      <c r="CO604" s="135"/>
      <c r="CP604" s="135"/>
      <c r="CQ604" s="135"/>
      <c r="CR604" s="135"/>
      <c r="CS604" s="135"/>
      <c r="CT604" s="135"/>
      <c r="CU604" s="135"/>
      <c r="CX604" s="135"/>
      <c r="DH604" s="135"/>
      <c r="DR604" s="135"/>
      <c r="EB604" s="135"/>
      <c r="EL604" s="135"/>
      <c r="EV604" s="135"/>
      <c r="FF604" s="135"/>
      <c r="FP604" s="135"/>
      <c r="FZ604" s="135"/>
      <c r="GJ604" s="135"/>
      <c r="GT604" s="135"/>
      <c r="HD604" s="135"/>
      <c r="HN604" s="135"/>
      <c r="HX604" s="135"/>
      <c r="IH604" s="135"/>
      <c r="IR604" s="135"/>
      <c r="JB604" s="135"/>
      <c r="JL604" s="135"/>
      <c r="JV604" s="135"/>
      <c r="KF604" s="135"/>
      <c r="KP604" s="135"/>
      <c r="KZ604" s="135"/>
      <c r="LJ604" s="135"/>
      <c r="LT604" s="135"/>
      <c r="MD604" s="135"/>
    </row>
    <row xmlns:x14ac="http://schemas.microsoft.com/office/spreadsheetml/2009/9/ac" r="605" s="3" customFormat="true" x14ac:dyDescent="0.25">
      <c r="A605" s="419"/>
      <c r="B605" s="135"/>
      <c r="L605" s="135"/>
      <c r="V605" s="135"/>
      <c r="AF605" s="135"/>
      <c r="AP605" s="135"/>
      <c r="AZ605" s="135"/>
      <c r="BJ605" s="135"/>
      <c r="BT605" s="135"/>
      <c r="CD605" s="135"/>
      <c r="CN605" s="135"/>
      <c r="CO605" s="135"/>
      <c r="CP605" s="135"/>
      <c r="CQ605" s="135"/>
      <c r="CR605" s="135"/>
      <c r="CS605" s="135"/>
      <c r="CT605" s="135"/>
      <c r="CU605" s="135"/>
      <c r="CX605" s="135"/>
      <c r="DH605" s="135"/>
      <c r="DR605" s="135"/>
      <c r="EB605" s="135"/>
      <c r="EL605" s="135"/>
      <c r="EV605" s="135"/>
      <c r="FF605" s="135"/>
      <c r="FP605" s="135"/>
      <c r="FZ605" s="135"/>
      <c r="GJ605" s="135"/>
      <c r="GT605" s="135"/>
      <c r="HD605" s="135"/>
      <c r="HN605" s="135"/>
      <c r="HX605" s="135"/>
      <c r="IH605" s="135"/>
      <c r="IR605" s="135"/>
      <c r="JB605" s="135"/>
      <c r="JL605" s="135"/>
      <c r="JV605" s="135"/>
      <c r="KF605" s="135"/>
      <c r="KP605" s="135"/>
      <c r="KZ605" s="135"/>
      <c r="LJ605" s="135"/>
      <c r="LT605" s="135"/>
      <c r="MD605" s="135"/>
    </row>
    <row xmlns:x14ac="http://schemas.microsoft.com/office/spreadsheetml/2009/9/ac" r="606" s="3" customFormat="true" x14ac:dyDescent="0.25">
      <c r="A606" s="419"/>
      <c r="B606" s="135"/>
      <c r="L606" s="135"/>
      <c r="V606" s="135"/>
      <c r="AF606" s="135"/>
      <c r="AP606" s="135"/>
      <c r="AZ606" s="135"/>
      <c r="BJ606" s="135"/>
      <c r="BT606" s="135"/>
      <c r="CD606" s="135"/>
      <c r="CN606" s="135"/>
      <c r="CO606" s="135"/>
      <c r="CP606" s="135"/>
      <c r="CQ606" s="135"/>
      <c r="CR606" s="135"/>
      <c r="CS606" s="135"/>
      <c r="CT606" s="135"/>
      <c r="CU606" s="135"/>
      <c r="CX606" s="135"/>
      <c r="DH606" s="135"/>
      <c r="DR606" s="135"/>
      <c r="EB606" s="135"/>
      <c r="EL606" s="135"/>
      <c r="EV606" s="135"/>
      <c r="FF606" s="135"/>
      <c r="FP606" s="135"/>
      <c r="FZ606" s="135"/>
      <c r="GJ606" s="135"/>
      <c r="GT606" s="135"/>
      <c r="HD606" s="135"/>
      <c r="HN606" s="135"/>
      <c r="HX606" s="135"/>
      <c r="IH606" s="135"/>
      <c r="IR606" s="135"/>
      <c r="JB606" s="135"/>
      <c r="JL606" s="135"/>
      <c r="JV606" s="135"/>
      <c r="KF606" s="135"/>
      <c r="KP606" s="135"/>
      <c r="KZ606" s="135"/>
      <c r="LJ606" s="135"/>
      <c r="LT606" s="135"/>
      <c r="MD606" s="135"/>
    </row>
    <row xmlns:x14ac="http://schemas.microsoft.com/office/spreadsheetml/2009/9/ac" r="607" s="3" customFormat="true" x14ac:dyDescent="0.25">
      <c r="A607" s="419"/>
      <c r="B607" s="135"/>
      <c r="L607" s="135"/>
      <c r="V607" s="135"/>
      <c r="AF607" s="135"/>
      <c r="AP607" s="135"/>
      <c r="AZ607" s="135"/>
      <c r="BJ607" s="135"/>
      <c r="BT607" s="135"/>
      <c r="CD607" s="135"/>
      <c r="CN607" s="135"/>
      <c r="CO607" s="135"/>
      <c r="CP607" s="135"/>
      <c r="CQ607" s="135"/>
      <c r="CR607" s="135"/>
      <c r="CS607" s="135"/>
      <c r="CT607" s="135"/>
      <c r="CU607" s="135"/>
      <c r="CX607" s="135"/>
      <c r="DH607" s="135"/>
      <c r="DR607" s="135"/>
      <c r="EB607" s="135"/>
      <c r="EL607" s="135"/>
      <c r="EV607" s="135"/>
      <c r="FF607" s="135"/>
      <c r="FP607" s="135"/>
      <c r="FZ607" s="135"/>
      <c r="GJ607" s="135"/>
      <c r="GT607" s="135"/>
      <c r="HD607" s="135"/>
      <c r="HN607" s="135"/>
      <c r="HX607" s="135"/>
      <c r="IH607" s="135"/>
      <c r="IR607" s="135"/>
      <c r="JB607" s="135"/>
      <c r="JL607" s="135"/>
      <c r="JV607" s="135"/>
      <c r="KF607" s="135"/>
      <c r="KP607" s="135"/>
      <c r="KZ607" s="135"/>
      <c r="LJ607" s="135"/>
      <c r="LT607" s="135"/>
      <c r="MD607" s="135"/>
    </row>
    <row xmlns:x14ac="http://schemas.microsoft.com/office/spreadsheetml/2009/9/ac" r="608" s="3" customFormat="true" x14ac:dyDescent="0.25">
      <c r="A608" s="419"/>
      <c r="B608" s="135"/>
      <c r="L608" s="135"/>
      <c r="V608" s="135"/>
      <c r="AF608" s="135"/>
      <c r="AP608" s="135"/>
      <c r="AZ608" s="135"/>
      <c r="BJ608" s="135"/>
      <c r="BT608" s="135"/>
      <c r="CD608" s="135"/>
      <c r="CN608" s="135"/>
      <c r="CO608" s="135"/>
      <c r="CP608" s="135"/>
      <c r="CQ608" s="135"/>
      <c r="CR608" s="135"/>
      <c r="CS608" s="135"/>
      <c r="CT608" s="135"/>
      <c r="CU608" s="135"/>
      <c r="CX608" s="135"/>
      <c r="DH608" s="135"/>
      <c r="DR608" s="135"/>
      <c r="EB608" s="135"/>
      <c r="EL608" s="135"/>
      <c r="EV608" s="135"/>
      <c r="FF608" s="135"/>
      <c r="FP608" s="135"/>
      <c r="FZ608" s="135"/>
      <c r="GJ608" s="135"/>
      <c r="GT608" s="135"/>
      <c r="HD608" s="135"/>
      <c r="HN608" s="135"/>
      <c r="HX608" s="135"/>
      <c r="IH608" s="135"/>
      <c r="IR608" s="135"/>
      <c r="JB608" s="135"/>
      <c r="JL608" s="135"/>
      <c r="JV608" s="135"/>
      <c r="KF608" s="135"/>
      <c r="KP608" s="135"/>
      <c r="KZ608" s="135"/>
      <c r="LJ608" s="135"/>
      <c r="LT608" s="135"/>
      <c r="MD608" s="135"/>
    </row>
    <row xmlns:x14ac="http://schemas.microsoft.com/office/spreadsheetml/2009/9/ac" r="609" s="3" customFormat="true" x14ac:dyDescent="0.25">
      <c r="A609" s="419"/>
      <c r="B609" s="135"/>
      <c r="L609" s="135"/>
      <c r="V609" s="135"/>
      <c r="AF609" s="135"/>
      <c r="AP609" s="135"/>
      <c r="AZ609" s="135"/>
      <c r="BJ609" s="135"/>
      <c r="BT609" s="135"/>
      <c r="CD609" s="135"/>
      <c r="CN609" s="135"/>
      <c r="CO609" s="135"/>
      <c r="CP609" s="135"/>
      <c r="CQ609" s="135"/>
      <c r="CR609" s="135"/>
      <c r="CS609" s="135"/>
      <c r="CT609" s="135"/>
      <c r="CU609" s="135"/>
      <c r="CX609" s="135"/>
      <c r="DH609" s="135"/>
      <c r="DR609" s="135"/>
      <c r="EB609" s="135"/>
      <c r="EL609" s="135"/>
      <c r="EV609" s="135"/>
      <c r="FF609" s="135"/>
      <c r="FP609" s="135"/>
      <c r="FZ609" s="135"/>
      <c r="GJ609" s="135"/>
      <c r="GT609" s="135"/>
      <c r="HD609" s="135"/>
      <c r="HN609" s="135"/>
      <c r="HX609" s="135"/>
      <c r="IH609" s="135"/>
      <c r="IR609" s="135"/>
      <c r="JB609" s="135"/>
      <c r="JL609" s="135"/>
      <c r="JV609" s="135"/>
      <c r="KF609" s="135"/>
      <c r="KP609" s="135"/>
      <c r="KZ609" s="135"/>
      <c r="LJ609" s="135"/>
      <c r="LT609" s="135"/>
      <c r="MD609" s="135"/>
    </row>
    <row xmlns:x14ac="http://schemas.microsoft.com/office/spreadsheetml/2009/9/ac" r="610" s="3" customFormat="true" x14ac:dyDescent="0.25">
      <c r="A610" s="419"/>
      <c r="B610" s="135"/>
      <c r="L610" s="135"/>
      <c r="V610" s="135"/>
      <c r="AF610" s="135"/>
      <c r="AP610" s="135"/>
      <c r="AZ610" s="135"/>
      <c r="BJ610" s="135"/>
      <c r="BT610" s="135"/>
      <c r="CD610" s="135"/>
      <c r="CN610" s="135"/>
      <c r="CO610" s="135"/>
      <c r="CP610" s="135"/>
      <c r="CQ610" s="135"/>
      <c r="CR610" s="135"/>
      <c r="CS610" s="135"/>
      <c r="CT610" s="135"/>
      <c r="CU610" s="135"/>
      <c r="CX610" s="135"/>
      <c r="DH610" s="135"/>
      <c r="DR610" s="135"/>
      <c r="EB610" s="135"/>
      <c r="EL610" s="135"/>
      <c r="EV610" s="135"/>
      <c r="FF610" s="135"/>
      <c r="FP610" s="135"/>
      <c r="FZ610" s="135"/>
      <c r="GJ610" s="135"/>
      <c r="GT610" s="135"/>
      <c r="HD610" s="135"/>
      <c r="HN610" s="135"/>
      <c r="HX610" s="135"/>
      <c r="IH610" s="135"/>
      <c r="IR610" s="135"/>
      <c r="JB610" s="135"/>
      <c r="JL610" s="135"/>
      <c r="JV610" s="135"/>
      <c r="KF610" s="135"/>
      <c r="KP610" s="135"/>
      <c r="KZ610" s="135"/>
      <c r="LJ610" s="135"/>
      <c r="LT610" s="135"/>
      <c r="MD610" s="135"/>
    </row>
    <row xmlns:x14ac="http://schemas.microsoft.com/office/spreadsheetml/2009/9/ac" r="611" s="3" customFormat="true" x14ac:dyDescent="0.25">
      <c r="A611" s="419"/>
      <c r="B611" s="135"/>
      <c r="L611" s="135"/>
      <c r="V611" s="135"/>
      <c r="AF611" s="135"/>
      <c r="AP611" s="135"/>
      <c r="AZ611" s="135"/>
      <c r="BJ611" s="135"/>
      <c r="BT611" s="135"/>
      <c r="CD611" s="135"/>
      <c r="CN611" s="135"/>
      <c r="CO611" s="135"/>
      <c r="CP611" s="135"/>
      <c r="CQ611" s="135"/>
      <c r="CR611" s="135"/>
      <c r="CS611" s="135"/>
      <c r="CT611" s="135"/>
      <c r="CU611" s="135"/>
      <c r="CX611" s="135"/>
      <c r="DH611" s="135"/>
      <c r="DR611" s="135"/>
      <c r="EB611" s="135"/>
      <c r="EL611" s="135"/>
      <c r="EV611" s="135"/>
      <c r="FF611" s="135"/>
      <c r="FP611" s="135"/>
      <c r="FZ611" s="135"/>
      <c r="GJ611" s="135"/>
      <c r="GT611" s="135"/>
      <c r="HD611" s="135"/>
      <c r="HN611" s="135"/>
      <c r="HX611" s="135"/>
      <c r="IH611" s="135"/>
      <c r="IR611" s="135"/>
      <c r="JB611" s="135"/>
      <c r="JL611" s="135"/>
      <c r="JV611" s="135"/>
      <c r="KF611" s="135"/>
      <c r="KP611" s="135"/>
      <c r="KZ611" s="135"/>
      <c r="LJ611" s="135"/>
      <c r="LT611" s="135"/>
      <c r="MD611" s="135"/>
    </row>
    <row xmlns:x14ac="http://schemas.microsoft.com/office/spreadsheetml/2009/9/ac" r="612" s="3" customFormat="true" x14ac:dyDescent="0.25">
      <c r="A612" s="419"/>
      <c r="B612" s="135"/>
      <c r="L612" s="135"/>
      <c r="V612" s="135"/>
      <c r="AF612" s="135"/>
      <c r="AP612" s="135"/>
      <c r="AZ612" s="135"/>
      <c r="BJ612" s="135"/>
      <c r="BT612" s="135"/>
      <c r="CD612" s="135"/>
      <c r="CN612" s="135"/>
      <c r="CO612" s="135"/>
      <c r="CP612" s="135"/>
      <c r="CQ612" s="135"/>
      <c r="CR612" s="135"/>
      <c r="CS612" s="135"/>
      <c r="CT612" s="135"/>
      <c r="CU612" s="135"/>
      <c r="CX612" s="135"/>
      <c r="DH612" s="135"/>
      <c r="DR612" s="135"/>
      <c r="EB612" s="135"/>
      <c r="EL612" s="135"/>
      <c r="EV612" s="135"/>
      <c r="FF612" s="135"/>
      <c r="FP612" s="135"/>
      <c r="FZ612" s="135"/>
      <c r="GJ612" s="135"/>
      <c r="GT612" s="135"/>
      <c r="HD612" s="135"/>
      <c r="HN612" s="135"/>
      <c r="HX612" s="135"/>
      <c r="IH612" s="135"/>
      <c r="IR612" s="135"/>
      <c r="JB612" s="135"/>
      <c r="JL612" s="135"/>
      <c r="JV612" s="135"/>
      <c r="KF612" s="135"/>
      <c r="KP612" s="135"/>
      <c r="KZ612" s="135"/>
      <c r="LJ612" s="135"/>
      <c r="LT612" s="135"/>
      <c r="MD612" s="135"/>
    </row>
    <row xmlns:x14ac="http://schemas.microsoft.com/office/spreadsheetml/2009/9/ac" r="613" s="3" customFormat="true" x14ac:dyDescent="0.25">
      <c r="A613" s="419"/>
      <c r="B613" s="135"/>
      <c r="L613" s="135"/>
      <c r="V613" s="135"/>
      <c r="AF613" s="135"/>
      <c r="AP613" s="135"/>
      <c r="AZ613" s="135"/>
      <c r="BJ613" s="135"/>
      <c r="BT613" s="135"/>
      <c r="CD613" s="135"/>
      <c r="CN613" s="135"/>
      <c r="CO613" s="135"/>
      <c r="CP613" s="135"/>
      <c r="CQ613" s="135"/>
      <c r="CR613" s="135"/>
      <c r="CS613" s="135"/>
      <c r="CT613" s="135"/>
      <c r="CU613" s="135"/>
      <c r="CX613" s="135"/>
      <c r="DH613" s="135"/>
      <c r="DR613" s="135"/>
      <c r="EB613" s="135"/>
      <c r="EL613" s="135"/>
      <c r="EV613" s="135"/>
      <c r="FF613" s="135"/>
      <c r="FP613" s="135"/>
      <c r="FZ613" s="135"/>
      <c r="GJ613" s="135"/>
      <c r="GT613" s="135"/>
      <c r="HD613" s="135"/>
      <c r="HN613" s="135"/>
      <c r="HX613" s="135"/>
      <c r="IH613" s="135"/>
      <c r="IR613" s="135"/>
      <c r="JB613" s="135"/>
      <c r="JL613" s="135"/>
      <c r="JV613" s="135"/>
      <c r="KF613" s="135"/>
      <c r="KP613" s="135"/>
      <c r="KZ613" s="135"/>
      <c r="LJ613" s="135"/>
      <c r="LT613" s="135"/>
      <c r="MD613" s="135"/>
    </row>
    <row xmlns:x14ac="http://schemas.microsoft.com/office/spreadsheetml/2009/9/ac" r="614" s="3" customFormat="true" x14ac:dyDescent="0.25">
      <c r="A614" s="419"/>
      <c r="B614" s="135"/>
      <c r="L614" s="135"/>
      <c r="V614" s="135"/>
      <c r="AF614" s="135"/>
      <c r="AP614" s="135"/>
      <c r="AZ614" s="135"/>
      <c r="BJ614" s="135"/>
      <c r="BT614" s="135"/>
      <c r="CD614" s="135"/>
      <c r="CN614" s="135"/>
      <c r="CO614" s="135"/>
      <c r="CP614" s="135"/>
      <c r="CQ614" s="135"/>
      <c r="CR614" s="135"/>
      <c r="CS614" s="135"/>
      <c r="CT614" s="135"/>
      <c r="CU614" s="135"/>
      <c r="CX614" s="135"/>
      <c r="DH614" s="135"/>
      <c r="DR614" s="135"/>
      <c r="EB614" s="135"/>
      <c r="EL614" s="135"/>
      <c r="EV614" s="135"/>
      <c r="FF614" s="135"/>
      <c r="FP614" s="135"/>
      <c r="FZ614" s="135"/>
      <c r="GJ614" s="135"/>
      <c r="GT614" s="135"/>
      <c r="HD614" s="135"/>
      <c r="HN614" s="135"/>
      <c r="HX614" s="135"/>
      <c r="IH614" s="135"/>
      <c r="IR614" s="135"/>
      <c r="JB614" s="135"/>
      <c r="JL614" s="135"/>
      <c r="JV614" s="135"/>
      <c r="KF614" s="135"/>
      <c r="KP614" s="135"/>
      <c r="KZ614" s="135"/>
      <c r="LJ614" s="135"/>
      <c r="LT614" s="135"/>
      <c r="MD614" s="135"/>
    </row>
    <row xmlns:x14ac="http://schemas.microsoft.com/office/spreadsheetml/2009/9/ac" r="615" s="3" customFormat="true" x14ac:dyDescent="0.25">
      <c r="A615" s="419"/>
      <c r="B615" s="135"/>
      <c r="L615" s="135"/>
      <c r="V615" s="135"/>
      <c r="AF615" s="135"/>
      <c r="AP615" s="135"/>
      <c r="AZ615" s="135"/>
      <c r="BJ615" s="135"/>
      <c r="BT615" s="135"/>
      <c r="CD615" s="135"/>
      <c r="CN615" s="135"/>
      <c r="CO615" s="135"/>
      <c r="CP615" s="135"/>
      <c r="CQ615" s="135"/>
      <c r="CR615" s="135"/>
      <c r="CS615" s="135"/>
      <c r="CT615" s="135"/>
      <c r="CU615" s="135"/>
      <c r="CX615" s="135"/>
      <c r="DH615" s="135"/>
      <c r="DR615" s="135"/>
      <c r="EB615" s="135"/>
      <c r="EL615" s="135"/>
      <c r="EV615" s="135"/>
      <c r="FF615" s="135"/>
      <c r="FP615" s="135"/>
      <c r="FZ615" s="135"/>
      <c r="GJ615" s="135"/>
      <c r="GT615" s="135"/>
      <c r="HD615" s="135"/>
      <c r="HN615" s="135"/>
      <c r="HX615" s="135"/>
      <c r="IH615" s="135"/>
      <c r="IR615" s="135"/>
      <c r="JB615" s="135"/>
      <c r="JL615" s="135"/>
      <c r="JV615" s="135"/>
      <c r="KF615" s="135"/>
      <c r="KP615" s="135"/>
      <c r="KZ615" s="135"/>
      <c r="LJ615" s="135"/>
      <c r="LT615" s="135"/>
      <c r="MD615" s="135"/>
    </row>
    <row xmlns:x14ac="http://schemas.microsoft.com/office/spreadsheetml/2009/9/ac" r="616" s="3" customFormat="true" x14ac:dyDescent="0.25">
      <c r="A616" s="419"/>
      <c r="B616" s="135"/>
      <c r="L616" s="135"/>
      <c r="V616" s="135"/>
      <c r="AF616" s="135"/>
      <c r="AP616" s="135"/>
      <c r="AZ616" s="135"/>
      <c r="BJ616" s="135"/>
      <c r="BT616" s="135"/>
      <c r="CD616" s="135"/>
      <c r="CN616" s="135"/>
      <c r="CO616" s="135"/>
      <c r="CP616" s="135"/>
      <c r="CQ616" s="135"/>
      <c r="CR616" s="135"/>
      <c r="CS616" s="135"/>
      <c r="CT616" s="135"/>
      <c r="CU616" s="135"/>
      <c r="CX616" s="135"/>
      <c r="DH616" s="135"/>
      <c r="DR616" s="135"/>
      <c r="EB616" s="135"/>
      <c r="EL616" s="135"/>
      <c r="EV616" s="135"/>
      <c r="FF616" s="135"/>
      <c r="FP616" s="135"/>
      <c r="FZ616" s="135"/>
      <c r="GJ616" s="135"/>
      <c r="GT616" s="135"/>
      <c r="HD616" s="135"/>
      <c r="HN616" s="135"/>
      <c r="HX616" s="135"/>
      <c r="IH616" s="135"/>
      <c r="IR616" s="135"/>
      <c r="JB616" s="135"/>
      <c r="JL616" s="135"/>
      <c r="JV616" s="135"/>
      <c r="KF616" s="135"/>
      <c r="KP616" s="135"/>
      <c r="KZ616" s="135"/>
      <c r="LJ616" s="135"/>
      <c r="LT616" s="135"/>
      <c r="MD616" s="135"/>
    </row>
    <row xmlns:x14ac="http://schemas.microsoft.com/office/spreadsheetml/2009/9/ac" r="617" s="3" customFormat="true" x14ac:dyDescent="0.25">
      <c r="A617" s="419"/>
      <c r="B617" s="135"/>
      <c r="L617" s="135"/>
      <c r="V617" s="135"/>
      <c r="AF617" s="135"/>
      <c r="AP617" s="135"/>
      <c r="AZ617" s="135"/>
      <c r="BJ617" s="135"/>
      <c r="BT617" s="135"/>
      <c r="CD617" s="135"/>
      <c r="CN617" s="135"/>
      <c r="CO617" s="135"/>
      <c r="CP617" s="135"/>
      <c r="CQ617" s="135"/>
      <c r="CR617" s="135"/>
      <c r="CS617" s="135"/>
      <c r="CT617" s="135"/>
      <c r="CU617" s="135"/>
      <c r="CX617" s="135"/>
      <c r="DH617" s="135"/>
      <c r="DR617" s="135"/>
      <c r="EB617" s="135"/>
      <c r="EL617" s="135"/>
      <c r="EV617" s="135"/>
      <c r="FF617" s="135"/>
      <c r="FP617" s="135"/>
      <c r="FZ617" s="135"/>
      <c r="GJ617" s="135"/>
      <c r="GT617" s="135"/>
      <c r="HD617" s="135"/>
      <c r="HN617" s="135"/>
      <c r="HX617" s="135"/>
      <c r="IH617" s="135"/>
      <c r="IR617" s="135"/>
      <c r="JB617" s="135"/>
      <c r="JL617" s="135"/>
      <c r="JV617" s="135"/>
      <c r="KF617" s="135"/>
      <c r="KP617" s="135"/>
      <c r="KZ617" s="135"/>
      <c r="LJ617" s="135"/>
      <c r="LT617" s="135"/>
      <c r="MD617" s="135"/>
    </row>
    <row xmlns:x14ac="http://schemas.microsoft.com/office/spreadsheetml/2009/9/ac" r="618" s="3" customFormat="true" x14ac:dyDescent="0.25">
      <c r="A618" s="419"/>
      <c r="B618" s="135"/>
      <c r="L618" s="135"/>
      <c r="V618" s="135"/>
      <c r="AF618" s="135"/>
      <c r="AP618" s="135"/>
      <c r="AZ618" s="135"/>
      <c r="BJ618" s="135"/>
      <c r="BT618" s="135"/>
      <c r="CD618" s="135"/>
      <c r="CN618" s="135"/>
      <c r="CO618" s="135"/>
      <c r="CP618" s="135"/>
      <c r="CQ618" s="135"/>
      <c r="CR618" s="135"/>
      <c r="CS618" s="135"/>
      <c r="CT618" s="135"/>
      <c r="CU618" s="135"/>
      <c r="CX618" s="135"/>
      <c r="DH618" s="135"/>
      <c r="DR618" s="135"/>
      <c r="EB618" s="135"/>
      <c r="EL618" s="135"/>
      <c r="EV618" s="135"/>
      <c r="FF618" s="135"/>
      <c r="FP618" s="135"/>
      <c r="FZ618" s="135"/>
      <c r="GJ618" s="135"/>
      <c r="GT618" s="135"/>
      <c r="HD618" s="135"/>
      <c r="HN618" s="135"/>
      <c r="HX618" s="135"/>
      <c r="IH618" s="135"/>
      <c r="IR618" s="135"/>
      <c r="JB618" s="135"/>
      <c r="JL618" s="135"/>
      <c r="JV618" s="135"/>
      <c r="KF618" s="135"/>
      <c r="KP618" s="135"/>
      <c r="KZ618" s="135"/>
      <c r="LJ618" s="135"/>
      <c r="LT618" s="135"/>
      <c r="MD618" s="135"/>
    </row>
    <row xmlns:x14ac="http://schemas.microsoft.com/office/spreadsheetml/2009/9/ac" r="619" s="3" customFormat="true" x14ac:dyDescent="0.25">
      <c r="A619" s="419"/>
      <c r="B619" s="135"/>
      <c r="L619" s="135"/>
      <c r="V619" s="135"/>
      <c r="AF619" s="135"/>
      <c r="AP619" s="135"/>
      <c r="AZ619" s="135"/>
      <c r="BJ619" s="135"/>
      <c r="BT619" s="135"/>
      <c r="CD619" s="135"/>
      <c r="CN619" s="135"/>
      <c r="CO619" s="135"/>
      <c r="CP619" s="135"/>
      <c r="CQ619" s="135"/>
      <c r="CR619" s="135"/>
      <c r="CS619" s="135"/>
      <c r="CT619" s="135"/>
      <c r="CU619" s="135"/>
      <c r="CX619" s="135"/>
      <c r="DH619" s="135"/>
      <c r="DR619" s="135"/>
      <c r="EB619" s="135"/>
      <c r="EL619" s="135"/>
      <c r="EV619" s="135"/>
      <c r="FF619" s="135"/>
      <c r="FP619" s="135"/>
      <c r="FZ619" s="135"/>
      <c r="GJ619" s="135"/>
      <c r="GT619" s="135"/>
      <c r="HD619" s="135"/>
      <c r="HN619" s="135"/>
      <c r="HX619" s="135"/>
      <c r="IH619" s="135"/>
      <c r="IR619" s="135"/>
      <c r="JB619" s="135"/>
      <c r="JL619" s="135"/>
      <c r="JV619" s="135"/>
      <c r="KF619" s="135"/>
      <c r="KP619" s="135"/>
      <c r="KZ619" s="135"/>
      <c r="LJ619" s="135"/>
      <c r="LT619" s="135"/>
      <c r="MD619" s="135"/>
    </row>
    <row xmlns:x14ac="http://schemas.microsoft.com/office/spreadsheetml/2009/9/ac" r="620" s="3" customFormat="true" x14ac:dyDescent="0.25">
      <c r="A620" s="419"/>
      <c r="B620" s="135"/>
      <c r="L620" s="135"/>
      <c r="V620" s="135"/>
      <c r="AF620" s="135"/>
      <c r="AP620" s="135"/>
      <c r="AZ620" s="135"/>
      <c r="BJ620" s="135"/>
      <c r="BT620" s="135"/>
      <c r="CD620" s="135"/>
      <c r="CN620" s="135"/>
      <c r="CO620" s="135"/>
      <c r="CP620" s="135"/>
      <c r="CQ620" s="135"/>
      <c r="CR620" s="135"/>
      <c r="CS620" s="135"/>
      <c r="CT620" s="135"/>
      <c r="CU620" s="135"/>
      <c r="CX620" s="135"/>
      <c r="DH620" s="135"/>
      <c r="DR620" s="135"/>
      <c r="EB620" s="135"/>
      <c r="EL620" s="135"/>
      <c r="EV620" s="135"/>
      <c r="FF620" s="135"/>
      <c r="FP620" s="135"/>
      <c r="FZ620" s="135"/>
      <c r="GJ620" s="135"/>
      <c r="GT620" s="135"/>
      <c r="HD620" s="135"/>
      <c r="HN620" s="135"/>
      <c r="HX620" s="135"/>
      <c r="IH620" s="135"/>
      <c r="IR620" s="135"/>
      <c r="JB620" s="135"/>
      <c r="JL620" s="135"/>
      <c r="JV620" s="135"/>
      <c r="KF620" s="135"/>
      <c r="KP620" s="135"/>
      <c r="KZ620" s="135"/>
      <c r="LJ620" s="135"/>
      <c r="LT620" s="135"/>
      <c r="MD620" s="135"/>
    </row>
    <row xmlns:x14ac="http://schemas.microsoft.com/office/spreadsheetml/2009/9/ac" r="621" s="3" customFormat="true" x14ac:dyDescent="0.25">
      <c r="A621" s="419"/>
      <c r="B621" s="135"/>
      <c r="L621" s="135"/>
      <c r="V621" s="135"/>
      <c r="AF621" s="135"/>
      <c r="AP621" s="135"/>
      <c r="AZ621" s="135"/>
      <c r="BJ621" s="135"/>
      <c r="BT621" s="135"/>
      <c r="CD621" s="135"/>
      <c r="CN621" s="135"/>
      <c r="CO621" s="135"/>
      <c r="CP621" s="135"/>
      <c r="CQ621" s="135"/>
      <c r="CR621" s="135"/>
      <c r="CS621" s="135"/>
      <c r="CT621" s="135"/>
      <c r="CU621" s="135"/>
      <c r="CX621" s="135"/>
      <c r="DH621" s="135"/>
      <c r="DR621" s="135"/>
      <c r="EB621" s="135"/>
      <c r="EL621" s="135"/>
      <c r="EV621" s="135"/>
      <c r="FF621" s="135"/>
      <c r="FP621" s="135"/>
      <c r="FZ621" s="135"/>
      <c r="GJ621" s="135"/>
      <c r="GT621" s="135"/>
      <c r="HD621" s="135"/>
      <c r="HN621" s="135"/>
      <c r="HX621" s="135"/>
      <c r="IH621" s="135"/>
      <c r="IR621" s="135"/>
      <c r="JB621" s="135"/>
      <c r="JL621" s="135"/>
      <c r="JV621" s="135"/>
      <c r="KF621" s="135"/>
      <c r="KP621" s="135"/>
      <c r="KZ621" s="135"/>
      <c r="LJ621" s="135"/>
      <c r="LT621" s="135"/>
      <c r="MD621" s="135"/>
    </row>
    <row xmlns:x14ac="http://schemas.microsoft.com/office/spreadsheetml/2009/9/ac" r="622" s="3" customFormat="true" x14ac:dyDescent="0.25">
      <c r="A622" s="419"/>
      <c r="B622" s="135"/>
      <c r="L622" s="135"/>
      <c r="V622" s="135"/>
      <c r="AF622" s="135"/>
      <c r="AP622" s="135"/>
      <c r="AZ622" s="135"/>
      <c r="BJ622" s="135"/>
      <c r="BT622" s="135"/>
      <c r="CD622" s="135"/>
      <c r="CN622" s="135"/>
      <c r="CO622" s="135"/>
      <c r="CP622" s="135"/>
      <c r="CQ622" s="135"/>
      <c r="CR622" s="135"/>
      <c r="CS622" s="135"/>
      <c r="CT622" s="135"/>
      <c r="CU622" s="135"/>
      <c r="CX622" s="135"/>
      <c r="DH622" s="135"/>
      <c r="DR622" s="135"/>
      <c r="EB622" s="135"/>
      <c r="EL622" s="135"/>
      <c r="EV622" s="135"/>
      <c r="FF622" s="135"/>
      <c r="FP622" s="135"/>
      <c r="FZ622" s="135"/>
      <c r="GJ622" s="135"/>
      <c r="GT622" s="135"/>
      <c r="HD622" s="135"/>
      <c r="HN622" s="135"/>
      <c r="HX622" s="135"/>
      <c r="IH622" s="135"/>
      <c r="IR622" s="135"/>
      <c r="JB622" s="135"/>
      <c r="JL622" s="135"/>
      <c r="JV622" s="135"/>
      <c r="KF622" s="135"/>
      <c r="KP622" s="135"/>
      <c r="KZ622" s="135"/>
      <c r="LJ622" s="135"/>
      <c r="LT622" s="135"/>
      <c r="MD622" s="135"/>
    </row>
  </sheetData>
  <mergeCells count="36">
    <mergeCell ref="ME10:MK10"/>
    <mergeCell ref="A2:A3"/>
    <mergeCell ref="EW10:FC10"/>
    <mergeCell ref="EM10:ES10"/>
    <mergeCell ref="HE10:HK10"/>
    <mergeCell ref="GU10:HA10"/>
    <mergeCell ref="GA10:GG10"/>
    <mergeCell ref="GK10:GQ10"/>
    <mergeCell ref="FG10:FM10"/>
    <mergeCell ref="FQ10:FW10"/>
    <mergeCell ref="CO10:CU10"/>
    <mergeCell ref="CY10:DE10"/>
    <mergeCell ref="DI10:DO10"/>
    <mergeCell ref="DS10:DY10"/>
    <mergeCell ref="EC10:EI10"/>
    <mergeCell ref="BK10:BQ10"/>
    <mergeCell ref="BU10:CA10"/>
    <mergeCell ref="CE10:CK10"/>
    <mergeCell ref="C10:I10"/>
    <mergeCell ref="BA10:BG10"/>
    <mergeCell ref="AG10:AM10"/>
    <mergeCell ref="AQ10:AW10"/>
    <mergeCell ref="M10:S10"/>
    <mergeCell ref="W10:AC10"/>
    <mergeCell ref="LA10:LG10"/>
    <mergeCell ref="LK10:LQ10"/>
    <mergeCell ref="LU10:MA10"/>
    <mergeCell ref="HO10:HU10"/>
    <mergeCell ref="JC10:JI10"/>
    <mergeCell ref="JM10:JS10"/>
    <mergeCell ref="JW10:KC10"/>
    <mergeCell ref="KG10:KM10"/>
    <mergeCell ref="IS10:IY10"/>
    <mergeCell ref="HY10:IE10"/>
    <mergeCell ref="II10:IO10"/>
    <mergeCell ref="KQ10:K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 ref="A29" location="myrangeH25" display="myrangeH25"/>
    <hyperlink ref="A30" location="myrangeH26" display="myrangeH26"/>
    <hyperlink ref="A31" location="myrangeH27" display="myrangeH27"/>
    <hyperlink ref="A32" location="myrangeH28" display="myrangeH28"/>
    <hyperlink ref="A33" location="myrangeH29" display="myrangeH29"/>
    <hyperlink ref="A34" location="myrangeH30" display="myrangeH30"/>
    <hyperlink ref="A35" location="myrangeH31" display="myrangeH31"/>
    <hyperlink ref="A36" location="myrangeH32" display="myrangeH32"/>
    <hyperlink ref="A37" location="myrangeH33" display="myrangeH33"/>
    <hyperlink ref="A38" location="myrangeH34" display="myrangeH3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21"/>
    <col min="3" max="7" width="11.75" style="121" customWidth="true"/>
    <col min="8" max="16384" width="9" style="121"/>
  </cols>
  <sheetData>
    <row xmlns:x14ac="http://schemas.microsoft.com/office/spreadsheetml/2009/9/ac" r="2" ht="20.25" x14ac:dyDescent="0.2">
      <c r="B2" s="117" t="str">
        <f>+Introduction!C7</f>
        <v>Niger</v>
      </c>
      <c r="C2" s="118"/>
      <c r="D2" s="119"/>
      <c r="E2" s="119"/>
      <c r="F2" s="119"/>
      <c r="G2" s="120"/>
    </row>
    <row xmlns:x14ac="http://schemas.microsoft.com/office/spreadsheetml/2009/9/ac" r="3" x14ac:dyDescent="0.2">
      <c r="B3" s="621" t="s">
        <v>207</v>
      </c>
      <c r="C3" s="621"/>
      <c r="D3" s="621"/>
      <c r="E3" s="621"/>
      <c r="F3" s="621"/>
      <c r="G3" s="622"/>
    </row>
    <row xmlns:x14ac="http://schemas.microsoft.com/office/spreadsheetml/2009/9/ac" r="4" ht="13.5" x14ac:dyDescent="0.2">
      <c r="B4" s="122" t="s">
        <v>4</v>
      </c>
      <c r="C4" s="122" t="s">
        <v>61</v>
      </c>
      <c r="D4" s="122" t="s">
        <v>65</v>
      </c>
      <c r="E4" s="122" t="s">
        <v>62</v>
      </c>
      <c r="F4" s="122" t="s">
        <v>63</v>
      </c>
      <c r="G4" s="122" t="s">
        <v>64</v>
      </c>
    </row>
    <row xmlns:x14ac="http://schemas.microsoft.com/office/spreadsheetml/2009/9/ac" r="5" x14ac:dyDescent="0.2">
      <c r="B5" s="828">
        <v>2000</v>
      </c>
      <c r="C5" s="972">
        <v>4654498</v>
      </c>
      <c r="D5" s="973">
        <v>16.186000823974609</v>
      </c>
      <c r="E5" s="974">
        <v>1114460</v>
      </c>
      <c r="F5" s="975">
        <v>1819598</v>
      </c>
      <c r="G5" s="976">
        <v>1720440</v>
      </c>
    </row>
    <row xmlns:x14ac="http://schemas.microsoft.com/office/spreadsheetml/2009/9/ac" r="6" x14ac:dyDescent="0.2">
      <c r="B6" s="834">
        <v>2001</v>
      </c>
      <c r="C6" s="977">
        <v>4824847</v>
      </c>
      <c r="D6" s="978">
        <v>16.260000228881836</v>
      </c>
      <c r="E6" s="979">
        <v>1168345</v>
      </c>
      <c r="F6" s="980">
        <v>1889385</v>
      </c>
      <c r="G6" s="981">
        <v>1767117</v>
      </c>
    </row>
    <row xmlns:x14ac="http://schemas.microsoft.com/office/spreadsheetml/2009/9/ac" r="7" x14ac:dyDescent="0.2">
      <c r="B7" s="840">
        <v>2002</v>
      </c>
      <c r="C7" s="982">
        <v>5005029</v>
      </c>
      <c r="D7" s="983">
        <v>16.255001068115234</v>
      </c>
      <c r="E7" s="984">
        <v>1223924</v>
      </c>
      <c r="F7" s="985">
        <v>1967210</v>
      </c>
      <c r="G7" s="986">
        <v>1813895</v>
      </c>
    </row>
    <row xmlns:x14ac="http://schemas.microsoft.com/office/spreadsheetml/2009/9/ac" r="8" x14ac:dyDescent="0.2">
      <c r="B8" s="846">
        <v>2003</v>
      </c>
      <c r="C8" s="987">
        <v>5197321</v>
      </c>
      <c r="D8" s="988">
        <v>16.250999450683594</v>
      </c>
      <c r="E8" s="989">
        <v>1278242</v>
      </c>
      <c r="F8" s="990">
        <v>2054889</v>
      </c>
      <c r="G8" s="991">
        <v>1864190</v>
      </c>
    </row>
    <row xmlns:x14ac="http://schemas.microsoft.com/office/spreadsheetml/2009/9/ac" r="9" x14ac:dyDescent="0.2">
      <c r="B9" s="852">
        <v>2004</v>
      </c>
      <c r="C9" s="992">
        <v>5401842</v>
      </c>
      <c r="D9" s="993">
        <v>16.246999740600586</v>
      </c>
      <c r="E9" s="994">
        <v>1332149</v>
      </c>
      <c r="F9" s="995">
        <v>2148322</v>
      </c>
      <c r="G9" s="996">
        <v>1921371</v>
      </c>
    </row>
    <row xmlns:x14ac="http://schemas.microsoft.com/office/spreadsheetml/2009/9/ac" r="10" x14ac:dyDescent="0.2">
      <c r="B10" s="858">
        <v>2005</v>
      </c>
      <c r="C10" s="997">
        <v>5619420</v>
      </c>
      <c r="D10" s="998">
        <v>16.242000579833984</v>
      </c>
      <c r="E10" s="999">
        <v>1388992</v>
      </c>
      <c r="F10" s="1000">
        <v>2247415</v>
      </c>
      <c r="G10" s="1001">
        <v>1983013</v>
      </c>
    </row>
    <row xmlns:x14ac="http://schemas.microsoft.com/office/spreadsheetml/2009/9/ac" r="11" x14ac:dyDescent="0.2">
      <c r="B11" s="864">
        <v>2006</v>
      </c>
      <c r="C11" s="1002">
        <v>5850642</v>
      </c>
      <c r="D11" s="1003">
        <v>16.237998962402344</v>
      </c>
      <c r="E11" s="1004">
        <v>1447503</v>
      </c>
      <c r="F11" s="1005">
        <v>2351564</v>
      </c>
      <c r="G11" s="1006">
        <v>2051575</v>
      </c>
    </row>
    <row xmlns:x14ac="http://schemas.microsoft.com/office/spreadsheetml/2009/9/ac" r="12" x14ac:dyDescent="0.2">
      <c r="B12" s="870">
        <v>2007</v>
      </c>
      <c r="C12" s="1007">
        <v>6097590</v>
      </c>
      <c r="D12" s="1008">
        <v>16.233999252319336</v>
      </c>
      <c r="E12" s="1009">
        <v>1509345</v>
      </c>
      <c r="F12" s="1010">
        <v>2458829</v>
      </c>
      <c r="G12" s="1011">
        <v>2129416</v>
      </c>
    </row>
    <row xmlns:x14ac="http://schemas.microsoft.com/office/spreadsheetml/2009/9/ac" r="13" x14ac:dyDescent="0.2">
      <c r="B13" s="876">
        <v>2008</v>
      </c>
      <c r="C13" s="1012">
        <v>6358171</v>
      </c>
      <c r="D13" s="1013">
        <v>16.229000091552734</v>
      </c>
      <c r="E13" s="1014">
        <v>1572935</v>
      </c>
      <c r="F13" s="1015">
        <v>2570938</v>
      </c>
      <c r="G13" s="1016">
        <v>2214298</v>
      </c>
    </row>
    <row xmlns:x14ac="http://schemas.microsoft.com/office/spreadsheetml/2009/9/ac" r="14" x14ac:dyDescent="0.2">
      <c r="B14" s="882">
        <v>2009</v>
      </c>
      <c r="C14" s="1017">
        <v>6634394</v>
      </c>
      <c r="D14" s="1018">
        <v>16.225000381469727</v>
      </c>
      <c r="E14" s="1019">
        <v>1639429</v>
      </c>
      <c r="F14" s="1020">
        <v>2683846</v>
      </c>
      <c r="G14" s="1021">
        <v>2311119</v>
      </c>
    </row>
    <row xmlns:x14ac="http://schemas.microsoft.com/office/spreadsheetml/2009/9/ac" r="15" x14ac:dyDescent="0.2">
      <c r="B15" s="888">
        <v>2010</v>
      </c>
      <c r="C15" s="1022">
        <v>6924723</v>
      </c>
      <c r="D15" s="1023">
        <v>16.221000671386719</v>
      </c>
      <c r="E15" s="1024">
        <v>1707801</v>
      </c>
      <c r="F15" s="1025">
        <v>2799936</v>
      </c>
      <c r="G15" s="1026">
        <v>2416986</v>
      </c>
    </row>
    <row xmlns:x14ac="http://schemas.microsoft.com/office/spreadsheetml/2009/9/ac" r="16" x14ac:dyDescent="0.2">
      <c r="B16" s="894">
        <v>2011</v>
      </c>
      <c r="C16" s="1027">
        <v>7225636</v>
      </c>
      <c r="D16" s="1028">
        <v>16.215999603271484</v>
      </c>
      <c r="E16" s="1029">
        <v>1776668</v>
      </c>
      <c r="F16" s="1030">
        <v>2920732</v>
      </c>
      <c r="G16" s="1031">
        <v>2528236</v>
      </c>
    </row>
    <row xmlns:x14ac="http://schemas.microsoft.com/office/spreadsheetml/2009/9/ac" r="17" x14ac:dyDescent="0.2">
      <c r="B17" s="900">
        <v>2012</v>
      </c>
      <c r="C17" s="1032">
        <v>7538922</v>
      </c>
      <c r="D17" s="1033">
        <v>16.211999893188477</v>
      </c>
      <c r="E17" s="1034">
        <v>1847078</v>
      </c>
      <c r="F17" s="1035">
        <v>3046100</v>
      </c>
      <c r="G17" s="1036">
        <v>2645744</v>
      </c>
    </row>
    <row xmlns:x14ac="http://schemas.microsoft.com/office/spreadsheetml/2009/9/ac" r="18" x14ac:dyDescent="0.2">
      <c r="B18" s="906">
        <v>2013</v>
      </c>
      <c r="C18" s="1037">
        <v>7868313</v>
      </c>
      <c r="D18" s="1038">
        <v>16.208000183105469</v>
      </c>
      <c r="E18" s="1039">
        <v>1919821</v>
      </c>
      <c r="F18" s="1040">
        <v>3177306</v>
      </c>
      <c r="G18" s="1041">
        <v>2771186</v>
      </c>
    </row>
    <row xmlns:x14ac="http://schemas.microsoft.com/office/spreadsheetml/2009/9/ac" r="19" x14ac:dyDescent="0.2">
      <c r="B19" s="912">
        <v>2014</v>
      </c>
      <c r="C19" s="1042">
        <v>8203779</v>
      </c>
      <c r="D19" s="1043">
        <v>16.218999862670899</v>
      </c>
      <c r="E19" s="1044">
        <v>1994980</v>
      </c>
      <c r="F19" s="1045">
        <v>3310124</v>
      </c>
      <c r="G19" s="1046">
        <v>2898675</v>
      </c>
    </row>
    <row xmlns:x14ac="http://schemas.microsoft.com/office/spreadsheetml/2009/9/ac" r="20" x14ac:dyDescent="0.2">
      <c r="B20" s="918">
        <v>2015</v>
      </c>
      <c r="C20" s="1047">
        <v>8551148</v>
      </c>
      <c r="D20" s="1048">
        <v>16.246999740600586</v>
      </c>
      <c r="E20" s="1049">
        <v>2072103</v>
      </c>
      <c r="F20" s="1050">
        <v>3447669</v>
      </c>
      <c r="G20" s="1051">
        <v>3031376</v>
      </c>
    </row>
    <row xmlns:x14ac="http://schemas.microsoft.com/office/spreadsheetml/2009/9/ac" r="21" x14ac:dyDescent="0.2">
      <c r="B21" s="924">
        <v>2016</v>
      </c>
      <c r="C21" s="1052">
        <v>8905276</v>
      </c>
      <c r="D21" s="1053">
        <v>16.290000915527344</v>
      </c>
      <c r="E21" s="1054">
        <v>2148594</v>
      </c>
      <c r="F21" s="1055">
        <v>3589130</v>
      </c>
      <c r="G21" s="1056">
        <v>3167552</v>
      </c>
    </row>
    <row xmlns:x14ac="http://schemas.microsoft.com/office/spreadsheetml/2009/9/ac" r="22" x14ac:dyDescent="0.2">
      <c r="B22" s="930">
        <v>2017</v>
      </c>
      <c r="C22" s="1057">
        <v>9263672</v>
      </c>
      <c r="D22" s="1058">
        <v>16.350000381469727</v>
      </c>
      <c r="E22" s="1059">
        <v>2222930</v>
      </c>
      <c r="F22" s="1060">
        <v>3733758</v>
      </c>
      <c r="G22" s="1061">
        <v>3306984</v>
      </c>
    </row>
    <row xmlns:x14ac="http://schemas.microsoft.com/office/spreadsheetml/2009/9/ac" r="23" x14ac:dyDescent="0.2">
      <c r="B23" s="936">
        <v>2018</v>
      </c>
      <c r="C23" s="1062">
        <v>9630269</v>
      </c>
      <c r="D23" s="1063">
        <v>16.424999237060547</v>
      </c>
      <c r="E23" s="1064">
        <v>2300019</v>
      </c>
      <c r="F23" s="1065">
        <v>3881421</v>
      </c>
      <c r="G23" s="1066">
        <v>3448829</v>
      </c>
    </row>
    <row xmlns:x14ac="http://schemas.microsoft.com/office/spreadsheetml/2009/9/ac" r="24" x14ac:dyDescent="0.2">
      <c r="B24" s="942">
        <v>2019</v>
      </c>
      <c r="C24" s="1067">
        <v>10006716</v>
      </c>
      <c r="D24" s="1068">
        <v>16.517000198364258</v>
      </c>
      <c r="E24" s="1069">
        <v>2380362</v>
      </c>
      <c r="F24" s="1070">
        <v>4030071</v>
      </c>
      <c r="G24" s="1071">
        <v>3596283</v>
      </c>
    </row>
    <row xmlns:x14ac="http://schemas.microsoft.com/office/spreadsheetml/2009/9/ac" r="25" x14ac:dyDescent="0.2">
      <c r="B25" s="948">
        <v>2020</v>
      </c>
      <c r="C25" s="1072">
        <v>10395092</v>
      </c>
      <c r="D25" s="1073">
        <v>16.625999450683594</v>
      </c>
      <c r="E25" s="1074">
        <v>2468894</v>
      </c>
      <c r="F25" s="1075">
        <v>4179171</v>
      </c>
      <c r="G25" s="1076">
        <v>3747027</v>
      </c>
    </row>
    <row xmlns:x14ac="http://schemas.microsoft.com/office/spreadsheetml/2009/9/ac" r="26" x14ac:dyDescent="0.2">
      <c r="B26" s="954">
        <v>2021</v>
      </c>
      <c r="C26" s="1077">
        <v>10801110</v>
      </c>
      <c r="D26" s="1078">
        <v>16.750999450683594</v>
      </c>
      <c r="E26" s="1079">
        <v>2564115</v>
      </c>
      <c r="F26" s="1080">
        <v>4333231</v>
      </c>
      <c r="G26" s="1081">
        <v>3903764</v>
      </c>
    </row>
    <row xmlns:x14ac="http://schemas.microsoft.com/office/spreadsheetml/2009/9/ac" r="27" x14ac:dyDescent="0.2">
      <c r="B27" s="960">
        <v>2022</v>
      </c>
      <c r="C27" s="961">
        <v>11221729</v>
      </c>
      <c r="D27" s="962">
        <v>16.893999099731445</v>
      </c>
      <c r="E27" s="963">
        <v>2666293</v>
      </c>
      <c r="F27" s="964">
        <v>4489792</v>
      </c>
      <c r="G27" s="965">
        <v>4065644</v>
      </c>
    </row>
    <row xmlns:x14ac="http://schemas.microsoft.com/office/spreadsheetml/2009/9/ac" r="28" x14ac:dyDescent="0.2">
      <c r="B28" s="966">
        <v>2023</v>
      </c>
      <c r="C28" s="1082">
        <v>11092717</v>
      </c>
      <c r="D28" s="968">
        <v>17.054000854492188</v>
      </c>
      <c r="E28" s="1083">
        <v>2651572</v>
      </c>
      <c r="F28" s="1084">
        <v>4477963</v>
      </c>
      <c r="G28" s="1085">
        <v>3963183</v>
      </c>
    </row>
    <row xmlns:x14ac="http://schemas.microsoft.com/office/spreadsheetml/2009/9/ac" r="29" x14ac:dyDescent="0.2">
      <c r="B29" s="217">
        <v>2024</v>
      </c>
      <c r="C29" s="386"/>
      <c r="D29" s="387"/>
      <c r="E29" s="388"/>
      <c r="F29" s="389"/>
      <c r="G29" s="390"/>
    </row>
    <row xmlns:x14ac="http://schemas.microsoft.com/office/spreadsheetml/2009/9/ac" r="30" x14ac:dyDescent="0.2">
      <c r="B30" s="216">
        <v>2025</v>
      </c>
      <c r="C30" s="386"/>
      <c r="D30" s="387"/>
      <c r="E30" s="388"/>
      <c r="F30" s="389"/>
      <c r="G30" s="390"/>
    </row>
    <row xmlns:x14ac="http://schemas.microsoft.com/office/spreadsheetml/2009/9/ac" r="31" x14ac:dyDescent="0.2">
      <c r="B31" s="217">
        <v>2026</v>
      </c>
      <c r="C31" s="386"/>
      <c r="D31" s="387"/>
      <c r="E31" s="388"/>
      <c r="F31" s="389"/>
      <c r="G31" s="390"/>
    </row>
    <row xmlns:x14ac="http://schemas.microsoft.com/office/spreadsheetml/2009/9/ac" r="32" x14ac:dyDescent="0.2">
      <c r="B32" s="216">
        <v>2027</v>
      </c>
      <c r="C32" s="386"/>
      <c r="D32" s="387"/>
      <c r="E32" s="388"/>
      <c r="F32" s="389"/>
      <c r="G32" s="390"/>
    </row>
    <row xmlns:x14ac="http://schemas.microsoft.com/office/spreadsheetml/2009/9/ac" r="33" x14ac:dyDescent="0.2">
      <c r="B33" s="217">
        <v>2028</v>
      </c>
      <c r="C33" s="386"/>
      <c r="D33" s="387"/>
      <c r="E33" s="388"/>
      <c r="F33" s="389"/>
      <c r="G33" s="390"/>
    </row>
    <row xmlns:x14ac="http://schemas.microsoft.com/office/spreadsheetml/2009/9/ac" r="34" x14ac:dyDescent="0.2">
      <c r="B34" s="216">
        <v>2029</v>
      </c>
      <c r="C34" s="386"/>
      <c r="D34" s="387"/>
      <c r="E34" s="388"/>
      <c r="F34" s="389"/>
      <c r="G34" s="390"/>
    </row>
    <row xmlns:x14ac="http://schemas.microsoft.com/office/spreadsheetml/2009/9/ac" r="35" x14ac:dyDescent="0.2">
      <c r="B35" s="217">
        <v>2030</v>
      </c>
      <c r="C35" s="221"/>
      <c r="D35" s="218"/>
      <c r="E35" s="222"/>
      <c r="F35" s="219"/>
      <c r="G35" s="220"/>
    </row>
    <row xmlns:x14ac="http://schemas.microsoft.com/office/spreadsheetml/2009/9/ac" r="36" ht="14.25" x14ac:dyDescent="0.2">
      <c r="B36" s="125" t="s">
        <v>231</v>
      </c>
      <c r="G36" s="123"/>
    </row>
    <row xmlns:x14ac="http://schemas.microsoft.com/office/spreadsheetml/2009/9/ac" r="37" ht="14.25" x14ac:dyDescent="0.2">
      <c r="B37" s="125" t="s">
        <v>256</v>
      </c>
    </row>
    <row xmlns:x14ac="http://schemas.microsoft.com/office/spreadsheetml/2009/9/ac" r="38" ht="14.25" x14ac:dyDescent="0.2">
      <c r="B38" s="125" t="s">
        <v>377</v>
      </c>
    </row>
    <row xmlns:x14ac="http://schemas.microsoft.com/office/spreadsheetml/2009/9/ac" r="39" x14ac:dyDescent="0.2">
      <c r="B39" s="1087" t="s">
        <v>257</v>
      </c>
    </row>
    <row xmlns:x14ac="http://schemas.microsoft.com/office/spreadsheetml/2009/9/ac" r="41" x14ac:dyDescent="0.2">
      <c r="B41" s="12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60C40-6121-48EA-8910-5E6961688CE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402" customWidth="true"/>
  </cols>
  <sheetData>
    <row xmlns:x14ac="http://schemas.microsoft.com/office/spreadsheetml/2009/9/ac" r="2" ht="33" customHeight="true" x14ac:dyDescent="0.25">
      <c r="B2" s="623" t="s">
        <v>332</v>
      </c>
      <c r="C2" s="623"/>
    </row>
    <row xmlns:x14ac="http://schemas.microsoft.com/office/spreadsheetml/2009/9/ac" r="3" ht="6" customHeight="true" x14ac:dyDescent="0.25">
      <c r="B3" s="401"/>
    </row>
    <row xmlns:x14ac="http://schemas.microsoft.com/office/spreadsheetml/2009/9/ac" r="4" ht="30" customHeight="true" x14ac:dyDescent="0.25">
      <c r="B4" s="403" t="s">
        <v>333</v>
      </c>
      <c r="C4" s="404" t="s">
        <v>334</v>
      </c>
    </row>
    <row xmlns:x14ac="http://schemas.microsoft.com/office/spreadsheetml/2009/9/ac" r="5" ht="30" customHeight="true" x14ac:dyDescent="0.25">
      <c r="B5" s="403" t="s">
        <v>49</v>
      </c>
      <c r="C5" s="404" t="s">
        <v>335</v>
      </c>
    </row>
    <row xmlns:x14ac="http://schemas.microsoft.com/office/spreadsheetml/2009/9/ac" r="6" ht="30" customHeight="true" x14ac:dyDescent="0.25">
      <c r="B6" s="403" t="s">
        <v>336</v>
      </c>
      <c r="C6" s="404" t="s">
        <v>337</v>
      </c>
    </row>
    <row xmlns:x14ac="http://schemas.microsoft.com/office/spreadsheetml/2009/9/ac" r="7" ht="30" customHeight="true" x14ac:dyDescent="0.25">
      <c r="B7" s="403" t="s">
        <v>338</v>
      </c>
      <c r="C7" s="404" t="s">
        <v>339</v>
      </c>
    </row>
    <row xmlns:x14ac="http://schemas.microsoft.com/office/spreadsheetml/2009/9/ac" r="8" ht="30" customHeight="true" x14ac:dyDescent="0.25">
      <c r="B8" s="403" t="s">
        <v>147</v>
      </c>
      <c r="C8" s="404" t="s">
        <v>340</v>
      </c>
    </row>
    <row xmlns:x14ac="http://schemas.microsoft.com/office/spreadsheetml/2009/9/ac" r="9" ht="30" customHeight="true" x14ac:dyDescent="0.25">
      <c r="B9" s="403" t="s">
        <v>341</v>
      </c>
      <c r="C9" s="404" t="s">
        <v>342</v>
      </c>
    </row>
    <row xmlns:x14ac="http://schemas.microsoft.com/office/spreadsheetml/2009/9/ac" r="10" ht="30" customHeight="true" x14ac:dyDescent="0.25">
      <c r="B10" s="403" t="s">
        <v>151</v>
      </c>
      <c r="C10" s="404" t="s">
        <v>343</v>
      </c>
    </row>
    <row xmlns:x14ac="http://schemas.microsoft.com/office/spreadsheetml/2009/9/ac" r="11" s="407" customFormat="true" ht="6.75" customHeight="true" x14ac:dyDescent="0.25">
      <c r="B11" s="405"/>
      <c r="C11" s="406"/>
    </row>
    <row xmlns:x14ac="http://schemas.microsoft.com/office/spreadsheetml/2009/9/ac" r="12" s="409" customFormat="true" ht="11.25" x14ac:dyDescent="0.2">
      <c r="B12" s="408" t="s">
        <v>344</v>
      </c>
    </row>
    <row xmlns:x14ac="http://schemas.microsoft.com/office/spreadsheetml/2009/9/ac" r="13" x14ac:dyDescent="0.25">
      <c r="B13" s="408" t="s">
        <v>372</v>
      </c>
    </row>
    <row xmlns:x14ac="http://schemas.microsoft.com/office/spreadsheetml/2009/9/ac" r="14" x14ac:dyDescent="0.25">
      <c r="B14" s="410" t="s">
        <v>345</v>
      </c>
    </row>
    <row xmlns:x14ac="http://schemas.microsoft.com/office/spreadsheetml/2009/9/ac" r="15" ht="76.5" customHeight="true" x14ac:dyDescent="0.25">
      <c r="B15" s="624" t="s">
        <v>346</v>
      </c>
      <c r="C15" s="62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3C67E-7F7D-49F7-913B-6D0556E5340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26" customWidth="true"/>
    <col min="2" max="2" width="12.375" style="626" customWidth="true"/>
    <col min="3" max="8" width="9" style="626" customWidth="true"/>
    <col min="9" max="9" width="12.375" style="626" customWidth="true"/>
    <col min="10" max="15" width="9" style="626" customWidth="true"/>
    <col min="16" max="16" width="12.375" style="626" customWidth="true"/>
    <col min="17" max="22" width="9" style="626" customWidth="true"/>
    <col min="23" max="38" width="9" style="626"/>
    <col min="39" max="16384" width="9" style="634"/>
  </cols>
  <sheetData>
    <row xmlns:x14ac="http://schemas.microsoft.com/office/spreadsheetml/2009/9/ac" r="1" s="626" customFormat="true" x14ac:dyDescent="0.2">
      <c r="A1" s="625" t="s">
        <v>153</v>
      </c>
      <c r="B1" s="625"/>
      <c r="C1" s="625"/>
      <c r="D1" s="625"/>
      <c r="E1" s="625"/>
      <c r="F1" s="625"/>
      <c r="G1" s="625"/>
      <c r="H1" s="625"/>
      <c r="I1" s="625"/>
      <c r="J1" s="625"/>
      <c r="K1" s="625"/>
      <c r="L1" s="625"/>
      <c r="M1" s="625"/>
      <c r="N1" s="625"/>
      <c r="O1" s="625"/>
      <c r="P1" s="625"/>
      <c r="Q1" s="625"/>
      <c r="R1" s="625"/>
      <c r="S1" s="625"/>
      <c r="T1" s="625"/>
      <c r="U1" s="625"/>
      <c r="V1" s="625"/>
    </row>
    <row xmlns:x14ac="http://schemas.microsoft.com/office/spreadsheetml/2009/9/ac" r="2" s="626" customFormat="true" x14ac:dyDescent="0.2">
      <c r="A2" s="625"/>
      <c r="B2" s="625"/>
      <c r="C2" s="625"/>
      <c r="D2" s="625"/>
      <c r="E2" s="625"/>
      <c r="F2" s="625"/>
      <c r="G2" s="625"/>
      <c r="H2" s="625"/>
      <c r="I2" s="625"/>
      <c r="J2" s="625"/>
      <c r="K2" s="625"/>
      <c r="L2" s="625"/>
      <c r="M2" s="625"/>
      <c r="N2" s="625"/>
      <c r="O2" s="625"/>
      <c r="P2" s="625"/>
      <c r="Q2" s="625"/>
      <c r="R2" s="625"/>
      <c r="S2" s="625"/>
      <c r="T2" s="625"/>
      <c r="U2" s="625"/>
      <c r="V2" s="625"/>
    </row>
    <row xmlns:x14ac="http://schemas.microsoft.com/office/spreadsheetml/2009/9/ac" r="3" s="626" customFormat="true" ht="18" x14ac:dyDescent="0.2">
      <c r="A3" s="627"/>
      <c r="B3" s="627"/>
      <c r="C3" s="627"/>
      <c r="D3" s="627"/>
      <c r="E3" s="627"/>
      <c r="F3" s="627"/>
      <c r="G3" s="627"/>
      <c r="H3" s="627"/>
      <c r="I3" s="627"/>
      <c r="J3" s="627"/>
      <c r="K3" s="627"/>
      <c r="L3" s="627"/>
      <c r="M3" s="627"/>
      <c r="N3" s="627"/>
      <c r="O3" s="627"/>
      <c r="P3" s="627"/>
      <c r="Q3" s="627"/>
      <c r="R3" s="627"/>
      <c r="S3" s="627"/>
      <c r="T3" s="627"/>
      <c r="U3" s="627"/>
      <c r="V3" s="627"/>
    </row>
    <row xmlns:x14ac="http://schemas.microsoft.com/office/spreadsheetml/2009/9/ac" r="4" ht="15.75" x14ac:dyDescent="0.25">
      <c r="B4" s="628" t="s">
        <v>14</v>
      </c>
      <c r="E4" s="629"/>
      <c r="I4" s="630" t="s">
        <v>15</v>
      </c>
      <c r="P4" s="631" t="s">
        <v>16</v>
      </c>
    </row>
    <row xmlns:x14ac="http://schemas.microsoft.com/office/spreadsheetml/2009/9/ac" r="6" x14ac:dyDescent="0.2">
      <c r="G6" s="632"/>
      <c r="H6" s="632"/>
      <c r="I6" s="632"/>
      <c r="K6" s="632"/>
      <c r="L6" s="632"/>
    </row>
    <row xmlns:x14ac="http://schemas.microsoft.com/office/spreadsheetml/2009/9/ac" r="7" ht="15.75" x14ac:dyDescent="0.2">
      <c r="G7" s="632"/>
      <c r="H7" s="632"/>
      <c r="I7" s="632"/>
      <c r="K7" s="633"/>
      <c r="L7" s="632"/>
    </row>
    <row xmlns:x14ac="http://schemas.microsoft.com/office/spreadsheetml/2009/9/ac" r="8" x14ac:dyDescent="0.2">
      <c r="G8" s="632"/>
      <c r="H8" s="632"/>
      <c r="I8" s="632"/>
      <c r="K8" s="632"/>
      <c r="L8" s="632"/>
    </row>
    <row xmlns:x14ac="http://schemas.microsoft.com/office/spreadsheetml/2009/9/ac" r="9" x14ac:dyDescent="0.2">
      <c r="G9" s="632"/>
      <c r="H9" s="632"/>
      <c r="I9" s="632"/>
      <c r="K9" s="632"/>
      <c r="L9" s="632"/>
    </row>
    <row xmlns:x14ac="http://schemas.microsoft.com/office/spreadsheetml/2009/9/ac" r="10" x14ac:dyDescent="0.2">
      <c r="G10" s="632"/>
      <c r="H10" s="632"/>
      <c r="I10" s="632"/>
      <c r="K10" s="632"/>
      <c r="L10" s="632"/>
    </row>
    <row xmlns:x14ac="http://schemas.microsoft.com/office/spreadsheetml/2009/9/ac" r="11" x14ac:dyDescent="0.2">
      <c r="G11" s="632"/>
      <c r="H11" s="632"/>
      <c r="I11" s="632"/>
      <c r="K11" s="632"/>
      <c r="L11" s="632"/>
    </row>
    <row xmlns:x14ac="http://schemas.microsoft.com/office/spreadsheetml/2009/9/ac" r="12" x14ac:dyDescent="0.2">
      <c r="G12" s="632"/>
      <c r="H12" s="632"/>
      <c r="I12" s="632"/>
      <c r="K12" s="632"/>
      <c r="L12" s="632"/>
    </row>
    <row xmlns:x14ac="http://schemas.microsoft.com/office/spreadsheetml/2009/9/ac" r="13" x14ac:dyDescent="0.2">
      <c r="G13" s="632"/>
      <c r="H13" s="632"/>
      <c r="I13" s="632"/>
      <c r="K13" s="632"/>
      <c r="L13" s="632"/>
    </row>
    <row xmlns:x14ac="http://schemas.microsoft.com/office/spreadsheetml/2009/9/ac" r="14" x14ac:dyDescent="0.2">
      <c r="G14" s="632"/>
      <c r="H14" s="632"/>
      <c r="I14" s="632"/>
      <c r="K14" s="632"/>
      <c r="L14" s="632"/>
    </row>
    <row xmlns:x14ac="http://schemas.microsoft.com/office/spreadsheetml/2009/9/ac" r="15" x14ac:dyDescent="0.2">
      <c r="G15" s="632"/>
      <c r="H15" s="632"/>
      <c r="I15" s="632"/>
      <c r="K15" s="632"/>
      <c r="L15" s="632"/>
    </row>
    <row xmlns:x14ac="http://schemas.microsoft.com/office/spreadsheetml/2009/9/ac" r="16" x14ac:dyDescent="0.2">
      <c r="G16" s="632"/>
      <c r="H16" s="632"/>
      <c r="I16" s="632"/>
      <c r="K16" s="632"/>
      <c r="L16" s="632"/>
    </row>
    <row xmlns:x14ac="http://schemas.microsoft.com/office/spreadsheetml/2009/9/ac" r="17" x14ac:dyDescent="0.2">
      <c r="G17" s="632"/>
      <c r="H17" s="632"/>
      <c r="I17" s="632"/>
      <c r="K17" s="632"/>
      <c r="L17" s="632"/>
    </row>
    <row xmlns:x14ac="http://schemas.microsoft.com/office/spreadsheetml/2009/9/ac" r="18" x14ac:dyDescent="0.2">
      <c r="G18" s="632"/>
      <c r="H18" s="632"/>
      <c r="I18" s="632"/>
      <c r="K18" s="632"/>
      <c r="L18" s="632"/>
    </row>
    <row xmlns:x14ac="http://schemas.microsoft.com/office/spreadsheetml/2009/9/ac" r="19" x14ac:dyDescent="0.2">
      <c r="G19" s="632"/>
      <c r="H19" s="632"/>
      <c r="I19" s="632"/>
      <c r="K19" s="632"/>
      <c r="L19" s="632"/>
    </row>
    <row xmlns:x14ac="http://schemas.microsoft.com/office/spreadsheetml/2009/9/ac" r="20" x14ac:dyDescent="0.2">
      <c r="G20" s="632"/>
      <c r="H20" s="632"/>
      <c r="I20" s="632"/>
      <c r="K20" s="632"/>
      <c r="L20" s="632"/>
    </row>
    <row xmlns:x14ac="http://schemas.microsoft.com/office/spreadsheetml/2009/9/ac" r="21" x14ac:dyDescent="0.2">
      <c r="G21" s="632"/>
      <c r="H21" s="632"/>
      <c r="I21" s="632"/>
      <c r="K21" s="632"/>
      <c r="L21" s="632"/>
    </row>
    <row xmlns:x14ac="http://schemas.microsoft.com/office/spreadsheetml/2009/9/ac" r="23" x14ac:dyDescent="0.2">
      <c r="B23" s="635"/>
    </row>
    <row xmlns:x14ac="http://schemas.microsoft.com/office/spreadsheetml/2009/9/ac" r="25" x14ac:dyDescent="0.2">
      <c r="B25" s="636"/>
      <c r="C25" s="636" t="str">
        <f>+IF(OR((C28="National*"),(D28="Urban*"),(E28="Rural*"),(F28="Pre-primary*"),(G28="Primary*"),(H28="Secondary^"),(C28="National*^"),(D28="Urban*^"),(E28="Rural*^"),(F28="Pre-primary*^"),(G28="Primary*^"),(H28="Secondary*^")),"*No basic service estimate available","")</f>
        <v>*No basic service estimate available</v>
      </c>
      <c r="J25" s="636" t="str">
        <f>+IF(OR((J28="National*"),(K28="Urban*"),(L28="Rural*"),(M28="Pre-primary*"),(N28="Primary*"),(O28="Secondary^"),(J28="National*^"),(K28="Urban*^"),(L28="Rural*^"),(M28="Pre-primary*^"),(N28="Primary*^"),(O28="Secondary*^")),"*No basic service estimate available","")</f>
        <v>*No basic service estimate available</v>
      </c>
      <c r="Q25" s="63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35"/>
      <c r="C26" s="636" t="str">
        <f>+IF(OR((C28="National*^"),(D28="Urban*^"),(E28="Rural*^"),(F28="Pre-primary*^"),(G28="Primary*^"),(H28="Secondary*^")),"^Facilities that cannot be classified as improved or unimproved are treated as limited","")</f>
        <v/>
      </c>
      <c r="J26" s="636" t="str">
        <f>+IF(OR((J28="National*^"),(K28="Urban*^"),(L28="Rural*^"),(M28="Pre-primary*^"),(N28="Primary*^"),(O28="Secondary*^")),"^Facilities that cannot be classified as improved or unimproved are treated as limited","")</f>
        <v/>
      </c>
      <c r="Q26" s="636" t="str">
        <f>+IF(OR((Q28="National*^"),(R28="Urban*^"),(S28="Rural*^"),(T28="Pre-primary*^"),(U28="Primary*^"),(V28="Secondary*^")),"^Facilities that cannot be classified as having water or not are treated as limited","")</f>
        <v/>
      </c>
    </row>
    <row xmlns:x14ac="http://schemas.microsoft.com/office/spreadsheetml/2009/9/ac" r="27" x14ac:dyDescent="0.2">
      <c r="B27" s="637" t="str">
        <f>+Introduction!C7</f>
        <v>Niger</v>
      </c>
      <c r="C27" s="638" t="s">
        <v>250</v>
      </c>
      <c r="D27" s="638"/>
      <c r="E27" s="638"/>
      <c r="F27" s="638"/>
      <c r="G27" s="638"/>
      <c r="H27" s="638"/>
      <c r="I27" s="639" t="str">
        <f>+B27</f>
        <v>Niger</v>
      </c>
      <c r="J27" s="640" t="s">
        <v>15</v>
      </c>
      <c r="K27" s="641"/>
      <c r="L27" s="641"/>
      <c r="M27" s="641"/>
      <c r="N27" s="641"/>
      <c r="O27" s="641"/>
      <c r="P27" s="642" t="str">
        <f>+B27</f>
        <v>Niger</v>
      </c>
      <c r="Q27" s="643" t="s">
        <v>16</v>
      </c>
      <c r="R27" s="643"/>
      <c r="S27" s="643"/>
      <c r="T27" s="643"/>
      <c r="U27" s="643"/>
      <c r="V27" s="644"/>
      <c r="AM27" s="626"/>
      <c r="AN27" s="626"/>
      <c r="AO27" s="626"/>
      <c r="AP27" s="626"/>
      <c r="AQ27" s="626"/>
      <c r="AR27" s="626"/>
      <c r="AS27" s="626"/>
      <c r="AT27" s="626"/>
      <c r="AU27" s="626"/>
    </row>
    <row xmlns:x14ac="http://schemas.microsoft.com/office/spreadsheetml/2009/9/ac" r="28" x14ac:dyDescent="0.2">
      <c r="B28" s="645"/>
      <c r="C28" s="646" t="str">
        <f>IF(AND(C30=0.0000000001,C31=0.0000000001,C32=0.0000000001), "National*",IF(AND(C30=0.0000000001,ISNUMBER(C32)),"National*", "National"))</f>
        <v>National*</v>
      </c>
      <c r="D28" s="647" t="str">
        <f>IF(AND(D30=0.0000000001,D31=0.0000000001,D32=0.0000000001), "Urban*",IF(AND(D30=0.0000000001,ISNUMBER(D32)),"Urban*", "Urban"))</f>
        <v>Urban*</v>
      </c>
      <c r="E28" s="647" t="str">
        <f>IF(AND(E30=0.0000000001,E31=0.0000000001,E32=0.0000000001), "Rural*",IF(AND(E30=0.0000000001,ISNUMBER(E32)),"Rural*", "Rural"))</f>
        <v>Rural*</v>
      </c>
      <c r="F28" s="647" t="str">
        <f>IF(AND(F30=0.0000000001,F31=0.0000000001,F32=0.0000000001), "Pre-primary*",IF(AND(F30=0.0000000001,ISNUMBER(F32)),"Pre-primary*", "Pre-primary"))</f>
        <v>Pre-primary*</v>
      </c>
      <c r="G28" s="647" t="str">
        <f>IF(AND(G30=0.0000000001,G31=0.0000000001,G32=0.0000000001), "Primary*",IF(AND(G30=0.0000000001,ISNUMBER(G32)),"Primary*", "Primary"))</f>
        <v>Primary*</v>
      </c>
      <c r="H28" s="647" t="str">
        <f>IF(AND(H30=0.0000000001,H31=0.0000000001,H32=0.0000000001), "Secondary*",IF(AND(H30=0.0000000001,ISNUMBER(H32)),"Secondary*", "Secondary"))</f>
        <v>Secondary</v>
      </c>
      <c r="I28" s="645"/>
      <c r="J28" s="648" t="str">
        <f>IF(AND(J30=0.0000000001,J31=0.0000000001,J32=0.0000000001), "National*",IF(AND(J30=0.0000000001,ISNUMBER(J32)),"National*", "National"))</f>
        <v>National</v>
      </c>
      <c r="K28" s="647" t="str">
        <f>IF(AND(K30=0.0000000001,K31=0.0000000001,K32=0.0000000001), "Urban*",IF(AND(K30=0.0000000001,ISNUMBER(K32)),"Urban*", "Urban"))</f>
        <v>Urban</v>
      </c>
      <c r="L28" s="647" t="str">
        <f>IF(AND(L30=0.0000000001,L31=0.0000000001,L32=0.0000000001), "Rural*",IF(AND(L30=0.0000000001,ISNUMBER(L32)),"Rural*", "Rural"))</f>
        <v>Rural</v>
      </c>
      <c r="M28" s="647" t="str">
        <f>IF(AND(M30=0.0000000001,M31=0.0000000001,M32=0.0000000001), "Pre-primary*",IF(AND(M30=0.0000000001,ISNUMBER(M32)),"Pre-primary*", "Pre-primary"))</f>
        <v>Pre-primary*</v>
      </c>
      <c r="N28" s="647" t="str">
        <f>IF(AND(N30=0.0000000001,N31=0.0000000001,N32=0.0000000001), "Primary*",IF(AND(N30=0.0000000001,ISNUMBER(N32)),"Primary*", "Primary"))</f>
        <v>Primary</v>
      </c>
      <c r="O28" s="647" t="str">
        <f>IF(AND(O30=0.0000000001,O31=0.0000000001,O32=0.0000000001), "Secondary*",IF(AND(O30=0.0000000001,ISNUMBER(O32)),"Secondary*", "Secondary"))</f>
        <v>Secondary*</v>
      </c>
      <c r="P28" s="649"/>
      <c r="Q28" s="650" t="str">
        <f>IF(AND(Q30=0.0000000001,Q31=0.0000000001,Q32=0.0000000001), "National*",IF(AND(Q30=0.0000000001,ISNUMBER(Q32)),"National*", "National"))</f>
        <v>National</v>
      </c>
      <c r="R28" s="647" t="str">
        <f>IF(AND(R30=0.0000000001,R31=0.0000000001,R32=0.0000000001), "Urban*",IF(AND(R30=0.0000000001,ISNUMBER(R32)),"Urban*", "Urban"))</f>
        <v>Urban</v>
      </c>
      <c r="S28" s="647" t="str">
        <f>IF(AND(S30=0.0000000001,S31=0.0000000001,S32=0.0000000001), "Rural*",IF(AND(S30=0.0000000001,ISNUMBER(S32)),"Rural*", "Rural"))</f>
        <v>Rural</v>
      </c>
      <c r="T28" s="647" t="str">
        <f>IF(AND(T30=0.0000000001,T31=0.0000000001,T32=0.0000000001), "Pre-primary*",IF(AND(T30=0.0000000001,ISNUMBER(T32)),"Pre-primary*", "Pre-primary"))</f>
        <v>Pre-primary*</v>
      </c>
      <c r="U28" s="647" t="str">
        <f>IF(AND(U30=0.0000000001,U31=0.0000000001,U32=0.0000000001), "Primary*",IF(AND(U30=0.0000000001,ISNUMBER(U32)),"Primary*", "Primary"))</f>
        <v>Primary</v>
      </c>
      <c r="V28" s="651" t="str">
        <f>IF(AND(V30=0.0000000001,V31=0.0000000001,V32=0.0000000001), "Secondary*",IF(AND(V30=0.0000000001,ISNUMBER(V32)),"Secondary*", "Secondary"))</f>
        <v>Secondary</v>
      </c>
      <c r="AM28" s="626"/>
      <c r="AN28" s="626"/>
      <c r="AO28" s="626"/>
      <c r="AP28" s="626"/>
      <c r="AQ28" s="626"/>
      <c r="AR28" s="626"/>
      <c r="AS28" s="626"/>
      <c r="AT28" s="626"/>
      <c r="AU28" s="626"/>
    </row>
    <row xmlns:x14ac="http://schemas.microsoft.com/office/spreadsheetml/2009/9/ac" r="29" ht="15.75" thickBot="true" x14ac:dyDescent="0.25">
      <c r="B29" s="645"/>
      <c r="C29" s="652">
        <f>IF(ISNUMBER(Regressions!B4), Regressions!B4, "-")</f>
        <v>2023</v>
      </c>
      <c r="D29" s="653">
        <f>C29</f>
        <v>2023</v>
      </c>
      <c r="E29" s="653">
        <f>D29</f>
        <v>2023</v>
      </c>
      <c r="F29" s="653">
        <f>E29</f>
        <v>2023</v>
      </c>
      <c r="G29" s="653">
        <f>F29</f>
        <v>2023</v>
      </c>
      <c r="H29" s="653">
        <f>F29</f>
        <v>2023</v>
      </c>
      <c r="I29" s="645"/>
      <c r="J29" s="654">
        <f>IF(ISNUMBER(Regressions!K4), Regressions!K4, "-")</f>
        <v>2023</v>
      </c>
      <c r="K29" s="655">
        <f>J29</f>
        <v>2023</v>
      </c>
      <c r="L29" s="655">
        <f>K29</f>
        <v>2023</v>
      </c>
      <c r="M29" s="655">
        <f>L29</f>
        <v>2023</v>
      </c>
      <c r="N29" s="655">
        <f>M29</f>
        <v>2023</v>
      </c>
      <c r="O29" s="655">
        <f>M29</f>
        <v>2023</v>
      </c>
      <c r="P29" s="649"/>
      <c r="Q29" s="656">
        <f>IF(ISNUMBER(Regressions!T4), Regressions!T4, "-")</f>
        <v>2023</v>
      </c>
      <c r="R29" s="657">
        <f>Q29</f>
        <v>2023</v>
      </c>
      <c r="S29" s="657">
        <f>R29</f>
        <v>2023</v>
      </c>
      <c r="T29" s="657">
        <f>S29</f>
        <v>2023</v>
      </c>
      <c r="U29" s="657">
        <f>T29</f>
        <v>2023</v>
      </c>
      <c r="V29" s="658">
        <f>T29</f>
        <v>2023</v>
      </c>
      <c r="AM29" s="626"/>
      <c r="AN29" s="626"/>
      <c r="AO29" s="626"/>
      <c r="AP29" s="626"/>
      <c r="AQ29" s="626"/>
      <c r="AR29" s="626"/>
      <c r="AS29" s="626"/>
      <c r="AT29" s="626"/>
      <c r="AU29" s="626"/>
    </row>
    <row xmlns:x14ac="http://schemas.microsoft.com/office/spreadsheetml/2009/9/ac" r="30" x14ac:dyDescent="0.2">
      <c r="B30" s="659" t="s">
        <v>156</v>
      </c>
      <c r="C30" s="660">
        <f>IF(ISNUMBER(Regressions!C4), Regressions!C4, 0.0000000001)</f>
        <v>1E-10</v>
      </c>
      <c r="D30" s="660">
        <f>IF(ISNUMBER(Regressions!D4), Regressions!D4, 0.0000000001)</f>
        <v>1E-10</v>
      </c>
      <c r="E30" s="660">
        <f>IF(ISNUMBER(Regressions!E4), Regressions!E4, 0.0000000001)</f>
        <v>1E-10</v>
      </c>
      <c r="F30" s="660">
        <f>IF(ISNUMBER(Regressions!F4), Regressions!F4, 0.0000000001)</f>
        <v>1E-10</v>
      </c>
      <c r="G30" s="660">
        <f>IF(ISNUMBER(Regressions!G4), Regressions!G4, 0.0000000001)</f>
        <v>1E-10</v>
      </c>
      <c r="H30" s="660">
        <f>IF(ISNUMBER(Regressions!H4), Regressions!H4, 0.0000000001)</f>
        <v>31.9239964</v>
      </c>
      <c r="I30" s="661" t="s">
        <v>156</v>
      </c>
      <c r="J30" s="660">
        <f>IF(ISNUMBER(Regressions!L4), Regressions!L4,0.0000000001)</f>
        <v>25.390523330000001</v>
      </c>
      <c r="K30" s="660">
        <f>IF(ISNUMBER(Regressions!M4), Regressions!M4,0.0000000001)</f>
        <v>53.379962810000002</v>
      </c>
      <c r="L30" s="660">
        <f>IF(ISNUMBER(Regressions!N4), Regressions!N4,0.0000000001)</f>
        <v>22.344067500000001</v>
      </c>
      <c r="M30" s="660">
        <f>IF(ISNUMBER(Regressions!O4), Regressions!O4,0.0000000001)</f>
        <v>1E-10</v>
      </c>
      <c r="N30" s="660">
        <f>IF(ISNUMBER(Regressions!P4), Regressions!P4,0.0000000001)</f>
        <v>41.722581669999997</v>
      </c>
      <c r="O30" s="660">
        <f>IF(ISNUMBER(Regressions!Q4), Regressions!Q4,0.0000000001)</f>
        <v>1E-10</v>
      </c>
      <c r="P30" s="662" t="s">
        <v>156</v>
      </c>
      <c r="Q30" s="660">
        <f>IF(ISNUMBER(Regressions!U4), Regressions!U4,0.0000000001)</f>
        <v>41.769705000000002</v>
      </c>
      <c r="R30" s="660">
        <f>IF(ISNUMBER(Regressions!V4), Regressions!V4,0.0000000001)</f>
        <v>29.680170579999999</v>
      </c>
      <c r="S30" s="660">
        <f>IF(ISNUMBER(Regressions!W4), Regressions!W4,0.0000000001)</f>
        <v>14.831355</v>
      </c>
      <c r="T30" s="660">
        <f>IF(ISNUMBER(Regressions!X4), Regressions!X4,0.0000000001)</f>
        <v>1E-10</v>
      </c>
      <c r="U30" s="660">
        <f>IF(ISNUMBER(Regressions!Y4), Regressions!Y4,0.0000000001)</f>
        <v>41.769705000000002</v>
      </c>
      <c r="V30" s="663">
        <f>IF(ISNUMBER(Regressions!Z4), Regressions!Z4,0.0000000001)</f>
        <v>41.996132019999997</v>
      </c>
      <c r="AM30" s="626"/>
      <c r="AN30" s="626"/>
      <c r="AO30" s="626"/>
      <c r="AP30" s="626"/>
      <c r="AQ30" s="626"/>
      <c r="AR30" s="626"/>
      <c r="AS30" s="626"/>
      <c r="AT30" s="626"/>
      <c r="AU30" s="626"/>
    </row>
    <row xmlns:x14ac="http://schemas.microsoft.com/office/spreadsheetml/2009/9/ac" r="31" x14ac:dyDescent="0.2">
      <c r="B31" s="664" t="s">
        <v>157</v>
      </c>
      <c r="C31" s="660">
        <f>IF(ISNUMBER(Regressions!C5), Regressions!C5, 0.0000000001)</f>
        <v>1E-10</v>
      </c>
      <c r="D31" s="660">
        <f>IF(ISNUMBER(Regressions!D5), Regressions!D5, 0.0000000001)</f>
        <v>1E-10</v>
      </c>
      <c r="E31" s="660">
        <f>IF(ISNUMBER(Regressions!E5), Regressions!E5, 0.0000000001)</f>
        <v>1E-10</v>
      </c>
      <c r="F31" s="660">
        <f>IF(ISNUMBER(Regressions!F5), Regressions!F5, 0.0000000001)</f>
        <v>1E-10</v>
      </c>
      <c r="G31" s="660">
        <f>IF(ISNUMBER(Regressions!G5), Regressions!G5, 0.0000000001)</f>
        <v>1E-10</v>
      </c>
      <c r="H31" s="660">
        <f>IF(ISNUMBER(Regressions!H5), Regressions!H5, 0.0000000001)</f>
        <v>17.866979820000001</v>
      </c>
      <c r="I31" s="665" t="s">
        <v>157</v>
      </c>
      <c r="J31" s="660">
        <f>IF(ISNUMBER(Regressions!L5), Regressions!L5,0.0000000001)</f>
        <v>17.337410420000001</v>
      </c>
      <c r="K31" s="660">
        <f>IF(ISNUMBER(Regressions!M5), Regressions!M5,0.0000000001)</f>
        <v>0</v>
      </c>
      <c r="L31" s="660">
        <f>IF(ISNUMBER(Regressions!N5), Regressions!N5,0.0000000001)</f>
        <v>20.088563059999998</v>
      </c>
      <c r="M31" s="660">
        <f>IF(ISNUMBER(Regressions!O5), Regressions!O5,0.0000000001)</f>
        <v>1E-10</v>
      </c>
      <c r="N31" s="660">
        <f>IF(ISNUMBER(Regressions!P5), Regressions!P5,0.0000000001)</f>
        <v>0.55607103250000001</v>
      </c>
      <c r="O31" s="660">
        <f>IF(ISNUMBER(Regressions!Q5), Regressions!Q5,0.0000000001)</f>
        <v>1E-10</v>
      </c>
      <c r="P31" s="666" t="s">
        <v>157</v>
      </c>
      <c r="Q31" s="660">
        <f>IF(ISNUMBER(Regressions!U5), Regressions!U5,0.0000000001)</f>
        <v>0</v>
      </c>
      <c r="R31" s="660">
        <f>IF(ISNUMBER(Regressions!V5), Regressions!V5,0.0000000001)</f>
        <v>0</v>
      </c>
      <c r="S31" s="660">
        <f>IF(ISNUMBER(Regressions!W5), Regressions!W5,0.0000000001)</f>
        <v>34.093586719999998</v>
      </c>
      <c r="T31" s="660">
        <f>IF(ISNUMBER(Regressions!X5), Regressions!X5,0.0000000001)</f>
        <v>1E-10</v>
      </c>
      <c r="U31" s="660">
        <f>IF(ISNUMBER(Regressions!Y5), Regressions!Y5,0.0000000001)</f>
        <v>0</v>
      </c>
      <c r="V31" s="663">
        <f>IF(ISNUMBER(Regressions!Z5), Regressions!Z5,0.0000000001)</f>
        <v>18.922814809999998</v>
      </c>
      <c r="AM31" s="626"/>
      <c r="AN31" s="626"/>
      <c r="AO31" s="626"/>
      <c r="AP31" s="626"/>
      <c r="AQ31" s="626"/>
      <c r="AR31" s="626"/>
      <c r="AS31" s="626"/>
      <c r="AT31" s="626"/>
      <c r="AU31" s="626"/>
    </row>
    <row xmlns:x14ac="http://schemas.microsoft.com/office/spreadsheetml/2009/9/ac" r="32" x14ac:dyDescent="0.2">
      <c r="B32" s="664" t="s">
        <v>155</v>
      </c>
      <c r="C32" s="660">
        <f>IF(ISNUMBER(Regressions!C6), Regressions!C6, 0.0000000001)</f>
        <v>74.547007050000005</v>
      </c>
      <c r="D32" s="660">
        <f>IF(ISNUMBER(Regressions!D6), Regressions!D6, 0.0000000001)</f>
        <v>69.524844599999994</v>
      </c>
      <c r="E32" s="660">
        <f>IF(ISNUMBER(Regressions!E6), Regressions!E6, 0.0000000001)</f>
        <v>75.392244840000004</v>
      </c>
      <c r="F32" s="660">
        <f>IF(ISNUMBER(Regressions!F6), Regressions!F6, 0.0000000001)</f>
        <v>46.909308619999997</v>
      </c>
      <c r="G32" s="660">
        <f>IF(ISNUMBER(Regressions!G6), Regressions!G6, 0.0000000001)</f>
        <v>77.138979079999999</v>
      </c>
      <c r="H32" s="660">
        <f>IF(ISNUMBER(Regressions!H6), Regressions!H6, 0.0000000001)</f>
        <v>50.209023780000003</v>
      </c>
      <c r="I32" s="667" t="s">
        <v>155</v>
      </c>
      <c r="J32" s="660">
        <f>IF(ISNUMBER(Regressions!L6), Regressions!L6,0.0000000001)</f>
        <v>57.272066250000002</v>
      </c>
      <c r="K32" s="660">
        <f>IF(ISNUMBER(Regressions!M6), Regressions!M6,0.0000000001)</f>
        <v>46.620037189999998</v>
      </c>
      <c r="L32" s="660">
        <f>IF(ISNUMBER(Regressions!N6), Regressions!N6,0.0000000001)</f>
        <v>57.56736944</v>
      </c>
      <c r="M32" s="660">
        <f>IF(ISNUMBER(Regressions!O6), Regressions!O6,0.0000000001)</f>
        <v>42.741316859999998</v>
      </c>
      <c r="N32" s="660">
        <f>IF(ISNUMBER(Regressions!P6), Regressions!P6,0.0000000001)</f>
        <v>57.721347299999998</v>
      </c>
      <c r="O32" s="660">
        <f>IF(ISNUMBER(Regressions!Q6), Regressions!Q6,0.0000000001)</f>
        <v>34.47804893</v>
      </c>
      <c r="P32" s="668" t="s">
        <v>155</v>
      </c>
      <c r="Q32" s="660">
        <f>IF(ISNUMBER(Regressions!U6), Regressions!U6,0.0000000001)</f>
        <v>58.230294999999998</v>
      </c>
      <c r="R32" s="660">
        <f>IF(ISNUMBER(Regressions!V6), Regressions!V6,0.0000000001)</f>
        <v>70.319829420000005</v>
      </c>
      <c r="S32" s="660">
        <f>IF(ISNUMBER(Regressions!W6), Regressions!W6,0.0000000001)</f>
        <v>51.07505828</v>
      </c>
      <c r="T32" s="660">
        <f>IF(ISNUMBER(Regressions!X6), Regressions!X6,0.0000000001)</f>
        <v>1E-10</v>
      </c>
      <c r="U32" s="660">
        <f>IF(ISNUMBER(Regressions!Y6), Regressions!Y6,0.0000000001)</f>
        <v>58.230294999999998</v>
      </c>
      <c r="V32" s="663">
        <f>IF(ISNUMBER(Regressions!Z6), Regressions!Z6,0.0000000001)</f>
        <v>39.081053179999998</v>
      </c>
      <c r="AM32" s="626"/>
      <c r="AN32" s="626"/>
      <c r="AO32" s="626"/>
      <c r="AP32" s="626"/>
      <c r="AQ32" s="626"/>
      <c r="AR32" s="626"/>
      <c r="AS32" s="626"/>
      <c r="AT32" s="626"/>
      <c r="AU32" s="626"/>
    </row>
    <row xmlns:x14ac="http://schemas.microsoft.com/office/spreadsheetml/2009/9/ac" r="33" ht="15.75" thickBot="true" x14ac:dyDescent="0.25">
      <c r="B33" s="669" t="s">
        <v>251</v>
      </c>
      <c r="C33" s="670">
        <f>IF(ISNUMBER(Regressions!C7), Regressions!C7, 0.0000000001)</f>
        <v>25.452992949999999</v>
      </c>
      <c r="D33" s="670">
        <f>IF(ISNUMBER(Regressions!D7), Regressions!D7, 0.0000000001)</f>
        <v>30.475155399999998</v>
      </c>
      <c r="E33" s="670">
        <f>IF(ISNUMBER(Regressions!E7), Regressions!E7, 0.0000000001)</f>
        <v>24.60775516</v>
      </c>
      <c r="F33" s="670">
        <f>IF(ISNUMBER(Regressions!F7), Regressions!F7, 0.0000000001)</f>
        <v>53.090691380000003</v>
      </c>
      <c r="G33" s="670">
        <f>IF(ISNUMBER(Regressions!G7), Regressions!G7, 0.0000000001)</f>
        <v>22.861020920000001</v>
      </c>
      <c r="H33" s="670">
        <f>IF(ISNUMBER(Regressions!H7), Regressions!H7, 0.0000000001)</f>
        <v>0</v>
      </c>
      <c r="I33" s="671" t="s">
        <v>251</v>
      </c>
      <c r="J33" s="672">
        <f>IF(ISNUMBER(Regressions!L7), Regressions!L7,0.0000000001)</f>
        <v>0</v>
      </c>
      <c r="K33" s="670">
        <f>IF(ISNUMBER(Regressions!M7), Regressions!M7,0.0000000001)</f>
        <v>0</v>
      </c>
      <c r="L33" s="670">
        <f>IF(ISNUMBER(Regressions!N7), Regressions!N7,0.0000000001)</f>
        <v>0</v>
      </c>
      <c r="M33" s="670">
        <f>IF(ISNUMBER(Regressions!O7), Regressions!O7,0.0000000001)</f>
        <v>57.258683140000002</v>
      </c>
      <c r="N33" s="670">
        <f>IF(ISNUMBER(Regressions!P7), Regressions!P7,0.0000000001)</f>
        <v>0</v>
      </c>
      <c r="O33" s="670">
        <f>IF(ISNUMBER(Regressions!Q7), Regressions!Q7,0.0000000001)</f>
        <v>65.52195107</v>
      </c>
      <c r="P33" s="673" t="s">
        <v>251</v>
      </c>
      <c r="Q33" s="672">
        <f>IF(ISNUMBER(Regressions!U7), Regressions!U7,0.0000000001)</f>
        <v>0</v>
      </c>
      <c r="R33" s="672">
        <f>IF(ISNUMBER(Regressions!V7), Regressions!V7,0.0000000001)</f>
        <v>0</v>
      </c>
      <c r="S33" s="670">
        <f>IF(ISNUMBER(Regressions!W7), Regressions!W7,0.0000000001)</f>
        <v>0</v>
      </c>
      <c r="T33" s="670">
        <f>IF(ISNUMBER(Regressions!X7), Regressions!X7,0.0000000001)</f>
        <v>100</v>
      </c>
      <c r="U33" s="670">
        <f>IF(ISNUMBER(Regressions!Y7), Regressions!Y7,0.0000000001)</f>
        <v>0</v>
      </c>
      <c r="V33" s="674">
        <f>IF(ISNUMBER(Regressions!Z7), Regressions!Z7,0.0000000001)</f>
        <v>0</v>
      </c>
    </row>
    <row xmlns:x14ac="http://schemas.microsoft.com/office/spreadsheetml/2009/9/ac" r="34" x14ac:dyDescent="0.2">
      <c r="B34" s="675" t="s">
        <v>375</v>
      </c>
    </row>
    <row xmlns:x14ac="http://schemas.microsoft.com/office/spreadsheetml/2009/9/ac" r="35" ht="6" customHeight="true" x14ac:dyDescent="0.2"/>
    <row xmlns:x14ac="http://schemas.microsoft.com/office/spreadsheetml/2009/9/ac" r="36" s="626" customFormat="true" ht="50.1" customHeight="true" x14ac:dyDescent="0.2">
      <c r="B36" s="676" t="s">
        <v>35</v>
      </c>
      <c r="C36" s="677" t="s">
        <v>402</v>
      </c>
      <c r="D36" s="677"/>
      <c r="E36" s="677"/>
      <c r="F36" s="677"/>
      <c r="G36" s="677"/>
      <c r="H36" s="677"/>
      <c r="I36" s="676" t="s">
        <v>35</v>
      </c>
      <c r="J36" s="678" t="s">
        <v>403</v>
      </c>
      <c r="K36" s="679"/>
      <c r="L36" s="679"/>
      <c r="M36" s="679"/>
      <c r="N36" s="679"/>
      <c r="O36" s="679"/>
      <c r="P36" s="676" t="s">
        <v>35</v>
      </c>
      <c r="Q36" s="680" t="s">
        <v>404</v>
      </c>
      <c r="R36" s="680"/>
      <c r="S36" s="680"/>
      <c r="T36" s="680"/>
      <c r="U36" s="680"/>
      <c r="V36" s="680"/>
    </row>
    <row xmlns:x14ac="http://schemas.microsoft.com/office/spreadsheetml/2009/9/ac" r="37" ht="50.1" customHeight="true" x14ac:dyDescent="0.2">
      <c r="B37" s="676" t="s">
        <v>36</v>
      </c>
      <c r="C37" s="681" t="s">
        <v>405</v>
      </c>
      <c r="D37" s="681"/>
      <c r="E37" s="681"/>
      <c r="F37" s="681"/>
      <c r="G37" s="681"/>
      <c r="H37" s="681"/>
      <c r="I37" s="676" t="s">
        <v>36</v>
      </c>
      <c r="J37" s="681" t="s">
        <v>406</v>
      </c>
      <c r="K37" s="681"/>
      <c r="L37" s="681"/>
      <c r="M37" s="681"/>
      <c r="N37" s="681"/>
      <c r="O37" s="681"/>
      <c r="P37" s="676" t="s">
        <v>36</v>
      </c>
      <c r="Q37" s="681" t="s">
        <v>407</v>
      </c>
      <c r="R37" s="681"/>
      <c r="S37" s="681"/>
      <c r="T37" s="681"/>
      <c r="U37" s="681"/>
      <c r="V37" s="681"/>
    </row>
    <row xmlns:x14ac="http://schemas.microsoft.com/office/spreadsheetml/2009/9/ac" r="38" ht="50.1" customHeight="true" x14ac:dyDescent="0.2">
      <c r="B38" s="676" t="s">
        <v>37</v>
      </c>
      <c r="C38" s="682" t="s">
        <v>408</v>
      </c>
      <c r="D38" s="682"/>
      <c r="E38" s="682"/>
      <c r="F38" s="682"/>
      <c r="G38" s="682"/>
      <c r="H38" s="682"/>
      <c r="I38" s="676" t="s">
        <v>37</v>
      </c>
      <c r="J38" s="682" t="s">
        <v>409</v>
      </c>
      <c r="K38" s="682"/>
      <c r="L38" s="682"/>
      <c r="M38" s="682"/>
      <c r="N38" s="682"/>
      <c r="O38" s="682"/>
      <c r="P38" s="676" t="s">
        <v>37</v>
      </c>
      <c r="Q38" s="682" t="s">
        <v>410</v>
      </c>
      <c r="R38" s="682"/>
      <c r="S38" s="682"/>
      <c r="T38" s="682"/>
      <c r="U38" s="682"/>
      <c r="V38" s="682"/>
    </row>
    <row xmlns:x14ac="http://schemas.microsoft.com/office/spreadsheetml/2009/9/ac" r="39" ht="50.1" customHeight="true" x14ac:dyDescent="0.2">
      <c r="B39" s="676" t="s">
        <v>251</v>
      </c>
      <c r="C39" s="683" t="s">
        <v>411</v>
      </c>
      <c r="D39" s="683"/>
      <c r="E39" s="683"/>
      <c r="F39" s="683"/>
      <c r="G39" s="683"/>
      <c r="H39" s="683"/>
      <c r="I39" s="676" t="s">
        <v>251</v>
      </c>
      <c r="J39" s="683" t="s">
        <v>411</v>
      </c>
      <c r="K39" s="683"/>
      <c r="L39" s="683"/>
      <c r="M39" s="683"/>
      <c r="N39" s="683"/>
      <c r="O39" s="683"/>
      <c r="P39" s="676" t="s">
        <v>251</v>
      </c>
      <c r="Q39" s="683" t="s">
        <v>411</v>
      </c>
      <c r="R39" s="683"/>
      <c r="S39" s="683"/>
      <c r="T39" s="683"/>
      <c r="U39" s="683"/>
      <c r="V39" s="68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D1"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158</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375</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375</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375</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42" t="s">
        <v>26</v>
      </c>
      <c r="E4" s="143" t="s">
        <v>20</v>
      </c>
      <c r="F4" s="144" t="s">
        <v>122</v>
      </c>
      <c r="G4" s="142" t="s">
        <v>26</v>
      </c>
      <c r="H4" s="143" t="s">
        <v>20</v>
      </c>
      <c r="I4" s="144" t="s">
        <v>122</v>
      </c>
      <c r="J4" s="142" t="s">
        <v>26</v>
      </c>
      <c r="K4" s="143" t="s">
        <v>20</v>
      </c>
      <c r="L4" s="144" t="s">
        <v>122</v>
      </c>
      <c r="M4" s="142" t="s">
        <v>26</v>
      </c>
      <c r="N4" s="143" t="s">
        <v>20</v>
      </c>
      <c r="O4" s="144" t="s">
        <v>122</v>
      </c>
      <c r="P4" s="142" t="s">
        <v>26</v>
      </c>
      <c r="Q4" s="143" t="s">
        <v>20</v>
      </c>
      <c r="R4" s="144" t="s">
        <v>122</v>
      </c>
      <c r="S4" s="142" t="s">
        <v>26</v>
      </c>
      <c r="T4" s="143" t="s">
        <v>20</v>
      </c>
      <c r="U4" s="145" t="s">
        <v>122</v>
      </c>
      <c r="V4" s="146" t="s">
        <v>26</v>
      </c>
      <c r="W4" s="147" t="s">
        <v>20</v>
      </c>
      <c r="X4" s="147" t="s">
        <v>22</v>
      </c>
      <c r="Y4" s="147" t="s">
        <v>30</v>
      </c>
      <c r="Z4" s="149" t="s">
        <v>123</v>
      </c>
      <c r="AA4" s="146" t="s">
        <v>26</v>
      </c>
      <c r="AB4" s="147" t="s">
        <v>20</v>
      </c>
      <c r="AC4" s="147" t="s">
        <v>22</v>
      </c>
      <c r="AD4" s="147" t="s">
        <v>30</v>
      </c>
      <c r="AE4" s="149" t="s">
        <v>123</v>
      </c>
      <c r="AF4" s="146" t="s">
        <v>26</v>
      </c>
      <c r="AG4" s="147" t="s">
        <v>20</v>
      </c>
      <c r="AH4" s="147" t="s">
        <v>22</v>
      </c>
      <c r="AI4" s="147" t="s">
        <v>30</v>
      </c>
      <c r="AJ4" s="149" t="s">
        <v>123</v>
      </c>
      <c r="AK4" s="146" t="s">
        <v>26</v>
      </c>
      <c r="AL4" s="147" t="s">
        <v>20</v>
      </c>
      <c r="AM4" s="147" t="s">
        <v>22</v>
      </c>
      <c r="AN4" s="147" t="s">
        <v>30</v>
      </c>
      <c r="AO4" s="149" t="s">
        <v>123</v>
      </c>
      <c r="AP4" s="146" t="s">
        <v>26</v>
      </c>
      <c r="AQ4" s="147" t="s">
        <v>20</v>
      </c>
      <c r="AR4" s="147" t="s">
        <v>22</v>
      </c>
      <c r="AS4" s="147" t="s">
        <v>30</v>
      </c>
      <c r="AT4" s="149" t="s">
        <v>123</v>
      </c>
      <c r="AU4" s="146" t="s">
        <v>26</v>
      </c>
      <c r="AV4" s="147" t="s">
        <v>20</v>
      </c>
      <c r="AW4" s="147" t="s">
        <v>22</v>
      </c>
      <c r="AX4" s="147" t="s">
        <v>30</v>
      </c>
      <c r="AY4" s="150" t="s">
        <v>123</v>
      </c>
      <c r="AZ4" s="151" t="s">
        <v>26</v>
      </c>
      <c r="BA4" s="152" t="s">
        <v>142</v>
      </c>
      <c r="BB4" s="153" t="s">
        <v>144</v>
      </c>
      <c r="BC4" s="151" t="s">
        <v>26</v>
      </c>
      <c r="BD4" s="152" t="s">
        <v>142</v>
      </c>
      <c r="BE4" s="153" t="s">
        <v>144</v>
      </c>
      <c r="BF4" s="151" t="s">
        <v>26</v>
      </c>
      <c r="BG4" s="152" t="s">
        <v>142</v>
      </c>
      <c r="BH4" s="153" t="s">
        <v>144</v>
      </c>
      <c r="BI4" s="151" t="s">
        <v>26</v>
      </c>
      <c r="BJ4" s="152" t="s">
        <v>142</v>
      </c>
      <c r="BK4" s="153" t="s">
        <v>144</v>
      </c>
      <c r="BL4" s="151" t="s">
        <v>26</v>
      </c>
      <c r="BM4" s="152" t="s">
        <v>142</v>
      </c>
      <c r="BN4" s="153" t="s">
        <v>144</v>
      </c>
      <c r="BO4" s="151" t="s">
        <v>26</v>
      </c>
      <c r="BP4" s="152" t="s">
        <v>142</v>
      </c>
      <c r="BQ4" s="153" t="s">
        <v>144</v>
      </c>
    </row>
    <row xmlns:x14ac="http://schemas.microsoft.com/office/spreadsheetml/2009/9/ac" r="5" ht="48" hidden="true" x14ac:dyDescent="0.2">
      <c r="A5" s="43" t="s">
        <v>40</v>
      </c>
      <c r="B5" s="43" t="s">
        <v>41</v>
      </c>
      <c r="C5" s="43" t="s">
        <v>42</v>
      </c>
      <c r="D5" s="142" t="s">
        <v>136</v>
      </c>
      <c r="E5" s="143" t="s">
        <v>43</v>
      </c>
      <c r="F5" s="144" t="s">
        <v>232</v>
      </c>
      <c r="G5" s="142" t="s">
        <v>137</v>
      </c>
      <c r="H5" s="143" t="s">
        <v>44</v>
      </c>
      <c r="I5" s="144" t="s">
        <v>233</v>
      </c>
      <c r="J5" s="142" t="s">
        <v>138</v>
      </c>
      <c r="K5" s="143" t="s">
        <v>45</v>
      </c>
      <c r="L5" s="144" t="s">
        <v>234</v>
      </c>
      <c r="M5" s="142" t="s">
        <v>139</v>
      </c>
      <c r="N5" s="143" t="s">
        <v>87</v>
      </c>
      <c r="O5" s="144" t="s">
        <v>235</v>
      </c>
      <c r="P5" s="142" t="s">
        <v>140</v>
      </c>
      <c r="Q5" s="143" t="s">
        <v>88</v>
      </c>
      <c r="R5" s="144" t="s">
        <v>236</v>
      </c>
      <c r="S5" s="142" t="s">
        <v>141</v>
      </c>
      <c r="T5" s="143" t="s">
        <v>89</v>
      </c>
      <c r="U5" s="145" t="s">
        <v>237</v>
      </c>
      <c r="V5" s="146" t="s">
        <v>130</v>
      </c>
      <c r="W5" s="147" t="s">
        <v>46</v>
      </c>
      <c r="X5" s="148" t="s">
        <v>66</v>
      </c>
      <c r="Y5" s="148" t="s">
        <v>67</v>
      </c>
      <c r="Z5" s="149" t="s">
        <v>238</v>
      </c>
      <c r="AA5" s="146" t="s">
        <v>131</v>
      </c>
      <c r="AB5" s="147" t="s">
        <v>47</v>
      </c>
      <c r="AC5" s="148" t="s">
        <v>68</v>
      </c>
      <c r="AD5" s="148" t="s">
        <v>69</v>
      </c>
      <c r="AE5" s="149" t="s">
        <v>239</v>
      </c>
      <c r="AF5" s="146" t="s">
        <v>132</v>
      </c>
      <c r="AG5" s="147" t="s">
        <v>48</v>
      </c>
      <c r="AH5" s="148" t="s">
        <v>70</v>
      </c>
      <c r="AI5" s="148" t="s">
        <v>71</v>
      </c>
      <c r="AJ5" s="149" t="s">
        <v>240</v>
      </c>
      <c r="AK5" s="146" t="s">
        <v>133</v>
      </c>
      <c r="AL5" s="147" t="s">
        <v>72</v>
      </c>
      <c r="AM5" s="148" t="s">
        <v>73</v>
      </c>
      <c r="AN5" s="148" t="s">
        <v>74</v>
      </c>
      <c r="AO5" s="149" t="s">
        <v>241</v>
      </c>
      <c r="AP5" s="146" t="s">
        <v>134</v>
      </c>
      <c r="AQ5" s="147" t="s">
        <v>75</v>
      </c>
      <c r="AR5" s="148" t="s">
        <v>76</v>
      </c>
      <c r="AS5" s="148" t="s">
        <v>77</v>
      </c>
      <c r="AT5" s="149" t="s">
        <v>242</v>
      </c>
      <c r="AU5" s="146" t="s">
        <v>135</v>
      </c>
      <c r="AV5" s="147" t="s">
        <v>78</v>
      </c>
      <c r="AW5" s="148" t="s">
        <v>79</v>
      </c>
      <c r="AX5" s="148" t="s">
        <v>80</v>
      </c>
      <c r="AY5" s="150" t="s">
        <v>243</v>
      </c>
      <c r="AZ5" s="151" t="s">
        <v>81</v>
      </c>
      <c r="BA5" s="152" t="s">
        <v>115</v>
      </c>
      <c r="BB5" s="153" t="s">
        <v>244</v>
      </c>
      <c r="BC5" s="151" t="s">
        <v>86</v>
      </c>
      <c r="BD5" s="152" t="s">
        <v>116</v>
      </c>
      <c r="BE5" s="153" t="s">
        <v>245</v>
      </c>
      <c r="BF5" s="151" t="s">
        <v>85</v>
      </c>
      <c r="BG5" s="152" t="s">
        <v>117</v>
      </c>
      <c r="BH5" s="153" t="s">
        <v>246</v>
      </c>
      <c r="BI5" s="151" t="s">
        <v>84</v>
      </c>
      <c r="BJ5" s="152" t="s">
        <v>118</v>
      </c>
      <c r="BK5" s="153" t="s">
        <v>247</v>
      </c>
      <c r="BL5" s="151" t="s">
        <v>83</v>
      </c>
      <c r="BM5" s="152" t="s">
        <v>119</v>
      </c>
      <c r="BN5" s="153" t="s">
        <v>248</v>
      </c>
      <c r="BO5" s="151" t="s">
        <v>82</v>
      </c>
      <c r="BP5" s="152" t="s">
        <v>120</v>
      </c>
      <c r="BQ5" s="153" t="s">
        <v>249</v>
      </c>
    </row>
    <row xmlns:x14ac="http://schemas.microsoft.com/office/spreadsheetml/2009/9/ac" r="6" x14ac:dyDescent="0.2">
      <c r="A6" s="366" t="str">
        <f>+RIGHT('Data Summary'!A6,LEN('Data Summary'!A6)-9)</f>
        <v>EMIS</v>
      </c>
      <c r="B6" s="36" t="str">
        <f>+IF(ISTEXT('Data Summary'!B6),'Data Summary'!B6,"")</f>
        <v>EMIS</v>
      </c>
      <c r="C6" s="365">
        <f>+VALUE('Data Summary'!C6)</f>
        <v>2003</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66" t="str">
        <f ca="true">+RIGHT('Data Summary'!A7,LEN('Data Summary'!A7)-9)</f>
        <v>EMIS</v>
      </c>
      <c r="B7" s="36" t="str">
        <f ca="true">+IF(ISTEXT('Data Summary'!B7),'Data Summary'!B7,"")</f>
        <v>EMIS</v>
      </c>
      <c r="C7" s="365">
        <f ca="true">+VALUE('Data Summary'!C7)</f>
        <v>2004</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f ca="true">+IF(AND(ISNUMBER(OFFSET('Water Data'!$G$6,0,10*ROW('Water Data'!G1))),'Data Summary'!CC7="Yes"),OFFSET('Water Data'!$G$6,0,10*ROW('Water Data'!G1)),NA())</f>
        <v>51</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16.404367373153434</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f ca="true">+IF(AND(ISNUMBER(OFFSET('Sanitation Data'!$E$4,0,10*ROW('Sanitation Data'!E1))),'Data Summary'!CP7="Yes"),100-OFFSET('Sanitation Data'!$E$4,0,10*ROW('Sanitation Data'!E1)),NA())</f>
        <v>60.459492140266022</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f ca="true">+IF(AND(ISNUMBER(OFFSET('Sanitation Data'!$F$4,0,10*ROW('Sanitation Data'!F1))),'Data Summary'!CU7="Yes"),100-OFFSET('Sanitation Data'!$F$4,0,10*ROW('Sanitation Data'!F1)),NA())</f>
        <v>10.231170768083516</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f ca="true">+IF(AND(ISNUMBER(OFFSET('Sanitation Data'!$G$4,0,10*ROW('Sanitation Data'!G1))),'Data Summary'!CZ7="Yes"),100-OFFSET('Sanitation Data'!$G$4,0,10*ROW('Sanitation Data'!G1)),NA())</f>
        <v>36</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15.746149761019595</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66" t="str">
        <f ca="true">+RIGHT('Data Summary'!A8,LEN('Data Summary'!A8)-9)</f>
        <v>EMIS</v>
      </c>
      <c r="B8" s="36" t="str">
        <f ca="true">+IF(ISTEXT('Data Summary'!B8),'Data Summary'!B8,"")</f>
        <v>EMIS</v>
      </c>
      <c r="C8" s="365">
        <f ca="true">+VALUE('Data Summary'!C8)</f>
        <v>2005</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f ca="true">+IF(AND(ISNUMBER(OFFSET('Water Data'!$G$6,0,10*ROW('Water Data'!G2))),'Data Summary'!CC8="Yes"),OFFSET('Water Data'!$G$6,0,10*ROW('Water Data'!G2)),NA())</f>
        <v>53</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f ca="true">+IF(AND(ISNUMBER(OFFSET('Sanitation Data'!$G$4,0,10*ROW('Sanitation Data'!G2))),'Data Summary'!CZ8="Yes"),100-OFFSET('Sanitation Data'!$G$4,0,10*ROW('Sanitation Data'!G2)),NA())</f>
        <v>53</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66" t="str">
        <f ca="true">+RIGHT('Data Summary'!A9,LEN('Data Summary'!A9)-9)</f>
        <v>EMIS</v>
      </c>
      <c r="B9" s="36" t="str">
        <f ca="true">+IF(ISTEXT('Data Summary'!B9),'Data Summary'!B9,"")</f>
        <v>EMIS</v>
      </c>
      <c r="C9" s="365">
        <f ca="true">+VALUE('Data Summary'!C9)</f>
        <v>2006</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f ca="true">+IF(AND(ISNUMBER(OFFSET('Water Data'!$G$6,0,10*ROW('Water Data'!G3))),'Data Summary'!CC9="Yes"),OFFSET('Water Data'!$G$6,0,10*ROW('Water Data'!G3)),NA())</f>
        <v>51</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17.741028237146992</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f ca="true">+IF(AND(ISNUMBER(OFFSET('Sanitation Data'!$E$4,0,10*ROW('Sanitation Data'!E3))),'Data Summary'!CP9="Yes"),100-OFFSET('Sanitation Data'!$E$4,0,10*ROW('Sanitation Data'!E3)),NA())</f>
        <v>71.362586605080836</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f ca="true">+IF(AND(ISNUMBER(OFFSET('Sanitation Data'!$F$4,0,10*ROW('Sanitation Data'!F3))),'Data Summary'!CU9="Yes"),100-OFFSET('Sanitation Data'!$F$4,0,10*ROW('Sanitation Data'!F3)),NA())</f>
        <v>11.953134737629313</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f ca="true">+IF(AND(ISNUMBER(OFFSET('Sanitation Data'!$G$4,0,10*ROW('Sanitation Data'!G3))),'Data Summary'!CZ9="Yes"),100-OFFSET('Sanitation Data'!$G$4,0,10*ROW('Sanitation Data'!G3)),NA())</f>
        <v>45</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17.741028237146992</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66" t="str">
        <f ca="true">+RIGHT('Data Summary'!A10,LEN('Data Summary'!A10)-9)</f>
        <v>EMIS</v>
      </c>
      <c r="B10" s="36" t="str">
        <f ca="true">+IF(ISTEXT('Data Summary'!B10),'Data Summary'!B10,"")</f>
        <v>EMIS</v>
      </c>
      <c r="C10" s="365">
        <f ca="true">+VALUE('Data Summary'!C10)</f>
        <v>2007</v>
      </c>
      <c r="D10" s="96" t="e">
        <f ca="true">+IF(AND(ISNUMBER(OFFSET('Water Data'!$D$4,0,10*ROW('Water Data'!D4))),'Data Summary'!BS10="Yes"),100-OFFSET('Water Data'!$D$4,0,10*ROW('Water Data'!D4)),NA())</f>
        <v>#N/A</v>
      </c>
      <c r="E10" s="96">
        <f ca="true">+IF(AND(ISNUMBER(OFFSET('Water Data'!$D$6,0,10*ROW('Water Data'!D4))),'Data Summary'!BT10="Yes"),OFFSET('Water Data'!$D$6,0,10*ROW('Water Data'!D4)),NA())</f>
        <v>16.960521272518207</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f ca="true">+IF(AND(ISNUMBER(OFFSET('Water Data'!$E$6,0,10*ROW('Water Data'!E4))),'Data Summary'!BW10="Yes"),OFFSET('Water Data'!$E$6,0,10*ROW('Water Data'!E4)),NA())</f>
        <v>51.755175517551756</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f ca="true">+IF(AND(ISNUMBER(OFFSET('Water Data'!$F$6,0,10*ROW('Water Data'!F4))),'Data Summary'!BZ10="Yes"),OFFSET('Water Data'!$F$6,0,10*ROW('Water Data'!F4)),NA())</f>
        <v>9.0464255877789714</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f ca="true">+IF(AND(ISNUMBER(OFFSET('Water Data'!$G$6,0,10*ROW('Water Data'!G4))),'Data Summary'!CC10="Yes"),OFFSET('Water Data'!$G$6,0,10*ROW('Water Data'!G4)),NA())</f>
        <v>45.386533665835408</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14.046364594309798</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46.788990825688074</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23.059313913376755</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f ca="true">+IF(AND(ISNUMBER(OFFSET('Sanitation Data'!$E$4,0,10*ROW('Sanitation Data'!E4))),'Data Summary'!CP10="Yes"),100-OFFSET('Sanitation Data'!$E$4,0,10*ROW('Sanitation Data'!E4)),NA())</f>
        <v>57.515751575157516</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f ca="true">+IF(AND(ISNUMBER(OFFSET('Sanitation Data'!$F$4,0,10*ROW('Sanitation Data'!F4))),'Data Summary'!CU10="Yes"),100-OFFSET('Sanitation Data'!$F$4,0,10*ROW('Sanitation Data'!F4)),NA())</f>
        <v>15.335958944981499</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f ca="true">+IF(AND(ISNUMBER(OFFSET('Sanitation Data'!$G$4,0,10*ROW('Sanitation Data'!G4))),'Data Summary'!CZ10="Yes"),100-OFFSET('Sanitation Data'!$G$4,0,10*ROW('Sanitation Data'!G4)),NA())</f>
        <v>47</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20.273972602739718</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53.944954128440372</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66" t="str">
        <f ca="true">+RIGHT('Data Summary'!A11,LEN('Data Summary'!A11)-9)</f>
        <v>EMIS</v>
      </c>
      <c r="B11" s="36" t="str">
        <f ca="true">+IF(ISTEXT('Data Summary'!B11),'Data Summary'!B11,"")</f>
        <v>EMIS</v>
      </c>
      <c r="C11" s="365">
        <f ca="true">+VALUE('Data Summary'!C11)</f>
        <v>2008</v>
      </c>
      <c r="D11" s="96" t="e">
        <f ca="true">+IF(AND(ISNUMBER(OFFSET('Water Data'!$D$4,0,10*ROW('Water Data'!D5))),'Data Summary'!BS11="Yes"),100-OFFSET('Water Data'!$D$4,0,10*ROW('Water Data'!D5)),NA())</f>
        <v>#N/A</v>
      </c>
      <c r="E11" s="96">
        <f ca="true">+IF(AND(ISNUMBER(OFFSET('Water Data'!$D$6,0,10*ROW('Water Data'!D5))),'Data Summary'!BT11="Yes"),OFFSET('Water Data'!$D$6,0,10*ROW('Water Data'!D5)),NA())</f>
        <v>19.377224199288257</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f ca="true">+IF(AND(ISNUMBER(OFFSET('Water Data'!$E$6,0,10*ROW('Water Data'!E5))),'Data Summary'!BW11="Yes"),OFFSET('Water Data'!$E$6,0,10*ROW('Water Data'!E5)),NA())</f>
        <v>49.690880989180833</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f ca="true">+IF(AND(ISNUMBER(OFFSET('Water Data'!$F$6,0,10*ROW('Water Data'!F5))),'Data Summary'!BZ11="Yes"),OFFSET('Water Data'!$F$6,0,10*ROW('Water Data'!F5)),NA())</f>
        <v>10.825439783491204</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f ca="true">+IF(AND(ISNUMBER(OFFSET('Water Data'!$G$6,0,10*ROW('Water Data'!G5))),'Data Summary'!CC11="Yes"),OFFSET('Water Data'!$G$6,0,10*ROW('Water Data'!G5)),NA())</f>
        <v>57.029702970297024</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f ca="true">+IF(AND(ISNUMBER(OFFSET('Water Data'!$H$6,0,10*ROW('Water Data'!H5))),'Data Summary'!CF11="Yes"),OFFSET('Water Data'!$H$6,0,10*ROW('Water Data'!H5)),NA())</f>
        <v>15.774453847667782</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f ca="true">+IF(AND(ISNUMBER(OFFSET('Water Data'!$I$6,0,10*ROW('Water Data'!I5))),'Data Summary'!CI11="Yes"),OFFSET('Water Data'!$I$6,0,10*ROW('Water Data'!I5)),NA())</f>
        <v>50.087260034904013</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16.67259786476869</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f ca="true">+IF(AND(ISNUMBER(OFFSET('Sanitation Data'!$E$4,0,10*ROW('Sanitation Data'!E5))),'Data Summary'!CP11="Yes"),100-OFFSET('Sanitation Data'!$E$4,0,10*ROW('Sanitation Data'!E5)),NA())</f>
        <v>31.91653786707883</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f ca="true">+IF(AND(ISNUMBER(OFFSET('Sanitation Data'!$F$4,0,10*ROW('Sanitation Data'!F5))),'Data Summary'!CU11="Yes"),100-OFFSET('Sanitation Data'!$F$4,0,10*ROW('Sanitation Data'!F5)),NA())</f>
        <v>10.205232295895357</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f ca="true">+IF(AND(ISNUMBER(OFFSET('Sanitation Data'!$G$4,0,10*ROW('Sanitation Data'!G5))),'Data Summary'!CZ11="Yes"),100-OFFSET('Sanitation Data'!$G$4,0,10*ROW('Sanitation Data'!G5)),NA())</f>
        <v>44.950495049504951</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12.969887817358796</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f ca="true">+IF(AND(ISNUMBER(OFFSET('Sanitation Data'!$I$4,0,10*ROW('Sanitation Data'!I5))),'Data Summary'!DJ11="Yes"),100-OFFSET('Sanitation Data'!$I$4,0,10*ROW('Sanitation Data'!I5)),NA())</f>
        <v>57.417102966841185</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66" t="str">
        <f ca="true">+RIGHT('Data Summary'!A12,LEN('Data Summary'!A12)-9)</f>
        <v>EMIS</v>
      </c>
      <c r="B12" s="36" t="str">
        <f ca="true">+IF(ISTEXT('Data Summary'!B12),'Data Summary'!B12,"")</f>
        <v>EMIS</v>
      </c>
      <c r="C12" s="365">
        <f ca="true">+VALUE('Data Summary'!C12)</f>
        <v>2009</v>
      </c>
      <c r="D12" s="96" t="e">
        <f ca="true">+IF(AND(ISNUMBER(OFFSET('Water Data'!$D$4,0,10*ROW('Water Data'!D6))),'Data Summary'!BS12="Yes"),100-OFFSET('Water Data'!$D$4,0,10*ROW('Water Data'!D6)),NA())</f>
        <v>#N/A</v>
      </c>
      <c r="E12" s="96">
        <f ca="true">+IF(AND(ISNUMBER(OFFSET('Water Data'!$D$6,0,10*ROW('Water Data'!D6))),'Data Summary'!BT12="Yes"),OFFSET('Water Data'!$D$6,0,10*ROW('Water Data'!D6)),NA())</f>
        <v>19.643413266895049</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f ca="true">+IF(AND(ISNUMBER(OFFSET('Water Data'!$E$6,0,10*ROW('Water Data'!E6))),'Data Summary'!BW12="Yes"),OFFSET('Water Data'!$E$6,0,10*ROW('Water Data'!E6)),NA())</f>
        <v>49.30139720558882</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f ca="true">+IF(AND(ISNUMBER(OFFSET('Water Data'!$F$6,0,10*ROW('Water Data'!F6))),'Data Summary'!BZ12="Yes"),OFFSET('Water Data'!$F$6,0,10*ROW('Water Data'!F6)),NA())</f>
        <v>11.487088156723063</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f ca="true">+IF(AND(ISNUMBER(OFFSET('Water Data'!$G$6,0,10*ROW('Water Data'!G6))),'Data Summary'!CC12="Yes"),OFFSET('Water Data'!$G$6,0,10*ROW('Water Data'!G6)),NA())</f>
        <v>50.56360708534622</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f ca="true">+IF(AND(ISNUMBER(OFFSET('Water Data'!$H$6,0,10*ROW('Water Data'!H6))),'Data Summary'!CF12="Yes"),OFFSET('Water Data'!$H$6,0,10*ROW('Water Data'!H6)),NA())</f>
        <v>16.383840124041694</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f ca="true">+IF(AND(ISNUMBER(OFFSET('Water Data'!$I$6,0,10*ROW('Water Data'!I6))),'Data Summary'!CI12="Yes"),OFFSET('Water Data'!$I$6,0,10*ROW('Water Data'!I6)),NA())</f>
        <v>50</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17.938336966677042</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f ca="true">+IF(AND(ISNUMBER(OFFSET('Sanitation Data'!$E$4,0,10*ROW('Sanitation Data'!E6))),'Data Summary'!CP12="Yes"),100-OFFSET('Sanitation Data'!$E$4,0,10*ROW('Sanitation Data'!E6)),NA())</f>
        <v>34.996673320026616</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f ca="true">+IF(AND(ISNUMBER(OFFSET('Sanitation Data'!$F$4,0,10*ROW('Sanitation Data'!F6))),'Data Summary'!CU12="Yes"),100-OFFSET('Sanitation Data'!$F$4,0,10*ROW('Sanitation Data'!F6)),NA())</f>
        <v>11.52666468784011</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f ca="true">+IF(AND(ISNUMBER(OFFSET('Sanitation Data'!$G$4,0,10*ROW('Sanitation Data'!G6))),'Data Summary'!CZ12="Yes"),100-OFFSET('Sanitation Data'!$G$4,0,10*ROW('Sanitation Data'!G6)),NA())</f>
        <v>42.673107890499196</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14.566284779050733</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f ca="true">+IF(AND(ISNUMBER(OFFSET('Sanitation Data'!$I$4,0,10*ROW('Sanitation Data'!I6))),'Data Summary'!DJ12="Yes"),100-OFFSET('Sanitation Data'!$I$4,0,10*ROW('Sanitation Data'!I6)),NA())</f>
        <v>56.677524429967427</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66" t="str">
        <f ca="true">+RIGHT('Data Summary'!A13,LEN('Data Summary'!A13)-9)</f>
        <v>EMIS</v>
      </c>
      <c r="B13" s="36" t="str">
        <f ca="true">+IF(ISTEXT('Data Summary'!B13),'Data Summary'!B13,"")</f>
        <v>EMIS</v>
      </c>
      <c r="C13" s="365">
        <f ca="true">+VALUE('Data Summary'!C13)</f>
        <v>2010</v>
      </c>
      <c r="D13" s="96" t="e">
        <f ca="true">+IF(AND(ISNUMBER(OFFSET('Water Data'!$D$4,0,10*ROW('Water Data'!D7))),'Data Summary'!BS13="Yes"),100-OFFSET('Water Data'!$D$4,0,10*ROW('Water Data'!D7)),NA())</f>
        <v>#N/A</v>
      </c>
      <c r="E13" s="96">
        <f ca="true">+IF(AND(ISNUMBER(OFFSET('Water Data'!$D$6,0,10*ROW('Water Data'!D7))),'Data Summary'!BT13="Yes"),OFFSET('Water Data'!$D$6,0,10*ROW('Water Data'!D7)),NA())</f>
        <v>19.458695813815151</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f ca="true">+IF(AND(ISNUMBER(OFFSET('Water Data'!$E$6,0,10*ROW('Water Data'!E7))),'Data Summary'!BW13="Yes"),OFFSET('Water Data'!$E$6,0,10*ROW('Water Data'!E7)),NA())</f>
        <v>47.208436724565757</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f ca="true">+IF(AND(ISNUMBER(OFFSET('Water Data'!$F$6,0,10*ROW('Water Data'!F7))),'Data Summary'!BZ13="Yes"),OFFSET('Water Data'!$F$6,0,10*ROW('Water Data'!F7)),NA())</f>
        <v>13.422940695667968</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f ca="true">+IF(AND(ISNUMBER(OFFSET('Water Data'!$G$6,0,10*ROW('Water Data'!G7))),'Data Summary'!CC13="Yes"),OFFSET('Water Data'!$G$6,0,10*ROW('Water Data'!G7)),NA())</f>
        <v>45.762711864406782</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17.737463360532363</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15.837608744144546</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f ca="true">+IF(AND(ISNUMBER(OFFSET('Sanitation Data'!$E$4,0,10*ROW('Sanitation Data'!E7))),'Data Summary'!CP13="Yes"),100-OFFSET('Sanitation Data'!$E$4,0,10*ROW('Sanitation Data'!E7)),NA())</f>
        <v>35.794044665012407</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f ca="true">+IF(AND(ISNUMBER(OFFSET('Sanitation Data'!$F$4,0,10*ROW('Sanitation Data'!F7))),'Data Summary'!CU13="Yes"),100-OFFSET('Sanitation Data'!$F$4,0,10*ROW('Sanitation Data'!F7)),NA())</f>
        <v>11.706475342838985</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f ca="true">+IF(AND(ISNUMBER(OFFSET('Sanitation Data'!$G$4,0,10*ROW('Sanitation Data'!G7))),'Data Summary'!CZ13="Yes"),100-OFFSET('Sanitation Data'!$G$4,0,10*ROW('Sanitation Data'!G7)),NA())</f>
        <v>31.961259079903144</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14.782539808286458</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66" t="str">
        <f ca="true">+RIGHT('Data Summary'!A14,LEN('Data Summary'!A14)-9)</f>
        <v>UIS</v>
      </c>
      <c r="B14" s="36" t="str">
        <f ca="true">+IF(ISTEXT('Data Summary'!B14),'Data Summary'!B14,"")</f>
        <v>Other</v>
      </c>
      <c r="C14" s="365">
        <f ca="true">+VALUE('Data Summary'!C14)</f>
        <v>2010</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66" t="str">
        <f ca="true">+RIGHT('Data Summary'!A15,LEN('Data Summary'!A15)-9)</f>
        <v>EMIS</v>
      </c>
      <c r="B15" s="36" t="str">
        <f ca="true">+IF(ISTEXT('Data Summary'!B15),'Data Summary'!B15,"")</f>
        <v>EMIS</v>
      </c>
      <c r="C15" s="365">
        <f ca="true">+VALUE('Data Summary'!C15)</f>
        <v>2011</v>
      </c>
      <c r="D15" s="96" t="e">
        <f ca="true">+IF(AND(ISNUMBER(OFFSET('Water Data'!$D$4,0,10*ROW('Water Data'!D9))),'Data Summary'!BS15="Yes"),100-OFFSET('Water Data'!$D$4,0,10*ROW('Water Data'!D9)),NA())</f>
        <v>#N/A</v>
      </c>
      <c r="E15" s="96">
        <f ca="true">+IF(AND(ISNUMBER(OFFSET('Water Data'!$D$6,0,10*ROW('Water Data'!D9))),'Data Summary'!BT15="Yes"),OFFSET('Water Data'!$D$6,0,10*ROW('Water Data'!D9)),NA())</f>
        <v>17.72564136647614</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f ca="true">+IF(AND(ISNUMBER(OFFSET('Water Data'!$E$6,0,10*ROW('Water Data'!E9))),'Data Summary'!BW15="Yes"),OFFSET('Water Data'!$E$6,0,10*ROW('Water Data'!E9)),NA())</f>
        <v>45.599559955995602</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f ca="true">+IF(AND(ISNUMBER(OFFSET('Water Data'!$F$6,0,10*ROW('Water Data'!F9))),'Data Summary'!BZ15="Yes"),OFFSET('Water Data'!$F$6,0,10*ROW('Water Data'!F9)),NA())</f>
        <v>11.845960652992884</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f ca="true">+IF(AND(ISNUMBER(OFFSET('Water Data'!$G$6,0,10*ROW('Water Data'!G9))),'Data Summary'!CC15="Yes"),OFFSET('Water Data'!$G$6,0,10*ROW('Water Data'!G9)),NA())</f>
        <v>32.96960249415433</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16.304584756230472</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17.885152199920242</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f ca="true">+IF(AND(ISNUMBER(OFFSET('Sanitation Data'!$E$4,0,10*ROW('Sanitation Data'!E9))),'Data Summary'!CP15="Yes"),100-OFFSET('Sanitation Data'!$E$4,0,10*ROW('Sanitation Data'!E9)),NA())</f>
        <v>39.768976897689768</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f ca="true">+IF(AND(ISNUMBER(OFFSET('Sanitation Data'!$F$4,0,10*ROW('Sanitation Data'!F9))),'Data Summary'!CU15="Yes"),100-OFFSET('Sanitation Data'!$F$4,0,10*ROW('Sanitation Data'!F9)),NA())</f>
        <v>13.252406864796981</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f ca="true">+IF(AND(ISNUMBER(OFFSET('Sanitation Data'!$G$4,0,10*ROW('Sanitation Data'!G9))),'Data Summary'!CZ15="Yes"),100-OFFSET('Sanitation Data'!$G$4,0,10*ROW('Sanitation Data'!G9)),NA())</f>
        <v>30.007794232268125</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16.755067935769816</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66" t="str">
        <f ca="true">+RIGHT('Data Summary'!A16,LEN('Data Summary'!A16)-9)</f>
        <v>UIS</v>
      </c>
      <c r="B16" s="36" t="str">
        <f ca="true">+IF(ISTEXT('Data Summary'!B16),'Data Summary'!B16,"")</f>
        <v>Other</v>
      </c>
      <c r="C16" s="365">
        <f ca="true">+VALUE('Data Summary'!C16)</f>
        <v>2011</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66" t="str">
        <f ca="true">+RIGHT('Data Summary'!A17,LEN('Data Summary'!A17)-9)</f>
        <v>EMIS</v>
      </c>
      <c r="B17" s="36" t="str">
        <f ca="true">+IF(ISTEXT('Data Summary'!B17),'Data Summary'!B17,"")</f>
        <v>EMIS</v>
      </c>
      <c r="C17" s="365">
        <f ca="true">+VALUE('Data Summary'!C17)</f>
        <v>2012</v>
      </c>
      <c r="D17" s="96" t="e">
        <f ca="true">+IF(AND(ISNUMBER(OFFSET('Water Data'!$D$4,0,10*ROW('Water Data'!D11))),'Data Summary'!BS17="Yes"),100-OFFSET('Water Data'!$D$4,0,10*ROW('Water Data'!D11)),NA())</f>
        <v>#N/A</v>
      </c>
      <c r="E17" s="96">
        <f ca="true">+IF(AND(ISNUMBER(OFFSET('Water Data'!$D$6,0,10*ROW('Water Data'!D11))),'Data Summary'!BT17="Yes"),OFFSET('Water Data'!$D$6,0,10*ROW('Water Data'!D11)),NA())</f>
        <v>16.868142086665429</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f ca="true">+IF(AND(ISNUMBER(OFFSET('Water Data'!$E$6,0,10*ROW('Water Data'!E11))),'Data Summary'!BW17="Yes"),OFFSET('Water Data'!$E$6,0,10*ROW('Water Data'!E11)),NA())</f>
        <v>40.780809031044214</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f ca="true">+IF(AND(ISNUMBER(OFFSET('Water Data'!$F$6,0,10*ROW('Water Data'!F11))),'Data Summary'!BZ17="Yes"),OFFSET('Water Data'!$F$6,0,10*ROW('Water Data'!F11)),NA())</f>
        <v>10.571771291483406</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f ca="true">+IF(AND(ISNUMBER(OFFSET('Water Data'!$G$6,0,10*ROW('Water Data'!G11))),'Data Summary'!CC17="Yes"),OFFSET('Water Data'!$G$6,0,10*ROW('Water Data'!G11)),NA())</f>
        <v>35.466666666666669</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f ca="true">+IF(AND(ISNUMBER(OFFSET('Water Data'!$H$6,0,10*ROW('Water Data'!H11))),'Data Summary'!CF17="Yes"),OFFSET('Water Data'!$H$6,0,10*ROW('Water Data'!H11)),NA())</f>
        <v>14.961383364089945</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f ca="true">+IF(AND(ISNUMBER(OFFSET('Sanitation Data'!$D$4,0,10*ROW('Sanitation Data'!D11))),'Data Summary'!CK17="Yes"),100-OFFSET('Sanitation Data'!$D$4,0,10*ROW('Sanitation Data'!D11)),NA())</f>
        <v>26.421176616452797</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f ca="true">+IF(AND(ISNUMBER(OFFSET('Sanitation Data'!$E$4,0,10*ROW('Sanitation Data'!E11))),'Data Summary'!CP17="Yes"),100-OFFSET('Sanitation Data'!$E$4,0,10*ROW('Sanitation Data'!E11)),NA())</f>
        <v>53.62182502351834</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f ca="true">+IF(AND(ISNUMBER(OFFSET('Sanitation Data'!$F$4,0,10*ROW('Sanitation Data'!F11))),'Data Summary'!CU17="Yes"),100-OFFSET('Sanitation Data'!$F$4,0,10*ROW('Sanitation Data'!F11)),NA())</f>
        <v>21.311475409836063</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f ca="true">+IF(AND(ISNUMBER(OFFSET('Sanitation Data'!$G$4,0,10*ROW('Sanitation Data'!G11))),'Data Summary'!CZ17="Yes"),100-OFFSET('Sanitation Data'!$G$4,0,10*ROW('Sanitation Data'!G11)),NA())</f>
        <v>30.466666666666669</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f ca="true">+IF(AND(ISNUMBER(OFFSET('Sanitation Data'!$H$4,0,10*ROW('Sanitation Data'!H11))),'Data Summary'!DE17="Yes"),100-OFFSET('Sanitation Data'!$H$4,0,10*ROW('Sanitation Data'!H11)),NA())</f>
        <v>26.006424714646982</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66" t="str">
        <f ca="true">+RIGHT('Data Summary'!A18,LEN('Data Summary'!A18)-9)</f>
        <v>UIS</v>
      </c>
      <c r="B18" s="36" t="str">
        <f ca="true">+IF(ISTEXT('Data Summary'!B18),'Data Summary'!B18,"")</f>
        <v>Other</v>
      </c>
      <c r="C18" s="365">
        <f ca="true">+VALUE('Data Summary'!C18)</f>
        <v>2012</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66" t="str">
        <f ca="true">+RIGHT('Data Summary'!A19,LEN('Data Summary'!A19)-9)</f>
        <v>EMIS</v>
      </c>
      <c r="B19" s="36" t="str">
        <f ca="true">+IF(ISTEXT('Data Summary'!B19),'Data Summary'!B19,"")</f>
        <v>EMIS</v>
      </c>
      <c r="C19" s="365">
        <f ca="true">+VALUE('Data Summary'!C19)</f>
        <v>2013</v>
      </c>
      <c r="D19" s="96" t="e">
        <f ca="true">+IF(AND(ISNUMBER(OFFSET('Water Data'!$D$4,0,10*ROW('Water Data'!D13))),'Data Summary'!BS19="Yes"),100-OFFSET('Water Data'!$D$4,0,10*ROW('Water Data'!D13)),NA())</f>
        <v>#N/A</v>
      </c>
      <c r="E19" s="96">
        <f ca="true">+IF(AND(ISNUMBER(OFFSET('Water Data'!$D$6,0,10*ROW('Water Data'!D13))),'Data Summary'!BT19="Yes"),OFFSET('Water Data'!$D$6,0,10*ROW('Water Data'!D13)),NA())</f>
        <v>18.12752403162505</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f ca="true">+IF(AND(ISNUMBER(OFFSET('Water Data'!$E$6,0,10*ROW('Water Data'!E13))),'Data Summary'!BW19="Yes"),OFFSET('Water Data'!$E$6,0,10*ROW('Water Data'!E13)),NA())</f>
        <v>45.064761054041988</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f ca="true">+IF(AND(ISNUMBER(OFFSET('Water Data'!$F$6,0,10*ROW('Water Data'!F13))),'Data Summary'!BZ19="Yes"),OFFSET('Water Data'!$F$6,0,10*ROW('Water Data'!F13)),NA())</f>
        <v>11.759384893713252</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f ca="true">+IF(AND(ISNUMBER(OFFSET('Water Data'!$G$6,0,10*ROW('Water Data'!G13))),'Data Summary'!CC19="Yes"),OFFSET('Water Data'!$G$6,0,10*ROW('Water Data'!G13)),NA())</f>
        <v>29.76878612716763</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f ca="true">+IF(AND(ISNUMBER(OFFSET('Water Data'!$H$6,0,10*ROW('Water Data'!H13))),'Data Summary'!CF19="Yes"),OFFSET('Water Data'!$H$6,0,10*ROW('Water Data'!H13)),NA())</f>
        <v>16.568848758465009</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17.575792048233879</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f ca="true">+IF(AND(ISNUMBER(OFFSET('Sanitation Data'!$E$4,0,10*ROW('Sanitation Data'!E13))),'Data Summary'!CP19="Yes"),100-OFFSET('Sanitation Data'!$E$4,0,10*ROW('Sanitation Data'!E13)),NA())</f>
        <v>37.784725323805269</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f ca="true">+IF(AND(ISNUMBER(OFFSET('Sanitation Data'!$F$4,0,10*ROW('Sanitation Data'!F13))),'Data Summary'!CU19="Yes"),100-OFFSET('Sanitation Data'!$F$4,0,10*ROW('Sanitation Data'!F13)),NA())</f>
        <v>12.882556912407665</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f ca="true">+IF(AND(ISNUMBER(OFFSET('Sanitation Data'!$G$4,0,10*ROW('Sanitation Data'!G13))),'Data Summary'!CZ19="Yes"),100-OFFSET('Sanitation Data'!$G$4,0,10*ROW('Sanitation Data'!G13)),NA())</f>
        <v>25.770712909441229</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f ca="true">+IF(AND(ISNUMBER(OFFSET('Sanitation Data'!$H$4,0,10*ROW('Sanitation Data'!H13))),'Data Summary'!DE19="Yes"),100-OFFSET('Sanitation Data'!$H$4,0,10*ROW('Sanitation Data'!H13)),NA())</f>
        <v>16.478555304740411</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66" t="str">
        <f ca="true">+RIGHT('Data Summary'!A20,LEN('Data Summary'!A20)-9)</f>
        <v>UIS</v>
      </c>
      <c r="B20" s="36" t="str">
        <f ca="true">+IF(ISTEXT('Data Summary'!B20),'Data Summary'!B20,"")</f>
        <v>Other</v>
      </c>
      <c r="C20" s="365">
        <f ca="true">+VALUE('Data Summary'!C20)</f>
        <v>2013</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66" t="str">
        <f ca="true">+RIGHT('Data Summary'!A21,LEN('Data Summary'!A21)-9)</f>
        <v>EMIS</v>
      </c>
      <c r="B21" s="36" t="str">
        <f ca="true">+IF(ISTEXT('Data Summary'!B21),'Data Summary'!B21,"")</f>
        <v>EMIS</v>
      </c>
      <c r="C21" s="365">
        <f ca="true">+VALUE('Data Summary'!C21)</f>
        <v>2014</v>
      </c>
      <c r="D21" s="96" t="e">
        <f ca="true">+IF(AND(ISNUMBER(OFFSET('Water Data'!$D$4,0,10*ROW('Water Data'!D15))),'Data Summary'!BS21="Yes"),100-OFFSET('Water Data'!$D$4,0,10*ROW('Water Data'!D15)),NA())</f>
        <v>#N/A</v>
      </c>
      <c r="E21" s="96">
        <f ca="true">+IF(AND(ISNUMBER(OFFSET('Water Data'!$D$6,0,10*ROW('Water Data'!D15))),'Data Summary'!BT21="Yes"),OFFSET('Water Data'!$D$6,0,10*ROW('Water Data'!D15)),NA())</f>
        <v>20.003505952380952</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f ca="true">+IF(AND(ISNUMBER(OFFSET('Water Data'!$G$6,0,10*ROW('Water Data'!G15))),'Data Summary'!CC21="Yes"),OFFSET('Water Data'!$G$6,0,10*ROW('Water Data'!G15)),NA())</f>
        <v>29.776561787505702</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f ca="true">+IF(AND(ISNUMBER(OFFSET('Water Data'!$H$6,0,10*ROW('Water Data'!H15))),'Data Summary'!CF21="Yes"),OFFSET('Water Data'!$H$6,0,10*ROW('Water Data'!H15)),NA())</f>
        <v>17.899999999999999</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f ca="true">+IF(AND(ISNUMBER(OFFSET('Water Data'!$I$6,0,10*ROW('Water Data'!I15))),'Data Summary'!CI21="Yes"),OFFSET('Water Data'!$I$6,0,10*ROW('Water Data'!I15)),NA())</f>
        <v>52.923686818632312</v>
      </c>
      <c r="U21" s="96" t="e">
        <f ca="true">+IF(AND(ISNUMBER(OFFSET('Water Data'!$I$9,0,10*ROW('Water Data'!I15))),'Data Summary'!CJ21="Yes"),OFFSET('Water Data'!$I$9,0,10*ROW('Water Data'!I15)),NA())</f>
        <v>#N/A</v>
      </c>
      <c r="V21" s="97">
        <f ca="true">+IF(AND(ISNUMBER(OFFSET('Sanitation Data'!$D$4,0,10*ROW('Sanitation Data'!D15))),'Data Summary'!CK21="Yes"),100-OFFSET('Sanitation Data'!$D$4,0,10*ROW('Sanitation Data'!D15)),NA())</f>
        <v>28.199863107460644</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f ca="true">+IF(AND(ISNUMBER(OFFSET('Sanitation Data'!$E$4,0,10*ROW('Sanitation Data'!E15))),'Data Summary'!CP21="Yes"),100-OFFSET('Sanitation Data'!$E$4,0,10*ROW('Sanitation Data'!E15)),NA())</f>
        <v>53.955555555555556</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f ca="true">+IF(AND(ISNUMBER(OFFSET('Sanitation Data'!$F$4,0,10*ROW('Sanitation Data'!F15))),'Data Summary'!CU21="Yes"),100-OFFSET('Sanitation Data'!$F$4,0,10*ROW('Sanitation Data'!F15)),NA())</f>
        <v>22.250941584816488</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f ca="true">+IF(AND(ISNUMBER(OFFSET('Sanitation Data'!$G$4,0,10*ROW('Sanitation Data'!G15))),'Data Summary'!CZ21="Yes"),100-OFFSET('Sanitation Data'!$G$4,0,10*ROW('Sanitation Data'!G15)),NA())</f>
        <v>25.763793889648895</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f ca="true">+IF(AND(ISNUMBER(OFFSET('Sanitation Data'!$H$4,0,10*ROW('Sanitation Data'!H15))),'Data Summary'!DE21="Yes"),100-OFFSET('Sanitation Data'!$H$4,0,10*ROW('Sanitation Data'!H15)),NA())</f>
        <v>26.768412386802609</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f ca="true">+IF(AND(ISNUMBER(OFFSET('Sanitation Data'!$I$4,0,10*ROW('Sanitation Data'!I15))),'Data Summary'!DJ21="Yes"),100-OFFSET('Sanitation Data'!$I$4,0,10*ROW('Sanitation Data'!I15)),NA())</f>
        <v>55.896927651139741</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66" t="str">
        <f ca="true">+RIGHT('Data Summary'!A22,LEN('Data Summary'!A22)-9)</f>
        <v>UIS</v>
      </c>
      <c r="B22" s="36" t="str">
        <f ca="true">+IF(ISTEXT('Data Summary'!B22),'Data Summary'!B22,"")</f>
        <v>Other</v>
      </c>
      <c r="C22" s="365">
        <f ca="true">+VALUE('Data Summary'!C22)</f>
        <v>2014</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66" t="str">
        <f ca="true">+RIGHT('Data Summary'!A23,LEN('Data Summary'!A23)-9)</f>
        <v>EMIS</v>
      </c>
      <c r="B23" s="36" t="str">
        <f ca="true">+IF(ISTEXT('Data Summary'!B23),'Data Summary'!B23,"")</f>
        <v>EMIS</v>
      </c>
      <c r="C23" s="365">
        <f ca="true">+VALUE('Data Summary'!C23)</f>
        <v>2015</v>
      </c>
      <c r="D23" s="96">
        <f ca="true">+IF(AND(ISNUMBER(OFFSET('Water Data'!$D$4,0,10*ROW('Water Data'!D17))),'Data Summary'!BS23="Yes"),100-OFFSET('Water Data'!$D$4,0,10*ROW('Water Data'!D17)),NA())</f>
        <v>22.841630404847137</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f ca="true">+IF(AND(ISNUMBER(OFFSET('Water Data'!$H$4,0,10*ROW('Water Data'!H17))),'Data Summary'!CE23="Yes"),100-OFFSET('Water Data'!$H$4,0,10*ROW('Water Data'!H17)),NA())</f>
        <v>18.099999999999994</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f ca="true">+IF(AND(ISNUMBER(OFFSET('Water Data'!$I$4,0,10*ROW('Water Data'!I17))),'Data Summary'!CH23="Yes"),100-OFFSET('Water Data'!$I$4,0,10*ROW('Water Data'!I17)),NA())</f>
        <v>68.827342368886264</v>
      </c>
      <c r="T23" s="96">
        <f ca="true">+IF(AND(ISNUMBER(OFFSET('Water Data'!$I$6,0,10*ROW('Water Data'!I17))),'Data Summary'!CI23="Yes"),OFFSET('Water Data'!$I$6,0,10*ROW('Water Data'!I17)),NA())</f>
        <v>60.901591043017085</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f ca="true">+IF(AND(ISNUMBER(OFFSET('Sanitation Data'!$I$4,0,10*ROW('Sanitation Data'!I17))),'Data Summary'!DJ23="Yes"),100-OFFSET('Sanitation Data'!$I$4,0,10*ROW('Sanitation Data'!I17)),NA())</f>
        <v>56.688417618270805</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66" t="str">
        <f ca="true">+RIGHT('Data Summary'!A24,LEN('Data Summary'!A24)-9)</f>
        <v>UIS</v>
      </c>
      <c r="B24" s="36" t="str">
        <f ca="true">+IF(ISTEXT('Data Summary'!B24),'Data Summary'!B24,"")</f>
        <v>Other</v>
      </c>
      <c r="C24" s="365">
        <f ca="true">+VALUE('Data Summary'!C24)</f>
        <v>2015</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66" t="str">
        <f ca="true">+RIGHT('Data Summary'!A25,LEN('Data Summary'!A25)-9)</f>
        <v>EMIS</v>
      </c>
      <c r="B25" s="36" t="str">
        <f ca="true">+IF(ISTEXT('Data Summary'!B25),'Data Summary'!B25,"")</f>
        <v>EMIS</v>
      </c>
      <c r="C25" s="365">
        <f ca="true">+VALUE('Data Summary'!C25)</f>
        <v>2016</v>
      </c>
      <c r="D25" s="96" t="e">
        <f ca="true">+IF(AND(ISNUMBER(OFFSET('Water Data'!$D$4,0,10*ROW('Water Data'!D19))),'Data Summary'!BS25="Yes"),100-OFFSET('Water Data'!$D$4,0,10*ROW('Water Data'!D19)),NA())</f>
        <v>#N/A</v>
      </c>
      <c r="E25" s="96">
        <f ca="true">+IF(AND(ISNUMBER(OFFSET('Water Data'!$D$6,0,10*ROW('Water Data'!D19))),'Data Summary'!BT25="Yes"),OFFSET('Water Data'!$D$6,0,10*ROW('Water Data'!D19)),NA())</f>
        <v>18.953441447227572</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f ca="true">+IF(AND(ISNUMBER(OFFSET('Water Data'!$H$6,0,10*ROW('Water Data'!H19))),'Data Summary'!CF25="Yes"),OFFSET('Water Data'!$H$6,0,10*ROW('Water Data'!H19)),NA())</f>
        <v>16.7</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f ca="true">+IF(AND(ISNUMBER(OFFSET('Water Data'!$I$6,0,10*ROW('Water Data'!I19))),'Data Summary'!CI25="Yes"),OFFSET('Water Data'!$I$6,0,10*ROW('Water Data'!I19)),NA())</f>
        <v>46.752319771591722</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f ca="true">+IF(AND(ISNUMBER(OFFSET('Sanitation Data'!$I$4,0,10*ROW('Sanitation Data'!I19))),'Data Summary'!DJ25="Yes"),100-OFFSET('Sanitation Data'!$I$4,0,10*ROW('Sanitation Data'!I19)),NA())</f>
        <v>55.46038543897216</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66" t="str">
        <f ca="true">+RIGHT('Data Summary'!A26,LEN('Data Summary'!A26)-9)</f>
        <v>UIS</v>
      </c>
      <c r="B26" s="36" t="str">
        <f ca="true">+IF(ISTEXT('Data Summary'!B26),'Data Summary'!B26,"")</f>
        <v>Other</v>
      </c>
      <c r="C26" s="365">
        <f ca="true">+VALUE('Data Summary'!C26)</f>
        <v>2016</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f ca="true">+IF(AND(ISNUMBER(OFFSET('Sanitation Data'!$D$12,0,10*ROW('Sanitation Data'!D20))),'Data Summary'!CO26="Yes"),OFFSET('Sanitation Data'!$D$12,0,10*ROW('Sanitation Data'!D20)),NA())</f>
        <v>17.8</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f ca="true">+IF(AND(ISNUMBER(OFFSET('Sanitation Data'!$H$12,0,10*ROW('Sanitation Data'!H20))),'Data Summary'!DI26="Yes"),OFFSET('Sanitation Data'!$H$12,0,10*ROW('Sanitation Data'!H20)),NA())</f>
        <v>17.78</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f ca="true">+IF(AND(ISNUMBER(OFFSET('Hygiene Data'!$D$9,0,10*ROW('Hygiene Data'!D20))),'Data Summary'!DQ26="Yes"),OFFSET('Hygiene Data'!$D$9,0,10*ROW('Hygiene Data'!D20)),NA())</f>
        <v>14.45</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f ca="true">+IF(AND(ISNUMBER(OFFSET('Hygiene Data'!$H$9,0,10*ROW('Hygiene Data'!H20))),'Data Summary'!EC26="Yes"),OFFSET('Hygiene Data'!$H$9,0,10*ROW('Hygiene Data'!H20)),NA())</f>
        <v>14.45</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66" t="str">
        <f ca="true">+RIGHT('Data Summary'!A27,LEN('Data Summary'!A27)-9)</f>
        <v>SDI</v>
      </c>
      <c r="B27" s="36" t="str">
        <f ca="true">+IF(ISTEXT('Data Summary'!B27),'Data Summary'!B27,"")</f>
        <v>Survey</v>
      </c>
      <c r="C27" s="365">
        <f ca="true">+VALUE('Data Summary'!C27)</f>
        <v>2017</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f ca="true">+IF(AND(ISNUMBER(OFFSET('Sanitation Data'!$D$4,0,10*ROW('Sanitation Data'!D21))),'Data Summary'!CK27="Yes"),100-OFFSET('Sanitation Data'!$D$4,0,10*ROW('Sanitation Data'!D21)),NA())</f>
        <v>42.2</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f ca="true">+IF(AND(ISNUMBER(OFFSET('Sanitation Data'!$D$12,0,10*ROW('Sanitation Data'!D21))),'Data Summary'!CO27="Yes"),OFFSET('Sanitation Data'!$D$12,0,10*ROW('Sanitation Data'!D21)),NA())</f>
        <v>24.3</v>
      </c>
      <c r="AA27" s="97">
        <f ca="true">+IF(AND(ISNUMBER(OFFSET('Sanitation Data'!$E$4,0,10*ROW('Sanitation Data'!E21))),'Data Summary'!CP27="Yes"),100-OFFSET('Sanitation Data'!$E$4,0,10*ROW('Sanitation Data'!E21)),NA())</f>
        <v>74.099999999999994</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f ca="true">+IF(AND(ISNUMBER(OFFSET('Sanitation Data'!$E$12,0,10*ROW('Sanitation Data'!E21))),'Data Summary'!CT27="Yes"),OFFSET('Sanitation Data'!$E$12,0,10*ROW('Sanitation Data'!E21)),NA())</f>
        <v>28.3</v>
      </c>
      <c r="AF27" s="97">
        <f ca="true">+IF(AND(ISNUMBER(OFFSET('Sanitation Data'!$F$4,0,10*ROW('Sanitation Data'!F21))),'Data Summary'!CU27="Yes"),100-OFFSET('Sanitation Data'!$F$4,0,10*ROW('Sanitation Data'!F21)),NA())</f>
        <v>33.700000000000003</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f ca="true">+IF(AND(ISNUMBER(OFFSET('Sanitation Data'!$F$12,0,10*ROW('Sanitation Data'!F21))),'Data Summary'!CY27="Yes"),OFFSET('Sanitation Data'!$F$12,0,10*ROW('Sanitation Data'!F21)),NA())</f>
        <v>21.4</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66" t="str">
        <f ca="true">+RIGHT('Data Summary'!A28,LEN('Data Summary'!A28)-9)</f>
        <v>EMIS</v>
      </c>
      <c r="B28" s="36" t="str">
        <f ca="true">+IF(ISTEXT('Data Summary'!B28),'Data Summary'!B28,"")</f>
        <v>EMIS</v>
      </c>
      <c r="C28" s="365">
        <f ca="true">+VALUE('Data Summary'!C28)</f>
        <v>2017</v>
      </c>
      <c r="D28" s="96" t="e">
        <f ca="true">+IF(AND(ISNUMBER(OFFSET('Water Data'!$D$4,0,10*ROW('Water Data'!D22))),'Data Summary'!BS28="Yes"),100-OFFSET('Water Data'!$D$4,0,10*ROW('Water Data'!D22)),NA())</f>
        <v>#N/A</v>
      </c>
      <c r="E28" s="96">
        <f ca="true">+IF(AND(ISNUMBER(OFFSET('Water Data'!$D$6,0,10*ROW('Water Data'!D22))),'Data Summary'!BT28="Yes"),OFFSET('Water Data'!$D$6,0,10*ROW('Water Data'!D22)),NA())</f>
        <v>13.784190000000001</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f ca="true">+IF(AND(ISNUMBER(OFFSET('Water Data'!$H$6,0,10*ROW('Water Data'!H22))),'Data Summary'!CF28="Yes"),OFFSET('Water Data'!$H$6,0,10*ROW('Water Data'!H22)),NA())</f>
        <v>13.784190000000001</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66" t="str">
        <f ca="true">+RIGHT('Data Summary'!A29,LEN('Data Summary'!A29)-9)</f>
        <v>UIS</v>
      </c>
      <c r="B29" s="36" t="str">
        <f ca="true">+IF(ISTEXT('Data Summary'!B29),'Data Summary'!B29,"")</f>
        <v>Other</v>
      </c>
      <c r="C29" s="365">
        <f ca="true">+VALUE('Data Summary'!C29)</f>
        <v>2017</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f ca="true">+IF(AND(ISNUMBER(OFFSET('Sanitation Data'!$D$12,0,10*ROW('Sanitation Data'!D23))),'Data Summary'!CO29="Yes"),OFFSET('Sanitation Data'!$D$12,0,10*ROW('Sanitation Data'!D23)),NA())</f>
        <v>34.071570000000001</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f ca="true">+IF(AND(ISNUMBER(OFFSET('Sanitation Data'!$H$12,0,10*ROW('Sanitation Data'!H23))),'Data Summary'!DI29="Yes"),OFFSET('Sanitation Data'!$H$12,0,10*ROW('Sanitation Data'!H23)),NA())</f>
        <v>34.071570000000001</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f ca="true">+IF(AND(ISNUMBER(OFFSET('Hygiene Data'!$D$9,0,10*ROW('Hygiene Data'!D23))),'Data Summary'!DQ29="Yes"),OFFSET('Hygiene Data'!$D$9,0,10*ROW('Hygiene Data'!D23)),NA())</f>
        <v>19.509720000000002</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f ca="true">+IF(AND(ISNUMBER(OFFSET('Hygiene Data'!$H$9,0,10*ROW('Hygiene Data'!H23))),'Data Summary'!EC29="Yes"),OFFSET('Hygiene Data'!$H$9,0,10*ROW('Hygiene Data'!H23)),NA())</f>
        <v>19.509720000000002</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66" t="str">
        <f ca="true">+RIGHT('Data Summary'!A30,LEN('Data Summary'!A30)-9)</f>
        <v>WV</v>
      </c>
      <c r="B30" s="36" t="str">
        <f ca="true">+IF(ISTEXT('Data Summary'!B30),'Data Summary'!B30,"")</f>
        <v>Survey</v>
      </c>
      <c r="C30" s="365">
        <f ca="true">+VALUE('Data Summary'!C30)</f>
        <v>2017</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f ca="true">+IF(AND(ISNUMBER(OFFSET('Water Data'!$F$4,0,10*ROW('Water Data'!F24))),'Data Summary'!BY30="Yes"),100-OFFSET('Water Data'!$F$4,0,10*ROW('Water Data'!F24)),NA())</f>
        <v>74.576269999999994</v>
      </c>
      <c r="K30" s="96">
        <f ca="true">+IF(AND(ISNUMBER(OFFSET('Water Data'!$F$6,0,10*ROW('Water Data'!F24))),'Data Summary'!BZ30="Yes"),OFFSET('Water Data'!$F$6,0,10*ROW('Water Data'!F24)),NA())</f>
        <v>43.220350000000003</v>
      </c>
      <c r="L30" s="96">
        <f ca="true">+IF(AND(ISNUMBER(OFFSET('Water Data'!$F$9,0,10*ROW('Water Data'!F24))),'Data Summary'!CA30="Yes"),OFFSET('Water Data'!$F$9,0,10*ROW('Water Data'!F24)),NA())</f>
        <v>20.338979999999999</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f ca="true">+IF(AND(ISNUMBER(OFFSET('Sanitation Data'!$F$10,0,10*ROW('Sanitation Data'!F24))),'Data Summary'!CW30="Yes"),OFFSET('Sanitation Data'!$F$10,0,10*ROW('Sanitation Data'!F24)),NA())</f>
        <v>33.898310000000002</v>
      </c>
      <c r="AI30" s="97">
        <f ca="true">+IF(AND(ISNUMBER(OFFSET('Sanitation Data'!$F$11,0,10*ROW('Sanitation Data'!F24))),'Data Summary'!CX30="Yes"),OFFSET('Sanitation Data'!$F$11,0,10*ROW('Sanitation Data'!F24)),NA())</f>
        <v>32.203389999999999</v>
      </c>
      <c r="AJ30" s="97">
        <f ca="true">+IF(AND(ISNUMBER(OFFSET('Sanitation Data'!$F$12,0,10*ROW('Sanitation Data'!F24))),'Data Summary'!CY30="Yes"),OFFSET('Sanitation Data'!$F$12,0,10*ROW('Sanitation Data'!F24)),NA())</f>
        <v>25.423729999999999</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f ca="true">+IF(AND(ISNUMBER(OFFSET('Hygiene Data'!$F$5,0,10*ROW('Hygiene Data'!F24))),'Data Summary'!DU30="Yes"),OFFSET('Hygiene Data'!$F$5,0,10*ROW('Hygiene Data'!F24)),NA())</f>
        <v>21.186440000000001</v>
      </c>
      <c r="BG30" s="98">
        <f ca="true">+IF(AND(ISNUMBER(OFFSET('Hygiene Data'!$F$7,0,10*ROW('Hygiene Data'!F24))),'Data Summary'!DV30="Yes"),OFFSET('Hygiene Data'!$F$7,0,10*ROW('Hygiene Data'!F24)),NA())</f>
        <v>7.6271199999999997</v>
      </c>
      <c r="BH30" s="98">
        <f ca="true">+IF(AND(ISNUMBER(OFFSET('Hygiene Data'!$F$9,0,10*ROW('Hygiene Data'!F24))),'Data Summary'!DW30="Yes"),OFFSET('Hygiene Data'!$F$9,0,10*ROW('Hygiene Data'!F24)),NA())</f>
        <v>4.2372899999999998</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66" t="str">
        <f ca="true">+RIGHT('Data Summary'!A31,LEN('Data Summary'!A31)-9)</f>
        <v>UIS</v>
      </c>
      <c r="B31" s="36" t="str">
        <f ca="true">+IF(ISTEXT('Data Summary'!B31),'Data Summary'!B31,"")</f>
        <v>Other</v>
      </c>
      <c r="C31" s="365">
        <f ca="true">+VALUE('Data Summary'!C31)</f>
        <v>2018</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f ca="true">+IF(AND(ISNUMBER(OFFSET('Hygiene Data'!$D$9,0,10*ROW('Hygiene Data'!D25))),'Data Summary'!DQ31="Yes"),OFFSET('Hygiene Data'!$D$9,0,10*ROW('Hygiene Data'!D25)),NA())</f>
        <v>9.6554800000000007</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f ca="true">+IF(AND(ISNUMBER(OFFSET('Hygiene Data'!$H$9,0,10*ROW('Hygiene Data'!H25))),'Data Summary'!EC31="Yes"),OFFSET('Hygiene Data'!$H$9,0,10*ROW('Hygiene Data'!H25)),NA())</f>
        <v>9.6554800000000007</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66" t="str">
        <f ca="true">+RIGHT('Data Summary'!A32,LEN('Data Summary'!A32)-9)</f>
        <v>EMIS</v>
      </c>
      <c r="B32" s="36" t="str">
        <f ca="true">+IF(ISTEXT('Data Summary'!B32),'Data Summary'!B32,"")</f>
        <v>EMIS</v>
      </c>
      <c r="C32" s="365">
        <f ca="true">+VALUE('Data Summary'!C32)</f>
        <v>2018</v>
      </c>
      <c r="D32" s="96" t="e">
        <f ca="true">+IF(AND(ISNUMBER(OFFSET('Water Data'!$D$4,0,10*ROW('Water Data'!D26))),'Data Summary'!BS32="Yes"),100-OFFSET('Water Data'!$D$4,0,10*ROW('Water Data'!D26)),NA())</f>
        <v>#N/A</v>
      </c>
      <c r="E32" s="96">
        <f ca="true">+IF(AND(ISNUMBER(OFFSET('Water Data'!$D$6,0,10*ROW('Water Data'!D26))),'Data Summary'!BT32="Yes"),OFFSET('Water Data'!$D$6,0,10*ROW('Water Data'!D26)),NA())</f>
        <v>15.6</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f ca="true">+IF(AND(ISNUMBER(OFFSET('Water Data'!$H$6,0,10*ROW('Water Data'!H26))),'Data Summary'!CF32="Yes"),OFFSET('Water Data'!$H$6,0,10*ROW('Water Data'!H26)),NA())</f>
        <v>15.6</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f ca="true">+IF(AND(ISNUMBER(OFFSET('Sanitation Data'!$D$4,0,10*ROW('Sanitation Data'!D26))),'Data Summary'!CK32="Yes"),100-OFFSET('Sanitation Data'!$D$4,0,10*ROW('Sanitation Data'!D26)),NA())</f>
        <v>28.927106165345918</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f ca="true">+IF(AND(ISNUMBER(OFFSET('Sanitation Data'!$H$4,0,10*ROW('Sanitation Data'!H26))),'Data Summary'!DE32="Yes"),100-OFFSET('Sanitation Data'!$H$4,0,10*ROW('Sanitation Data'!H26)),NA())</f>
        <v>28.927106165345918</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66" t="str">
        <f ca="true">+RIGHT('Data Summary'!A33,LEN('Data Summary'!A33)-9)</f>
        <v>EMIS</v>
      </c>
      <c r="B33" s="36" t="str">
        <f ca="true">+IF(ISTEXT('Data Summary'!B33),'Data Summary'!B33,"")</f>
        <v>EMIS</v>
      </c>
      <c r="C33" s="365">
        <f ca="true">+VALUE('Data Summary'!C33)</f>
        <v>2019</v>
      </c>
      <c r="D33" s="96" t="e">
        <f ca="true">+IF(AND(ISNUMBER(OFFSET('Water Data'!$D$4,0,10*ROW('Water Data'!D27))),'Data Summary'!BS33="Yes"),100-OFFSET('Water Data'!$D$4,0,10*ROW('Water Data'!D27)),NA())</f>
        <v>#N/A</v>
      </c>
      <c r="E33" s="96">
        <f ca="true">+IF(AND(ISNUMBER(OFFSET('Water Data'!$D$6,0,10*ROW('Water Data'!D27))),'Data Summary'!BT33="Yes"),OFFSET('Water Data'!$D$6,0,10*ROW('Water Data'!D27)),NA())</f>
        <v>19.103521878335112</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f ca="true">+IF(AND(ISNUMBER(OFFSET('Water Data'!$H$6,0,10*ROW('Water Data'!H27))),'Data Summary'!CF33="Yes"),OFFSET('Water Data'!$H$6,0,10*ROW('Water Data'!H27)),NA())</f>
        <v>19.103521878335112</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f ca="true">+IF(AND(ISNUMBER(OFFSET('Sanitation Data'!$D$4,0,10*ROW('Sanitation Data'!D27))),'Data Summary'!CK33="Yes"),100-OFFSET('Sanitation Data'!$D$4,0,10*ROW('Sanitation Data'!D27)),NA())</f>
        <v>33.200000000000003</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f ca="true">+IF(AND(ISNUMBER(OFFSET('Sanitation Data'!$H$4,0,10*ROW('Sanitation Data'!H27))),'Data Summary'!DE33="Yes"),100-OFFSET('Sanitation Data'!$H$4,0,10*ROW('Sanitation Data'!H27)),NA())</f>
        <v>33.200000000000003</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66" t="str">
        <f ca="true">+RIGHT('Data Summary'!A34,LEN('Data Summary'!A34)-9)</f>
        <v>UIS</v>
      </c>
      <c r="B34" s="36" t="str">
        <f ca="true">+IF(ISTEXT('Data Summary'!B34),'Data Summary'!B34,"")</f>
        <v>Other</v>
      </c>
      <c r="C34" s="365">
        <f ca="true">+VALUE('Data Summary'!C34)</f>
        <v>2019</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f ca="true">+IF(AND(ISNUMBER(OFFSET('Water Data'!$I$9,0,10*ROW('Water Data'!I28))),'Data Summary'!CJ34="Yes"),OFFSET('Water Data'!$I$9,0,10*ROW('Water Data'!I28)),NA())</f>
        <v>47.927325835614361</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f ca="true">+IF(AND(ISNUMBER(OFFSET('Hygiene Data'!$D$9,0,10*ROW('Hygiene Data'!D28))),'Data Summary'!DQ34="Yes"),OFFSET('Hygiene Data'!$D$9,0,10*ROW('Hygiene Data'!D28)),NA())</f>
        <v>17.007868233382069</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f ca="true">+IF(AND(ISNUMBER(OFFSET('Hygiene Data'!$H$9,0,10*ROW('Hygiene Data'!H28))),'Data Summary'!EC34="Yes"),OFFSET('Hygiene Data'!$H$9,0,10*ROW('Hygiene Data'!H28)),NA())</f>
        <v>17.48582</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f ca="true">+IF(AND(ISNUMBER(OFFSET('Hygiene Data'!$I$9,0,10*ROW('Hygiene Data'!I28))),'Data Summary'!EF34="Yes"),OFFSET('Hygiene Data'!$I$9,0,10*ROW('Hygiene Data'!I28)),NA())</f>
        <v>16.465927830030886</v>
      </c>
    </row>
    <row xmlns:x14ac="http://schemas.microsoft.com/office/spreadsheetml/2009/9/ac" r="35" x14ac:dyDescent="0.2">
      <c r="A35" s="366" t="str">
        <f ca="true">+RIGHT('Data Summary'!A35,LEN('Data Summary'!A35)-9)</f>
        <v>EMIS</v>
      </c>
      <c r="B35" s="36" t="str">
        <f ca="true">+IF(ISTEXT('Data Summary'!B35),'Data Summary'!B35,"")</f>
        <v>EMIS</v>
      </c>
      <c r="C35" s="365">
        <f ca="true">+VALUE('Data Summary'!C35)</f>
        <v>2020</v>
      </c>
      <c r="D35" s="96" t="e">
        <f ca="true">+IF(AND(ISNUMBER(OFFSET('Water Data'!$D$4,0,10*ROW('Water Data'!D29))),'Data Summary'!BS35="Yes"),100-OFFSET('Water Data'!$D$4,0,10*ROW('Water Data'!D29)),NA())</f>
        <v>#N/A</v>
      </c>
      <c r="E35" s="96">
        <f ca="true">+IF(AND(ISNUMBER(OFFSET('Water Data'!$D$6,0,10*ROW('Water Data'!D29))),'Data Summary'!BT35="Yes"),OFFSET('Water Data'!$D$6,0,10*ROW('Water Data'!D29)),NA())</f>
        <v>17.815714598380389</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f ca="true">+IF(AND(ISNUMBER(OFFSET('Water Data'!$H$6,0,10*ROW('Water Data'!H29))),'Data Summary'!CF35="Yes"),OFFSET('Water Data'!$H$6,0,10*ROW('Water Data'!H29)),NA())</f>
        <v>17.815714598380389</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f ca="true">+IF(AND(ISNUMBER(OFFSET('Sanitation Data'!$D$4,0,10*ROW('Sanitation Data'!D29))),'Data Summary'!CK35="Yes"),100-OFFSET('Sanitation Data'!$D$4,0,10*ROW('Sanitation Data'!D29)),NA())</f>
        <v>38.038958196541913</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f ca="true">+IF(AND(ISNUMBER(OFFSET('Sanitation Data'!$H$4,0,10*ROW('Sanitation Data'!H29))),'Data Summary'!DE35="Yes"),100-OFFSET('Sanitation Data'!$H$4,0,10*ROW('Sanitation Data'!H29)),NA())</f>
        <v>38.038958196541913</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66" t="str">
        <f ca="true">+RIGHT('Data Summary'!A36,LEN('Data Summary'!A36)-9)</f>
        <v>UIS</v>
      </c>
      <c r="B36" s="36" t="str">
        <f ca="true">+IF(ISTEXT('Data Summary'!B36),'Data Summary'!B36,"")</f>
        <v>Other</v>
      </c>
      <c r="C36" s="365">
        <f ca="true">+VALUE('Data Summary'!C36)</f>
        <v>2021</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f ca="true">+IF(AND(ISNUMBER(OFFSET('Water Data'!$I$9,0,10*ROW('Water Data'!I30))),'Data Summary'!CJ36="Yes"),OFFSET('Water Data'!$I$9,0,10*ROW('Water Data'!I30)),NA())</f>
        <v>15.920666962544368</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f ca="true">+IF(AND(ISNUMBER(OFFSET('Hygiene Data'!$D$9,0,10*ROW('Hygiene Data'!D30))),'Data Summary'!DQ36="Yes"),OFFSET('Hygiene Data'!$D$9,0,10*ROW('Hygiene Data'!D30)),NA())</f>
        <v>64.018351474567808</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f ca="true">+IF(AND(ISNUMBER(OFFSET('Hygiene Data'!$H$9,0,10*ROW('Hygiene Data'!H30))),'Data Summary'!EC36="Yes"),OFFSET('Hygiene Data'!$H$9,0,10*ROW('Hygiene Data'!H30)),NA())</f>
        <v>60.89</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f ca="true">+IF(AND(ISNUMBER(OFFSET('Hygiene Data'!$I$9,0,10*ROW('Hygiene Data'!I30))),'Data Summary'!EF36="Yes"),OFFSET('Hygiene Data'!$I$9,0,10*ROW('Hygiene Data'!I30)),NA())</f>
        <v>67.526336208905533</v>
      </c>
    </row>
    <row xmlns:x14ac="http://schemas.microsoft.com/office/spreadsheetml/2009/9/ac" r="37" x14ac:dyDescent="0.2">
      <c r="A37" s="366" t="str">
        <f ca="true">+RIGHT('Data Summary'!A37,LEN('Data Summary'!A37)-9)</f>
        <v>PROSEHA</v>
      </c>
      <c r="B37" s="36" t="str">
        <f ca="true">+IF(ISTEXT('Data Summary'!B37),'Data Summary'!B37,"")</f>
        <v>Survey</v>
      </c>
      <c r="C37" s="365">
        <f ca="true">+VALUE('Data Summary'!C37)</f>
        <v>2021</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f ca="true">+IF(AND(ISNUMBER(OFFSET('Water Data'!$E$4,0,10*ROW('Water Data'!E31))),'Data Summary'!BV37="Yes"),100-OFFSET('Water Data'!$E$4,0,10*ROW('Water Data'!E31)),NA())</f>
        <v>73.900000000000006</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f ca="true">+IF(AND(ISNUMBER(OFFSET('Water Data'!$F$4,0,10*ROW('Water Data'!F31))),'Data Summary'!BY37="Yes"),100-OFFSET('Water Data'!$F$4,0,10*ROW('Water Data'!F31)),NA())</f>
        <v>37</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f ca="true">+IF(AND(ISNUMBER(OFFSET('Water Data'!$H$4,0,10*ROW('Water Data'!H31))),'Data Summary'!CE37="Yes"),100-OFFSET('Water Data'!$H$4,0,10*ROW('Water Data'!H31)),NA())</f>
        <v>54.6</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f ca="true">+IF(AND(ISNUMBER(OFFSET('Sanitation Data'!$E$4,0,10*ROW('Sanitation Data'!E31))),'Data Summary'!CP37="Yes"),100-OFFSET('Sanitation Data'!$E$4,0,10*ROW('Sanitation Data'!E31)),NA())</f>
        <v>70.599999999999994</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f ca="true">+IF(AND(ISNUMBER(OFFSET('Sanitation Data'!$E$12,0,10*ROW('Sanitation Data'!E31))),'Data Summary'!CT37="Yes"),OFFSET('Sanitation Data'!$E$12,0,10*ROW('Sanitation Data'!E31)),NA())</f>
        <v>48.8</v>
      </c>
      <c r="AF37" s="97">
        <f ca="true">+IF(AND(ISNUMBER(OFFSET('Sanitation Data'!$F$4,0,10*ROW('Sanitation Data'!F31))),'Data Summary'!CU37="Yes"),100-OFFSET('Sanitation Data'!$F$4,0,10*ROW('Sanitation Data'!F31)),NA())</f>
        <v>34.700000000000003</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f ca="true">+IF(AND(ISNUMBER(OFFSET('Sanitation Data'!$F$12,0,10*ROW('Sanitation Data'!F31))),'Data Summary'!CY37="Yes"),OFFSET('Sanitation Data'!$F$12,0,10*ROW('Sanitation Data'!F31)),NA())</f>
        <v>22.7</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f ca="true">+IF(AND(ISNUMBER(OFFSET('Sanitation Data'!$H$4,0,10*ROW('Sanitation Data'!H31))),'Data Summary'!DE37="Yes"),100-OFFSET('Sanitation Data'!$H$4,0,10*ROW('Sanitation Data'!H31)),NA())</f>
        <v>51.8</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f ca="true">+IF(AND(ISNUMBER(OFFSET('Sanitation Data'!$H$12,0,10*ROW('Sanitation Data'!H31))),'Data Summary'!DI37="Yes"),OFFSET('Sanitation Data'!$H$12,0,10*ROW('Sanitation Data'!H31)),NA())</f>
        <v>35.1</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f ca="true">+IF(AND(ISNUMBER(OFFSET('Hygiene Data'!$E$5,0,10*ROW('Hygiene Data'!E31))),'Data Summary'!DR37="Yes"),OFFSET('Hygiene Data'!$E$5,0,10*ROW('Hygiene Data'!E31)),NA())</f>
        <v>47.2</v>
      </c>
      <c r="BD37" s="98" t="e">
        <f ca="true">+IF(AND(ISNUMBER(OFFSET('Hygiene Data'!$E$7,0,10*ROW('Hygiene Data'!E31))),'Data Summary'!DS37="Yes"),OFFSET('Hygiene Data'!$E$7,0,10*ROW('Hygiene Data'!E31)),NA())</f>
        <v>#N/A</v>
      </c>
      <c r="BE37" s="98">
        <f ca="true">+IF(AND(ISNUMBER(OFFSET('Hygiene Data'!$E$9,0,10*ROW('Hygiene Data'!E31))),'Data Summary'!DT37="Yes"),OFFSET('Hygiene Data'!$E$9,0,10*ROW('Hygiene Data'!E31)),NA())</f>
        <v>35.299999999999997</v>
      </c>
      <c r="BF37" s="98">
        <f ca="true">+IF(AND(ISNUMBER(OFFSET('Hygiene Data'!$F$5,0,10*ROW('Hygiene Data'!F31))),'Data Summary'!DU37="Yes"),OFFSET('Hygiene Data'!$F$5,0,10*ROW('Hygiene Data'!F31)),NA())</f>
        <v>28.299999999999997</v>
      </c>
      <c r="BG37" s="98" t="e">
        <f ca="true">+IF(AND(ISNUMBER(OFFSET('Hygiene Data'!$F$7,0,10*ROW('Hygiene Data'!F31))),'Data Summary'!DV37="Yes"),OFFSET('Hygiene Data'!$F$7,0,10*ROW('Hygiene Data'!F31)),NA())</f>
        <v>#N/A</v>
      </c>
      <c r="BH37" s="98">
        <f ca="true">+IF(AND(ISNUMBER(OFFSET('Hygiene Data'!$F$9,0,10*ROW('Hygiene Data'!F31))),'Data Summary'!DW37="Yes"),OFFSET('Hygiene Data'!$F$9,0,10*ROW('Hygiene Data'!F31)),NA())</f>
        <v>11.3</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f ca="true">+IF(AND(ISNUMBER(OFFSET('Hygiene Data'!$H$5,0,10*ROW('Hygiene Data'!H31))),'Data Summary'!EA37="Yes"),OFFSET('Hygiene Data'!$H$5,0,10*ROW('Hygiene Data'!H31)),NA())</f>
        <v>28.299999999999997</v>
      </c>
      <c r="BM37" s="98" t="e">
        <f ca="true">+IF(AND(ISNUMBER(OFFSET('Hygiene Data'!$H$7,0,10*ROW('Hygiene Data'!H31))),'Data Summary'!EB37="Yes"),OFFSET('Hygiene Data'!$H$7,0,10*ROW('Hygiene Data'!H31)),NA())</f>
        <v>#N/A</v>
      </c>
      <c r="BN37" s="98">
        <f ca="true">+IF(AND(ISNUMBER(OFFSET('Hygiene Data'!$H$9,0,10*ROW('Hygiene Data'!H31))),'Data Summary'!EC37="Yes"),OFFSET('Hygiene Data'!$H$9,0,10*ROW('Hygiene Data'!H31)),NA())</f>
        <v>25.9</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66" t="str">
        <f ca="true">+RIGHT('Data Summary'!A38,LEN('Data Summary'!A38)-9)</f>
        <v>EMIS</v>
      </c>
      <c r="B38" s="36" t="str">
        <f ca="true">+IF(ISTEXT('Data Summary'!B38),'Data Summary'!B38,"")</f>
        <v>EMIS</v>
      </c>
      <c r="C38" s="365">
        <f ca="true">+VALUE('Data Summary'!C38)</f>
        <v>2021</v>
      </c>
      <c r="D38" s="96" t="e">
        <f ca="true">+IF(AND(ISNUMBER(OFFSET('Water Data'!$D$4,0,10*ROW('Water Data'!D32))),'Data Summary'!BS38="Yes"),100-OFFSET('Water Data'!$D$4,0,10*ROW('Water Data'!D32)),NA())</f>
        <v>#N/A</v>
      </c>
      <c r="E38" s="96">
        <f ca="true">+IF(AND(ISNUMBER(OFFSET('Water Data'!$D$6,0,10*ROW('Water Data'!D32))),'Data Summary'!BT38="Yes"),OFFSET('Water Data'!$D$6,0,10*ROW('Water Data'!D32)),NA())</f>
        <v>23.097626715552693</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f ca="true">+IF(AND(ISNUMBER(OFFSET('Water Data'!$F$6,0,10*ROW('Water Data'!F32))),'Data Summary'!BZ38="Yes"),OFFSET('Water Data'!$F$6,0,10*ROW('Water Data'!F32)),NA())</f>
        <v>17.289423685877136</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f ca="true">+IF(AND(ISNUMBER(OFFSET('Water Data'!$H$6,0,10*ROW('Water Data'!H32))),'Data Summary'!CF38="Yes"),OFFSET('Water Data'!$H$6,0,10*ROW('Water Data'!H32)),NA())</f>
        <v>23.9</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f ca="true">+IF(AND(ISNUMBER(OFFSET('Water Data'!$I$6,0,10*ROW('Water Data'!I32))),'Data Summary'!CI38="Yes"),OFFSET('Water Data'!$I$6,0,10*ROW('Water Data'!I32)),NA())</f>
        <v>15.539494062983996</v>
      </c>
      <c r="U38" s="96" t="e">
        <f ca="true">+IF(AND(ISNUMBER(OFFSET('Water Data'!$I$9,0,10*ROW('Water Data'!I32))),'Data Summary'!CJ38="Yes"),OFFSET('Water Data'!$I$9,0,10*ROW('Water Data'!I32)),NA())</f>
        <v>#N/A</v>
      </c>
      <c r="V38" s="97">
        <f ca="true">+IF(AND(ISNUMBER(OFFSET('Sanitation Data'!$D$4,0,10*ROW('Sanitation Data'!D32))),'Data Summary'!CK38="Yes"),100-OFFSET('Sanitation Data'!$D$4,0,10*ROW('Sanitation Data'!D32)),NA())</f>
        <v>40.966328097904174</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f ca="true">+IF(AND(ISNUMBER(OFFSET('Sanitation Data'!$F$4,0,10*ROW('Sanitation Data'!F32))),'Data Summary'!CU38="Yes"),100-OFFSET('Sanitation Data'!$F$4,0,10*ROW('Sanitation Data'!F32)),NA())</f>
        <v>65.427485750474986</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f ca="true">+IF(AND(ISNUMBER(OFFSET('Sanitation Data'!$H$4,0,10*ROW('Sanitation Data'!H32))),'Data Summary'!DE38="Yes"),100-OFFSET('Sanitation Data'!$H$4,0,10*ROW('Sanitation Data'!H32)),NA())</f>
        <v>37.9</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f ca="true">+IF(AND(ISNUMBER(OFFSET('Sanitation Data'!$I$4,0,10*ROW('Sanitation Data'!I32))),'Data Summary'!DJ38="Yes"),100-OFFSET('Sanitation Data'!$I$4,0,10*ROW('Sanitation Data'!I32)),NA())</f>
        <v>69.850283944243671</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f ca="true">+IF(AND(ISNUMBER(OFFSET('Hygiene Data'!$D$5,0,10*ROW('Hygiene Data'!D32))),'Data Summary'!DO38="Yes"),OFFSET('Hygiene Data'!$D$5,0,10*ROW('Hygiene Data'!D32)),NA())</f>
        <v>60.901818361987807</v>
      </c>
      <c r="BA38" s="98">
        <f ca="true">+IF(AND(ISNUMBER(OFFSET('Hygiene Data'!$D$7,0,10*ROW('Hygiene Data'!D32))),'Data Summary'!DP38="Yes"),OFFSET('Hygiene Data'!$D$7,0,10*ROW('Hygiene Data'!D32)),NA())</f>
        <v>50.564507289268882</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f ca="true">+IF(AND(ISNUMBER(OFFSET('Hygiene Data'!$F$5,0,10*ROW('Hygiene Data'!F32))),'Data Summary'!DU38="Yes"),OFFSET('Hygiene Data'!$F$5,0,10*ROW('Hygiene Data'!F32)),NA())</f>
        <v>43.603546548448378</v>
      </c>
      <c r="BG38" s="98">
        <f ca="true">+IF(AND(ISNUMBER(OFFSET('Hygiene Data'!$F$7,0,10*ROW('Hygiene Data'!F32))),'Data Summary'!DV38="Yes"),OFFSET('Hygiene Data'!$F$7,0,10*ROW('Hygiene Data'!F32)),NA())</f>
        <v>45.731475617479418</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f ca="true">+IF(AND(ISNUMBER(OFFSET('Hygiene Data'!$H$5,0,10*ROW('Hygiene Data'!H32))),'Data Summary'!EA38="Yes"),OFFSET('Hygiene Data'!$H$5,0,10*ROW('Hygiene Data'!H32)),NA())</f>
        <v>60.9</v>
      </c>
      <c r="BM38" s="98">
        <f ca="true">+IF(AND(ISNUMBER(OFFSET('Hygiene Data'!$H$7,0,10*ROW('Hygiene Data'!H32))),'Data Summary'!EB38="Yes"),OFFSET('Hygiene Data'!$H$7,0,10*ROW('Hygiene Data'!H32)),NA())</f>
        <v>50.564507289268882</v>
      </c>
      <c r="BN38" s="98" t="e">
        <f ca="true">+IF(AND(ISNUMBER(OFFSET('Hygiene Data'!$H$9,0,10*ROW('Hygiene Data'!H32))),'Data Summary'!EC38="Yes"),OFFSET('Hygiene Data'!$H$9,0,10*ROW('Hygiene Data'!H32)),NA())</f>
        <v>#N/A</v>
      </c>
      <c r="BO38" s="98">
        <f ca="true">+IF(AND(ISNUMBER(OFFSET('Hygiene Data'!$I$5,0,10*ROW('Hygiene Data'!I32))),'Data Summary'!ED38="Yes"),OFFSET('Hygiene Data'!$I$5,0,10*ROW('Hygiene Data'!I32)),NA())</f>
        <v>60.918946824987096</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66" t="str">
        <f ca="true">+RIGHT('Data Summary'!A39,LEN('Data Summary'!A39)-9)</f>
        <v>EMIS</v>
      </c>
      <c r="B39" s="36" t="str">
        <f ca="true">+IF(ISTEXT('Data Summary'!B39),'Data Summary'!B39,"")</f>
        <v>EMIS</v>
      </c>
      <c r="C39" s="365">
        <f ca="true">+VALUE('Data Summary'!C39)</f>
        <v>2022</v>
      </c>
      <c r="D39" s="96" t="e">
        <f ca="true">+IF(AND(ISNUMBER(OFFSET('Water Data'!$D$4,0,10*ROW('Water Data'!D33))),'Data Summary'!BS39="Yes"),100-OFFSET('Water Data'!$D$4,0,10*ROW('Water Data'!D33)),NA())</f>
        <v>#N/A</v>
      </c>
      <c r="E39" s="96">
        <f ca="true">+IF(AND(ISNUMBER(OFFSET('Water Data'!$D$6,0,10*ROW('Water Data'!D33))),'Data Summary'!BT39="Yes"),OFFSET('Water Data'!$D$6,0,10*ROW('Water Data'!D33)),NA())</f>
        <v>33.331714729370013</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f ca="true">+IF(AND(ISNUMBER(OFFSET('Water Data'!$F$6,0,10*ROW('Water Data'!F33))),'Data Summary'!BZ39="Yes"),OFFSET('Water Data'!$F$6,0,10*ROW('Water Data'!F33)),NA())</f>
        <v>19.832352585749728</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f ca="true">+IF(AND(ISNUMBER(OFFSET('Water Data'!$G$6,0,10*ROW('Water Data'!G33))),'Data Summary'!CC39="Yes"),OFFSET('Water Data'!$G$6,0,10*ROW('Water Data'!G33)),NA())</f>
        <v>62</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f ca="true">+IF(AND(ISNUMBER(OFFSET('Water Data'!$H$6,0,10*ROW('Water Data'!H33))),'Data Summary'!CF39="Yes"),OFFSET('Water Data'!$H$6,0,10*ROW('Water Data'!H33)),NA())</f>
        <v>26.05</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f ca="true">+IF(AND(ISNUMBER(OFFSET('Water Data'!$I$6,0,10*ROW('Water Data'!I33))),'Data Summary'!CI39="Yes"),OFFSET('Water Data'!$I$6,0,10*ROW('Water Data'!I33)),NA())</f>
        <v>62.046035805626602</v>
      </c>
      <c r="U39" s="96" t="e">
        <f ca="true">+IF(AND(ISNUMBER(OFFSET('Water Data'!$I$9,0,10*ROW('Water Data'!I33))),'Data Summary'!CJ39="Yes"),OFFSET('Water Data'!$I$9,0,10*ROW('Water Data'!I33)),NA())</f>
        <v>#N/A</v>
      </c>
      <c r="V39" s="97">
        <f ca="true">+IF(AND(ISNUMBER(OFFSET('Sanitation Data'!$D$4,0,10*ROW('Sanitation Data'!D33))),'Data Summary'!CK39="Yes"),100-OFFSET('Sanitation Data'!$D$4,0,10*ROW('Sanitation Data'!D33)),NA())</f>
        <v>45.1633126062667</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f ca="true">+IF(AND(ISNUMBER(OFFSET('Sanitation Data'!$F$4,0,10*ROW('Sanitation Data'!F33))),'Data Summary'!CU39="Yes"),100-OFFSET('Sanitation Data'!$F$4,0,10*ROW('Sanitation Data'!F33)),NA())</f>
        <v>32.747266026221979</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f ca="true">+IF(AND(ISNUMBER(OFFSET('Sanitation Data'!$G$4,0,10*ROW('Sanitation Data'!G33))),'Data Summary'!CZ39="Yes"),100-OFFSET('Sanitation Data'!$G$4,0,10*ROW('Sanitation Data'!G33)),NA())</f>
        <v>72</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f ca="true">+IF(AND(ISNUMBER(OFFSET('Sanitation Data'!$H$4,0,10*ROW('Sanitation Data'!H33))),'Data Summary'!DE39="Yes"),100-OFFSET('Sanitation Data'!$H$4,0,10*ROW('Sanitation Data'!H33)),NA())</f>
        <v>41.27</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f ca="true">+IF(AND(ISNUMBER(OFFSET('Hygiene Data'!$D$5,0,10*ROW('Hygiene Data'!D33))),'Data Summary'!DO39="Yes"),OFFSET('Hygiene Data'!$D$5,0,10*ROW('Hygiene Data'!D33)),NA())</f>
        <v>57.31</v>
      </c>
      <c r="BA39" s="98">
        <f ca="true">+IF(AND(ISNUMBER(OFFSET('Hygiene Data'!$D$7,0,10*ROW('Hygiene Data'!D33))),'Data Summary'!DP39="Yes"),OFFSET('Hygiene Data'!$D$7,0,10*ROW('Hygiene Data'!D33)),NA())</f>
        <v>42.20948990376592</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f ca="true">+IF(AND(ISNUMBER(OFFSET('Hygiene Data'!$F$5,0,10*ROW('Hygiene Data'!F33))),'Data Summary'!DU39="Yes"),OFFSET('Hygiene Data'!$F$5,0,10*ROW('Hygiene Data'!F33)),NA())</f>
        <v>47.683723127707268</v>
      </c>
      <c r="BG39" s="98">
        <f ca="true">+IF(AND(ISNUMBER(OFFSET('Hygiene Data'!$F$7,0,10*ROW('Hygiene Data'!F33))),'Data Summary'!DV39="Yes"),OFFSET('Hygiene Data'!$F$7,0,10*ROW('Hygiene Data'!F33)),NA())</f>
        <v>65.186393571385423</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f ca="true">+IF(AND(ISNUMBER(OFFSET('Hygiene Data'!$H$5,0,10*ROW('Hygiene Data'!H33))),'Data Summary'!EA39="Yes"),OFFSET('Hygiene Data'!$H$5,0,10*ROW('Hygiene Data'!H33)),NA())</f>
        <v>57.31</v>
      </c>
      <c r="BM39" s="98">
        <f ca="true">+IF(AND(ISNUMBER(OFFSET('Hygiene Data'!$H$7,0,10*ROW('Hygiene Data'!H33))),'Data Summary'!EB39="Yes"),OFFSET('Hygiene Data'!$H$7,0,10*ROW('Hygiene Data'!H33)),NA())</f>
        <v>42.20948990376592</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66" t="str">
        <f ca="true">+RIGHT('Data Summary'!A40,LEN('Data Summary'!A40)-9)</f>
        <v>EMIS</v>
      </c>
      <c r="B40" s="36" t="str">
        <f ca="true">+IF(ISTEXT('Data Summary'!B40),'Data Summary'!B40,"")</f>
        <v>EMIS</v>
      </c>
      <c r="C40" s="365">
        <f ca="true">+VALUE('Data Summary'!C40)</f>
        <v>2023</v>
      </c>
      <c r="D40" s="96" t="e">
        <f ca="true">+IF(AND(ISNUMBER(OFFSET('Water Data'!$D$4,0,10*ROW('Water Data'!D34))),'Data Summary'!BS40="Yes"),100-OFFSET('Water Data'!$D$4,0,10*ROW('Water Data'!D34)),NA())</f>
        <v>#N/A</v>
      </c>
      <c r="E40" s="96">
        <f ca="true">+IF(AND(ISNUMBER(OFFSET('Water Data'!$D$6,0,10*ROW('Water Data'!D34))),'Data Summary'!BT40="Yes"),OFFSET('Water Data'!$D$6,0,10*ROW('Water Data'!D34)),NA())</f>
        <v>36.44468981118942</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f ca="true">+IF(AND(ISNUMBER(OFFSET('Water Data'!$E$6,0,10*ROW('Water Data'!E34))),'Data Summary'!BW40="Yes"),OFFSET('Water Data'!$E$6,0,10*ROW('Water Data'!E34)),NA())</f>
        <v>30.916844349680172</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f ca="true">+IF(AND(ISNUMBER(OFFSET('Water Data'!$F$6,0,10*ROW('Water Data'!F34))),'Data Summary'!BZ40="Yes"),OFFSET('Water Data'!$F$6,0,10*ROW('Water Data'!F34)),NA())</f>
        <v>21.243156199677941</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f ca="true">+IF(AND(ISNUMBER(OFFSET('Water Data'!$G$6,0,10*ROW('Water Data'!G34))),'Data Summary'!CC40="Yes"),OFFSET('Water Data'!$G$6,0,10*ROW('Water Data'!G34)),NA())</f>
        <v>68.430000000000007</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f ca="true">+IF(AND(ISNUMBER(OFFSET('Water Data'!$H$6,0,10*ROW('Water Data'!H34))),'Data Summary'!CF40="Yes"),OFFSET('Water Data'!$H$6,0,10*ROW('Water Data'!H34)),NA())</f>
        <v>28.37</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f ca="true">+IF(AND(ISNUMBER(OFFSET('Water Data'!$I$6,0,10*ROW('Water Data'!I34))),'Data Summary'!CI40="Yes"),OFFSET('Water Data'!$I$6,0,10*ROW('Water Data'!I34)),NA())</f>
        <v>62.988966900702103</v>
      </c>
      <c r="U40" s="96" t="e">
        <f ca="true">+IF(AND(ISNUMBER(OFFSET('Water Data'!$I$9,0,10*ROW('Water Data'!I34))),'Data Summary'!CJ40="Yes"),OFFSET('Water Data'!$I$9,0,10*ROW('Water Data'!I34)),NA())</f>
        <v>#N/A</v>
      </c>
      <c r="V40" s="97">
        <f ca="true">+IF(AND(ISNUMBER(OFFSET('Sanitation Data'!$D$4,0,10*ROW('Sanitation Data'!D34))),'Data Summary'!CK40="Yes"),100-OFFSET('Sanitation Data'!$D$4,0,10*ROW('Sanitation Data'!D34)),NA())</f>
        <v>44.350412424954321</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f ca="true">+IF(AND(ISNUMBER(OFFSET('Sanitation Data'!$E$4,0,10*ROW('Sanitation Data'!E34))),'Data Summary'!CP40="Yes"),100-OFFSET('Sanitation Data'!$E$4,0,10*ROW('Sanitation Data'!E34)),NA())</f>
        <v>39.061833688699359</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f ca="true">+IF(AND(ISNUMBER(OFFSET('Sanitation Data'!$F$4,0,10*ROW('Sanitation Data'!F34))),'Data Summary'!CU40="Yes"),100-OFFSET('Sanitation Data'!$F$4,0,10*ROW('Sanitation Data'!F34)),NA())</f>
        <v>35.536231884057969</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f ca="true">+IF(AND(ISNUMBER(OFFSET('Sanitation Data'!$G$4,0,10*ROW('Sanitation Data'!G34))),'Data Summary'!CZ40="Yes"),100-OFFSET('Sanitation Data'!$G$4,0,10*ROW('Sanitation Data'!G34)),NA())</f>
        <v>69.959999999999994</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f ca="true">+IF(AND(ISNUMBER(OFFSET('Sanitation Data'!$H$4,0,10*ROW('Sanitation Data'!H34))),'Data Summary'!DE40="Yes"),100-OFFSET('Sanitation Data'!$H$4,0,10*ROW('Sanitation Data'!H34)),NA())</f>
        <v>41.89</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f ca="true">+IF(AND(ISNUMBER(OFFSET('Hygiene Data'!$D$5,0,10*ROW('Hygiene Data'!D34))),'Data Summary'!DO40="Yes"),OFFSET('Hygiene Data'!$D$5,0,10*ROW('Hygiene Data'!D34)),NA())</f>
        <v>41.72409814669799</v>
      </c>
      <c r="BA40" s="98">
        <f ca="true">+IF(AND(ISNUMBER(OFFSET('Hygiene Data'!$D$7,0,10*ROW('Hygiene Data'!D34))),'Data Summary'!DP40="Yes"),OFFSET('Hygiene Data'!$D$7,0,10*ROW('Hygiene Data'!D34)),NA())</f>
        <v>32.535117796703908</v>
      </c>
      <c r="BB40" s="98" t="e">
        <f ca="true">+IF(AND(ISNUMBER(OFFSET('Hygiene Data'!$D$9,0,10*ROW('Hygiene Data'!D34))),'Data Summary'!DQ40="Yes"),OFFSET('Hygiene Data'!$D$9,0,10*ROW('Hygiene Data'!D34)),NA())</f>
        <v>#N/A</v>
      </c>
      <c r="BC40" s="98">
        <f ca="true">+IF(AND(ISNUMBER(OFFSET('Hygiene Data'!$E$5,0,10*ROW('Hygiene Data'!E34))),'Data Summary'!DR40="Yes"),OFFSET('Hygiene Data'!$E$5,0,10*ROW('Hygiene Data'!E34)),NA())</f>
        <v>42.345415778251599</v>
      </c>
      <c r="BD40" s="98">
        <f ca="true">+IF(AND(ISNUMBER(OFFSET('Hygiene Data'!$E$7,0,10*ROW('Hygiene Data'!E34))),'Data Summary'!DS40="Yes"),OFFSET('Hygiene Data'!$E$7,0,10*ROW('Hygiene Data'!E34)),NA())</f>
        <v>29.680170575692966</v>
      </c>
      <c r="BE40" s="98" t="e">
        <f ca="true">+IF(AND(ISNUMBER(OFFSET('Hygiene Data'!$E$9,0,10*ROW('Hygiene Data'!E34))),'Data Summary'!DT40="Yes"),OFFSET('Hygiene Data'!$E$9,0,10*ROW('Hygiene Data'!E34)),NA())</f>
        <v>#N/A</v>
      </c>
      <c r="BF40" s="98">
        <f ca="true">+IF(AND(ISNUMBER(OFFSET('Hygiene Data'!$F$5,0,10*ROW('Hygiene Data'!F34))),'Data Summary'!DU40="Yes"),OFFSET('Hygiene Data'!$F$5,0,10*ROW('Hygiene Data'!F34)),NA())</f>
        <v>44.08373590982287</v>
      </c>
      <c r="BG40" s="98">
        <f ca="true">+IF(AND(ISNUMBER(OFFSET('Hygiene Data'!$F$7,0,10*ROW('Hygiene Data'!F34))),'Data Summary'!DV40="Yes"),OFFSET('Hygiene Data'!$F$7,0,10*ROW('Hygiene Data'!F34)),NA())</f>
        <v>28.521739130434781</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f ca="true">+IF(AND(ISNUMBER(OFFSET('Hygiene Data'!$H$5,0,10*ROW('Hygiene Data'!H34))),'Data Summary'!EA40="Yes"),OFFSET('Hygiene Data'!$H$5,0,10*ROW('Hygiene Data'!H34)),NA())</f>
        <v>48.66</v>
      </c>
      <c r="BM40" s="98">
        <f ca="true">+IF(AND(ISNUMBER(OFFSET('Hygiene Data'!$H$7,0,10*ROW('Hygiene Data'!H34))),'Data Summary'!EB40="Yes"),OFFSET('Hygiene Data'!$H$7,0,10*ROW('Hygiene Data'!H34)),NA())</f>
        <v>32.535117796703908</v>
      </c>
      <c r="BN40" s="98" t="e">
        <f ca="true">+IF(AND(ISNUMBER(OFFSET('Hygiene Data'!$H$9,0,10*ROW('Hygiene Data'!H34))),'Data Summary'!EC40="Yes"),OFFSET('Hygiene Data'!$H$9,0,10*ROW('Hygiene Data'!H34)),NA())</f>
        <v>#N/A</v>
      </c>
      <c r="BO40" s="98">
        <f ca="true">+IF(AND(ISNUMBER(OFFSET('Hygiene Data'!$I$5,0,10*ROW('Hygiene Data'!I34))),'Data Summary'!ED40="Yes"),OFFSET('Hygiene Data'!$I$5,0,10*ROW('Hygiene Data'!I34)),NA())</f>
        <v>39.719157472417251</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66" t="e">
        <f ca="true">+RIGHT('Data Summary'!A41,LEN('Data Summary'!A41)-9)</f>
        <v>#VALUE!</v>
      </c>
      <c r="B41" s="36" t="str">
        <f ca="true">+IF(ISTEXT('Data Summary'!B41),'Data Summary'!B41,"")</f>
        <v/>
      </c>
      <c r="C41" s="365"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66" t="e">
        <f ca="true">+RIGHT('Data Summary'!A42,LEN('Data Summary'!A42)-9)</f>
        <v>#VALUE!</v>
      </c>
      <c r="B42" s="36" t="str">
        <f ca="true">+IF(ISTEXT('Data Summary'!B42),'Data Summary'!B42,"")</f>
        <v/>
      </c>
      <c r="C42" s="365"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66" t="e">
        <f ca="true">+RIGHT('Data Summary'!A43,LEN('Data Summary'!A43)-9)</f>
        <v>#VALUE!</v>
      </c>
      <c r="B43" s="36" t="str">
        <f ca="true">+IF(ISTEXT('Data Summary'!B43),'Data Summary'!B43,"")</f>
        <v/>
      </c>
      <c r="C43" s="365"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66" t="e">
        <f ca="true">+RIGHT('Data Summary'!A44,LEN('Data Summary'!A44)-9)</f>
        <v>#VALUE!</v>
      </c>
      <c r="B44" s="36" t="str">
        <f ca="true">+IF(ISTEXT('Data Summary'!B44),'Data Summary'!B44,"")</f>
        <v/>
      </c>
      <c r="C44" s="365"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66" t="e">
        <f ca="true">+RIGHT('Data Summary'!A45,LEN('Data Summary'!A45)-9)</f>
        <v>#VALUE!</v>
      </c>
      <c r="B45" s="36" t="str">
        <f ca="true">+IF(ISTEXT('Data Summary'!B45),'Data Summary'!B45,"")</f>
        <v/>
      </c>
      <c r="C45" s="365"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66" t="e">
        <f ca="true">+RIGHT('Data Summary'!A46,LEN('Data Summary'!A46)-9)</f>
        <v>#VALUE!</v>
      </c>
      <c r="B46" s="36" t="str">
        <f ca="true">+IF(ISTEXT('Data Summary'!B46),'Data Summary'!B46,"")</f>
        <v/>
      </c>
      <c r="C46" s="365"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66" t="e">
        <f ca="true">+RIGHT('Data Summary'!A47,LEN('Data Summary'!A47)-9)</f>
        <v>#VALUE!</v>
      </c>
      <c r="B47" s="36" t="str">
        <f ca="true">+IF(ISTEXT('Data Summary'!B47),'Data Summary'!B47,"")</f>
        <v/>
      </c>
      <c r="C47" s="365"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66" t="e">
        <f ca="true">+RIGHT('Data Summary'!A48,LEN('Data Summary'!A48)-9)</f>
        <v>#VALUE!</v>
      </c>
      <c r="B48" s="36" t="str">
        <f ca="true">+IF(ISTEXT('Data Summary'!B48),'Data Summary'!B48,"")</f>
        <v/>
      </c>
      <c r="C48" s="365"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66" t="e">
        <f ca="true">+RIGHT('Data Summary'!A49,LEN('Data Summary'!A49)-9)</f>
        <v>#VALUE!</v>
      </c>
      <c r="B49" s="36" t="str">
        <f ca="true">+IF(ISTEXT('Data Summary'!B49),'Data Summary'!B49,"")</f>
        <v/>
      </c>
      <c r="C49" s="365"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66" t="e">
        <f ca="true">+RIGHT('Data Summary'!A50,LEN('Data Summary'!A50)-9)</f>
        <v>#VALUE!</v>
      </c>
      <c r="B50" s="36" t="str">
        <f ca="true">+IF(ISTEXT('Data Summary'!B50),'Data Summary'!B50,"")</f>
        <v/>
      </c>
      <c r="C50" s="365"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66" t="e">
        <f ca="true">+RIGHT('Data Summary'!A51,LEN('Data Summary'!A51)-9)</f>
        <v>#VALUE!</v>
      </c>
      <c r="B51" s="36" t="str">
        <f ca="true">+IF(ISTEXT('Data Summary'!B51),'Data Summary'!B51,"")</f>
        <v/>
      </c>
      <c r="C51" s="365"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66" t="e">
        <f ca="true">+RIGHT('Data Summary'!A52,LEN('Data Summary'!A52)-9)</f>
        <v>#VALUE!</v>
      </c>
      <c r="B52" s="36" t="str">
        <f ca="true">+IF(ISTEXT('Data Summary'!B52),'Data Summary'!B52,"")</f>
        <v/>
      </c>
      <c r="C52" s="365"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66" t="e">
        <f ca="true">+RIGHT('Data Summary'!A53,LEN('Data Summary'!A53)-9)</f>
        <v>#VALUE!</v>
      </c>
      <c r="B53" s="36" t="str">
        <f ca="true">+IF(ISTEXT('Data Summary'!B53),'Data Summary'!B53,"")</f>
        <v/>
      </c>
      <c r="C53" s="365"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66" t="e">
        <f ca="true">+RIGHT('Data Summary'!A54,LEN('Data Summary'!A54)-9)</f>
        <v>#VALUE!</v>
      </c>
      <c r="B54" s="36" t="str">
        <f ca="true">+IF(ISTEXT('Data Summary'!B54),'Data Summary'!B54,"")</f>
        <v/>
      </c>
      <c r="C54" s="365"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66" t="e">
        <f ca="true">+RIGHT('Data Summary'!A55,LEN('Data Summary'!A55)-9)</f>
        <v>#VALUE!</v>
      </c>
      <c r="B55" s="36" t="str">
        <f ca="true">+IF(ISTEXT('Data Summary'!B55),'Data Summary'!B55,"")</f>
        <v/>
      </c>
      <c r="C55" s="365"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66" t="e">
        <f ca="true">+RIGHT('Data Summary'!A56,LEN('Data Summary'!A56)-9)</f>
        <v>#VALUE!</v>
      </c>
      <c r="B56" s="36" t="str">
        <f ca="true">+IF(ISTEXT('Data Summary'!B56),'Data Summary'!B56,"")</f>
        <v/>
      </c>
      <c r="C56" s="365"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66" t="e">
        <f ca="true">+RIGHT('Data Summary'!A57,LEN('Data Summary'!A57)-9)</f>
        <v>#VALUE!</v>
      </c>
      <c r="B57" s="36" t="str">
        <f ca="true">+IF(ISTEXT('Data Summary'!B57),'Data Summary'!B57,"")</f>
        <v/>
      </c>
      <c r="C57" s="365"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66" t="e">
        <f ca="true">+RIGHT('Data Summary'!A58,LEN('Data Summary'!A58)-9)</f>
        <v>#VALUE!</v>
      </c>
      <c r="B58" s="36" t="str">
        <f ca="true">+IF(ISTEXT('Data Summary'!B58),'Data Summary'!B58,"")</f>
        <v/>
      </c>
      <c r="C58" s="365"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66" t="e">
        <f ca="true">+RIGHT('Data Summary'!A59,LEN('Data Summary'!A59)-9)</f>
        <v>#VALUE!</v>
      </c>
      <c r="B59" s="36" t="str">
        <f ca="true">+IF(ISTEXT('Data Summary'!B59),'Data Summary'!B59,"")</f>
        <v/>
      </c>
      <c r="C59" s="365"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66" t="e">
        <f ca="true">+RIGHT('Data Summary'!A60,LEN('Data Summary'!A60)-9)</f>
        <v>#VALUE!</v>
      </c>
      <c r="B60" s="36" t="str">
        <f ca="true">+IF(ISTEXT('Data Summary'!B60),'Data Summary'!B60,"")</f>
        <v/>
      </c>
      <c r="C60" s="365"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66" t="e">
        <f ca="true">+RIGHT('Data Summary'!A61,LEN('Data Summary'!A61)-9)</f>
        <v>#VALUE!</v>
      </c>
      <c r="B61" s="36" t="str">
        <f ca="true">+IF(ISTEXT('Data Summary'!B61),'Data Summary'!B61,"")</f>
        <v/>
      </c>
      <c r="C61" s="365"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66" t="e">
        <f ca="true">+RIGHT('Data Summary'!A62,LEN('Data Summary'!A62)-9)</f>
        <v>#VALUE!</v>
      </c>
      <c r="B62" s="36" t="str">
        <f ca="true">+IF(ISTEXT('Data Summary'!B62),'Data Summary'!B62,"")</f>
        <v/>
      </c>
      <c r="C62" s="365"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66" t="e">
        <f ca="true">+RIGHT('Data Summary'!A63,LEN('Data Summary'!A63)-9)</f>
        <v>#VALUE!</v>
      </c>
      <c r="B63" s="36" t="str">
        <f ca="true">+IF(ISTEXT('Data Summary'!B63),'Data Summary'!B63,"")</f>
        <v/>
      </c>
      <c r="C63" s="365"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66" t="e">
        <f ca="true">+RIGHT('Data Summary'!A64,LEN('Data Summary'!A64)-9)</f>
        <v>#VALUE!</v>
      </c>
      <c r="B64" s="36" t="str">
        <f ca="true">+IF(ISTEXT('Data Summary'!B64),'Data Summary'!B64,"")</f>
        <v/>
      </c>
      <c r="C64" s="365"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66" t="e">
        <f ca="true">+RIGHT('Data Summary'!A65,LEN('Data Summary'!A65)-9)</f>
        <v>#VALUE!</v>
      </c>
      <c r="B65" s="36" t="str">
        <f ca="true">+IF(ISTEXT('Data Summary'!B65),'Data Summary'!B65,"")</f>
        <v/>
      </c>
      <c r="C65" s="365"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66" t="e">
        <f ca="true">+RIGHT('Data Summary'!A66,LEN('Data Summary'!A66)-9)</f>
        <v>#VALUE!</v>
      </c>
      <c r="B66" s="36" t="str">
        <f ca="true">+IF(ISTEXT('Data Summary'!B66),'Data Summary'!B66,"")</f>
        <v/>
      </c>
      <c r="C66" s="365"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66" t="e">
        <f ca="true">+RIGHT('Data Summary'!A67,LEN('Data Summary'!A67)-9)</f>
        <v>#VALUE!</v>
      </c>
      <c r="B67" s="36" t="str">
        <f ca="true">+IF(ISTEXT('Data Summary'!B67),'Data Summary'!B67,"")</f>
        <v/>
      </c>
      <c r="C67" s="365"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66" t="e">
        <f ca="true">+RIGHT('Data Summary'!A68,LEN('Data Summary'!A68)-9)</f>
        <v>#VALUE!</v>
      </c>
      <c r="B68" s="36" t="str">
        <f ca="true">+IF(ISTEXT('Data Summary'!B68),'Data Summary'!B68,"")</f>
        <v/>
      </c>
      <c r="C68" s="365"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66" t="e">
        <f ca="true">+RIGHT('Data Summary'!A69,LEN('Data Summary'!A69)-9)</f>
        <v>#VALUE!</v>
      </c>
      <c r="B69" s="36" t="str">
        <f ca="true">+IF(ISTEXT('Data Summary'!B69),'Data Summary'!B69,"")</f>
        <v/>
      </c>
      <c r="C69" s="365"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66" t="e">
        <f ca="true">+RIGHT('Data Summary'!A70,LEN('Data Summary'!A70)-9)</f>
        <v>#VALUE!</v>
      </c>
      <c r="B70" s="36" t="str">
        <f ca="true">+IF(ISTEXT('Data Summary'!B70),'Data Summary'!B70,"")</f>
        <v/>
      </c>
      <c r="C70" s="365"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66" t="e">
        <f ca="true">+RIGHT('Data Summary'!A71,LEN('Data Summary'!A71)-9)</f>
        <v>#VALUE!</v>
      </c>
      <c r="B71" s="36" t="str">
        <f ca="true">+IF(ISTEXT('Data Summary'!B71),'Data Summary'!B71,"")</f>
        <v/>
      </c>
      <c r="C71" s="365"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66" t="e">
        <f ca="true">+RIGHT('Data Summary'!A72,LEN('Data Summary'!A72)-9)</f>
        <v>#VALUE!</v>
      </c>
      <c r="B72" s="36" t="str">
        <f ca="true">+IF(ISTEXT('Data Summary'!B72),'Data Summary'!B72,"")</f>
        <v/>
      </c>
      <c r="C72" s="365"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66" t="e">
        <f ca="true">+RIGHT('Data Summary'!A73,LEN('Data Summary'!A73)-9)</f>
        <v>#VALUE!</v>
      </c>
      <c r="B73" s="36" t="str">
        <f ca="true">+IF(ISTEXT('Data Summary'!B73),'Data Summary'!B73,"")</f>
        <v/>
      </c>
      <c r="C73" s="365"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66" t="e">
        <f ca="true">+RIGHT('Data Summary'!A74,LEN('Data Summary'!A74)-9)</f>
        <v>#VALUE!</v>
      </c>
      <c r="B74" s="36" t="str">
        <f ca="true">+IF(ISTEXT('Data Summary'!B74),'Data Summary'!B74,"")</f>
        <v/>
      </c>
      <c r="C74" s="365"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66" t="e">
        <f ca="true">+RIGHT('Data Summary'!A75,LEN('Data Summary'!A75)-9)</f>
        <v>#VALUE!</v>
      </c>
      <c r="B75" s="36" t="str">
        <f ca="true">+IF(ISTEXT('Data Summary'!B75),'Data Summary'!B75,"")</f>
        <v/>
      </c>
      <c r="C75" s="365"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66" t="e">
        <f ca="true">+RIGHT('Data Summary'!A76,LEN('Data Summary'!A76)-9)</f>
        <v>#VALUE!</v>
      </c>
      <c r="B76" s="36" t="str">
        <f ca="true">+IF(ISTEXT('Data Summary'!B76),'Data Summary'!B76,"")</f>
        <v/>
      </c>
      <c r="C76" s="365"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66" t="e">
        <f ca="true">+RIGHT('Data Summary'!A77,LEN('Data Summary'!A77)-9)</f>
        <v>#VALUE!</v>
      </c>
      <c r="B77" s="36" t="str">
        <f ca="true">+IF(ISTEXT('Data Summary'!B77),'Data Summary'!B77,"")</f>
        <v/>
      </c>
      <c r="C77" s="365"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66" t="e">
        <f ca="true">+RIGHT('Data Summary'!A78,LEN('Data Summary'!A78)-9)</f>
        <v>#VALUE!</v>
      </c>
      <c r="B78" s="36" t="str">
        <f ca="true">+IF(ISTEXT('Data Summary'!B78),'Data Summary'!B78,"")</f>
        <v/>
      </c>
      <c r="C78" s="365"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66" t="e">
        <f ca="true">+RIGHT('Data Summary'!A79,LEN('Data Summary'!A79)-9)</f>
        <v>#VALUE!</v>
      </c>
      <c r="B79" s="36" t="str">
        <f ca="true">+IF(ISTEXT('Data Summary'!B79),'Data Summary'!B79,"")</f>
        <v/>
      </c>
      <c r="C79" s="365"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66" t="e">
        <f ca="true">+RIGHT('Data Summary'!A80,LEN('Data Summary'!A80)-9)</f>
        <v>#VALUE!</v>
      </c>
      <c r="B80" s="36" t="str">
        <f ca="true">+IF(ISTEXT('Data Summary'!B80),'Data Summary'!B80,"")</f>
        <v/>
      </c>
      <c r="C80" s="365"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66" t="e">
        <f ca="true">+RIGHT('Data Summary'!A81,LEN('Data Summary'!A81)-9)</f>
        <v>#VALUE!</v>
      </c>
      <c r="B81" s="36" t="str">
        <f ca="true">+IF(ISTEXT('Data Summary'!B81),'Data Summary'!B81,"")</f>
        <v/>
      </c>
      <c r="C81" s="365"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66" t="e">
        <f ca="true">+RIGHT('Data Summary'!A82,LEN('Data Summary'!A82)-9)</f>
        <v>#VALUE!</v>
      </c>
      <c r="B82" s="36" t="str">
        <f ca="true">+IF(ISTEXT('Data Summary'!B82),'Data Summary'!B82,"")</f>
        <v/>
      </c>
      <c r="C82" s="365"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66" t="e">
        <f ca="true">+RIGHT('Data Summary'!A83,LEN('Data Summary'!A83)-9)</f>
        <v>#VALUE!</v>
      </c>
      <c r="B83" s="36" t="str">
        <f ca="true">+IF(ISTEXT('Data Summary'!B83),'Data Summary'!B83,"")</f>
        <v/>
      </c>
      <c r="C83" s="365"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66" t="e">
        <f ca="true">+RIGHT('Data Summary'!A84,LEN('Data Summary'!A84)-9)</f>
        <v>#VALUE!</v>
      </c>
      <c r="B84" s="36" t="str">
        <f ca="true">+IF(ISTEXT('Data Summary'!B84),'Data Summary'!B84,"")</f>
        <v/>
      </c>
      <c r="C84" s="365"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66" t="e">
        <f ca="true">+RIGHT('Data Summary'!A85,LEN('Data Summary'!A85)-9)</f>
        <v>#VALUE!</v>
      </c>
      <c r="B85" s="36" t="str">
        <f ca="true">+IF(ISTEXT('Data Summary'!B85),'Data Summary'!B85,"")</f>
        <v/>
      </c>
      <c r="C85" s="365"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66" t="e">
        <f ca="true">+RIGHT('Data Summary'!A86,LEN('Data Summary'!A86)-9)</f>
        <v>#VALUE!</v>
      </c>
      <c r="B86" s="36" t="str">
        <f ca="true">+IF(ISTEXT('Data Summary'!B86),'Data Summary'!B86,"")</f>
        <v/>
      </c>
      <c r="C86" s="365"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66" t="e">
        <f ca="true">+RIGHT('Data Summary'!A87,LEN('Data Summary'!A87)-9)</f>
        <v>#VALUE!</v>
      </c>
      <c r="B87" s="36" t="str">
        <f ca="true">+IF(ISTEXT('Data Summary'!B87),'Data Summary'!B87,"")</f>
        <v/>
      </c>
      <c r="C87" s="365"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66" t="e">
        <f ca="true">+RIGHT('Data Summary'!A88,LEN('Data Summary'!A88)-9)</f>
        <v>#VALUE!</v>
      </c>
      <c r="B88" s="36" t="str">
        <f ca="true">+IF(ISTEXT('Data Summary'!B88),'Data Summary'!B88,"")</f>
        <v/>
      </c>
      <c r="C88" s="365"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66" t="e">
        <f ca="true">+RIGHT('Data Summary'!A89,LEN('Data Summary'!A89)-9)</f>
        <v>#VALUE!</v>
      </c>
      <c r="B89" s="36" t="str">
        <f ca="true">+IF(ISTEXT('Data Summary'!B89),'Data Summary'!B89,"")</f>
        <v/>
      </c>
      <c r="C89" s="365"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66" t="e">
        <f ca="true">+RIGHT('Data Summary'!A90,LEN('Data Summary'!A90)-9)</f>
        <v>#VALUE!</v>
      </c>
      <c r="B90" s="36" t="str">
        <f ca="true">+IF(ISTEXT('Data Summary'!B90),'Data Summary'!B90,"")</f>
        <v/>
      </c>
      <c r="C90" s="365"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66" t="e">
        <f ca="true">+RIGHT('Data Summary'!A91,LEN('Data Summary'!A91)-9)</f>
        <v>#VALUE!</v>
      </c>
      <c r="B91" s="36" t="str">
        <f ca="true">+IF(ISTEXT('Data Summary'!B91),'Data Summary'!B91,"")</f>
        <v/>
      </c>
      <c r="C91" s="365"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66" t="e">
        <f ca="true">+RIGHT('Data Summary'!A92,LEN('Data Summary'!A92)-9)</f>
        <v>#VALUE!</v>
      </c>
      <c r="B92" s="36" t="str">
        <f ca="true">+IF(ISTEXT('Data Summary'!B92),'Data Summary'!B92,"")</f>
        <v/>
      </c>
      <c r="C92" s="365"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66" t="e">
        <f ca="true">+RIGHT('Data Summary'!A93,LEN('Data Summary'!A93)-9)</f>
        <v>#VALUE!</v>
      </c>
      <c r="B93" s="36" t="str">
        <f ca="true">+IF(ISTEXT('Data Summary'!B93),'Data Summary'!B93,"")</f>
        <v/>
      </c>
      <c r="C93" s="365"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66" t="e">
        <f ca="true">+RIGHT('Data Summary'!A94,LEN('Data Summary'!A94)-9)</f>
        <v>#VALUE!</v>
      </c>
      <c r="B94" s="36" t="str">
        <f ca="true">+IF(ISTEXT('Data Summary'!B94),'Data Summary'!B94,"")</f>
        <v/>
      </c>
      <c r="C94" s="365"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66" t="e">
        <f ca="true">+RIGHT('Data Summary'!A95,LEN('Data Summary'!A95)-9)</f>
        <v>#VALUE!</v>
      </c>
      <c r="B95" s="36" t="str">
        <f ca="true">+IF(ISTEXT('Data Summary'!B95),'Data Summary'!B95,"")</f>
        <v/>
      </c>
      <c r="C95" s="365"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66" t="e">
        <f ca="true">+RIGHT('Data Summary'!A96,LEN('Data Summary'!A96)-9)</f>
        <v>#VALUE!</v>
      </c>
      <c r="B96" s="36" t="str">
        <f ca="true">+IF(ISTEXT('Data Summary'!B96),'Data Summary'!B96,"")</f>
        <v/>
      </c>
      <c r="C96" s="365"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66" t="e">
        <f ca="true">+RIGHT('Data Summary'!A97,LEN('Data Summary'!A97)-9)</f>
        <v>#VALUE!</v>
      </c>
      <c r="B97" s="36" t="str">
        <f ca="true">+IF(ISTEXT('Data Summary'!B97),'Data Summary'!B97,"")</f>
        <v/>
      </c>
      <c r="C97" s="365"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66" t="e">
        <f ca="true">+RIGHT('Data Summary'!A98,LEN('Data Summary'!A98)-9)</f>
        <v>#VALUE!</v>
      </c>
      <c r="B98" s="36" t="str">
        <f ca="true">+IF(ISTEXT('Data Summary'!B98),'Data Summary'!B98,"")</f>
        <v/>
      </c>
      <c r="C98" s="365"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66" t="e">
        <f ca="true">+RIGHT('Data Summary'!A99,LEN('Data Summary'!A99)-9)</f>
        <v>#VALUE!</v>
      </c>
      <c r="B99" s="36" t="str">
        <f ca="true">+IF(ISTEXT('Data Summary'!B99),'Data Summary'!B99,"")</f>
        <v/>
      </c>
      <c r="C99" s="365"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66" t="e">
        <f ca="true">+RIGHT('Data Summary'!A100,LEN('Data Summary'!A100)-9)</f>
        <v>#VALUE!</v>
      </c>
      <c r="B100" s="36" t="str">
        <f ca="true">+IF(ISTEXT('Data Summary'!B100),'Data Summary'!B100,"")</f>
        <v/>
      </c>
      <c r="C100" s="365"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66" t="e">
        <f ca="true">+RIGHT('Data Summary'!A101,LEN('Data Summary'!A101)-9)</f>
        <v>#VALUE!</v>
      </c>
      <c r="B101" s="36" t="str">
        <f ca="true">+IF(ISTEXT('Data Summary'!B101),'Data Summary'!B101,"")</f>
        <v/>
      </c>
      <c r="C101" s="365"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66" t="e">
        <f ca="true">+RIGHT('Data Summary'!A102,LEN('Data Summary'!A102)-9)</f>
        <v>#VALUE!</v>
      </c>
      <c r="B102" s="36" t="str">
        <f ca="true">+IF(ISTEXT('Data Summary'!B102),'Data Summary'!B102,"")</f>
        <v/>
      </c>
      <c r="C102" s="365"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66" t="e">
        <f ca="true">+RIGHT('Data Summary'!A103,LEN('Data Summary'!A103)-9)</f>
        <v>#VALUE!</v>
      </c>
      <c r="B103" s="36" t="str">
        <f ca="true">+IF(ISTEXT('Data Summary'!B103),'Data Summary'!B103,"")</f>
        <v/>
      </c>
      <c r="C103" s="365"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66" t="e">
        <f ca="true">+RIGHT('Data Summary'!A104,LEN('Data Summary'!A104)-9)</f>
        <v>#VALUE!</v>
      </c>
      <c r="B104" s="36" t="str">
        <f ca="true">+IF(ISTEXT('Data Summary'!B104),'Data Summary'!B104,"")</f>
        <v/>
      </c>
      <c r="C104" s="365"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66" t="e">
        <f ca="true">+RIGHT('Data Summary'!A105,LEN('Data Summary'!A105)-9)</f>
        <v>#VALUE!</v>
      </c>
      <c r="B105" s="36" t="str">
        <f ca="true">+IF(ISTEXT('Data Summary'!B105),'Data Summary'!B105,"")</f>
        <v/>
      </c>
      <c r="C105" s="365"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66" t="e">
        <f ca="true">+RIGHT('Data Summary'!A106,LEN('Data Summary'!A106)-9)</f>
        <v>#VALUE!</v>
      </c>
      <c r="B106" s="36" t="str">
        <f ca="true">+IF(ISTEXT('Data Summary'!B106),'Data Summary'!B106,"")</f>
        <v/>
      </c>
      <c r="C106" s="365"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66" t="e">
        <f ca="true">+RIGHT('Data Summary'!A107,LEN('Data Summary'!A107)-9)</f>
        <v>#VALUE!</v>
      </c>
      <c r="B107" s="36" t="str">
        <f ca="true">+IF(ISTEXT('Data Summary'!B107),'Data Summary'!B107,"")</f>
        <v/>
      </c>
      <c r="C107" s="365"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66" t="e">
        <f ca="true">+RIGHT('Data Summary'!A108,LEN('Data Summary'!A108)-9)</f>
        <v>#VALUE!</v>
      </c>
      <c r="B108" s="36" t="str">
        <f ca="true">+IF(ISTEXT('Data Summary'!B108),'Data Summary'!B108,"")</f>
        <v/>
      </c>
      <c r="C108" s="365"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66" t="e">
        <f ca="true">+RIGHT('Data Summary'!A109,LEN('Data Summary'!A109)-9)</f>
        <v>#VALUE!</v>
      </c>
      <c r="B109" s="36" t="str">
        <f ca="true">+IF(ISTEXT('Data Summary'!B109),'Data Summary'!B109,"")</f>
        <v/>
      </c>
      <c r="C109" s="365"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66" t="e">
        <f ca="true">+RIGHT('Data Summary'!A110,LEN('Data Summary'!A110)-9)</f>
        <v>#VALUE!</v>
      </c>
      <c r="B110" s="36" t="str">
        <f ca="true">+IF(ISTEXT('Data Summary'!B110),'Data Summary'!B110,"")</f>
        <v/>
      </c>
      <c r="C110" s="365"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66" t="e">
        <f ca="true">+RIGHT('Data Summary'!A111,LEN('Data Summary'!A111)-9)</f>
        <v>#VALUE!</v>
      </c>
      <c r="B111" s="36" t="str">
        <f ca="true">+IF(ISTEXT('Data Summary'!B111),'Data Summary'!B111,"")</f>
        <v/>
      </c>
      <c r="C111" s="365"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66" t="e">
        <f ca="true">+RIGHT('Data Summary'!A112,LEN('Data Summary'!A112)-9)</f>
        <v>#VALUE!</v>
      </c>
      <c r="B112" s="36" t="str">
        <f ca="true">+IF(ISTEXT('Data Summary'!B112),'Data Summary'!B112,"")</f>
        <v/>
      </c>
      <c r="C112" s="365"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66" t="e">
        <f ca="true">+RIGHT('Data Summary'!A113,LEN('Data Summary'!A113)-9)</f>
        <v>#VALUE!</v>
      </c>
      <c r="B113" s="36" t="str">
        <f ca="true">+IF(ISTEXT('Data Summary'!B113),'Data Summary'!B113,"")</f>
        <v/>
      </c>
      <c r="C113" s="365"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66" t="e">
        <f ca="true">+RIGHT('Data Summary'!A114,LEN('Data Summary'!A114)-9)</f>
        <v>#VALUE!</v>
      </c>
      <c r="B114" s="36" t="str">
        <f ca="true">+IF(ISTEXT('Data Summary'!B114),'Data Summary'!B114,"")</f>
        <v/>
      </c>
      <c r="C114" s="365"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66" t="e">
        <f ca="true">+RIGHT('Data Summary'!A115,LEN('Data Summary'!A115)-9)</f>
        <v>#VALUE!</v>
      </c>
      <c r="B115" s="36" t="str">
        <f ca="true">+IF(ISTEXT('Data Summary'!B115),'Data Summary'!B115,"")</f>
        <v/>
      </c>
      <c r="C115" s="365"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66" t="e">
        <f ca="true">+RIGHT('Data Summary'!A116,LEN('Data Summary'!A116)-9)</f>
        <v>#VALUE!</v>
      </c>
      <c r="B116" s="36" t="str">
        <f ca="true">+IF(ISTEXT('Data Summary'!B116),'Data Summary'!B116,"")</f>
        <v/>
      </c>
      <c r="C116" s="365"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66" t="e">
        <f ca="true">+RIGHT('Data Summary'!A117,LEN('Data Summary'!A117)-9)</f>
        <v>#VALUE!</v>
      </c>
      <c r="B117" s="36" t="str">
        <f ca="true">+IF(ISTEXT('Data Summary'!B117),'Data Summary'!B117,"")</f>
        <v/>
      </c>
      <c r="C117" s="365"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66" t="e">
        <f ca="true">+RIGHT('Data Summary'!A118,LEN('Data Summary'!A118)-9)</f>
        <v>#VALUE!</v>
      </c>
      <c r="B118" s="36" t="str">
        <f ca="true">+IF(ISTEXT('Data Summary'!B118),'Data Summary'!B118,"")</f>
        <v/>
      </c>
      <c r="C118" s="365"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66" t="e">
        <f ca="true">+RIGHT('Data Summary'!A119,LEN('Data Summary'!A119)-9)</f>
        <v>#VALUE!</v>
      </c>
      <c r="B119" s="36" t="str">
        <f ca="true">+IF(ISTEXT('Data Summary'!B119),'Data Summary'!B119,"")</f>
        <v/>
      </c>
      <c r="C119" s="365"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66" t="e">
        <f ca="true">+RIGHT('Data Summary'!A120,LEN('Data Summary'!A120)-9)</f>
        <v>#VALUE!</v>
      </c>
      <c r="B120" s="36" t="str">
        <f ca="true">+IF(ISTEXT('Data Summary'!B120),'Data Summary'!B120,"")</f>
        <v/>
      </c>
      <c r="C120" s="365"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66" t="e">
        <f ca="true">+RIGHT('Data Summary'!A121,LEN('Data Summary'!A121)-9)</f>
        <v>#VALUE!</v>
      </c>
      <c r="B121" s="36" t="str">
        <f ca="true">+IF(ISTEXT('Data Summary'!B121),'Data Summary'!B121,"")</f>
        <v/>
      </c>
      <c r="C121" s="365"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66" t="e">
        <f ca="true">+RIGHT('Data Summary'!A122,LEN('Data Summary'!A122)-9)</f>
        <v>#VALUE!</v>
      </c>
      <c r="B122" s="36" t="str">
        <f ca="true">+IF(ISTEXT('Data Summary'!B122),'Data Summary'!B122,"")</f>
        <v/>
      </c>
      <c r="C122" s="365"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66" t="e">
        <f ca="true">+RIGHT('Data Summary'!A123,LEN('Data Summary'!A123)-9)</f>
        <v>#VALUE!</v>
      </c>
      <c r="B123" s="36" t="str">
        <f ca="true">+IF(ISTEXT('Data Summary'!B123),'Data Summary'!B123,"")</f>
        <v/>
      </c>
      <c r="C123" s="365"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66" t="e">
        <f ca="true">+RIGHT('Data Summary'!A124,LEN('Data Summary'!A124)-9)</f>
        <v>#VALUE!</v>
      </c>
      <c r="B124" s="36" t="str">
        <f ca="true">+IF(ISTEXT('Data Summary'!B124),'Data Summary'!B124,"")</f>
        <v/>
      </c>
      <c r="C124" s="365"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66" t="e">
        <f ca="true">+RIGHT('Data Summary'!A125,LEN('Data Summary'!A125)-9)</f>
        <v>#VALUE!</v>
      </c>
      <c r="B125" s="36" t="str">
        <f ca="true">+IF(ISTEXT('Data Summary'!B125),'Data Summary'!B125,"")</f>
        <v/>
      </c>
      <c r="C125" s="365"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66" t="e">
        <f ca="true">+RIGHT('Data Summary'!A126,LEN('Data Summary'!A126)-9)</f>
        <v>#VALUE!</v>
      </c>
      <c r="B126" s="36" t="str">
        <f ca="true">+IF(ISTEXT('Data Summary'!B126),'Data Summary'!B126,"")</f>
        <v/>
      </c>
      <c r="C126" s="365"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66" t="e">
        <f ca="true">+RIGHT('Data Summary'!A127,LEN('Data Summary'!A127)-9)</f>
        <v>#VALUE!</v>
      </c>
      <c r="B127" s="36" t="str">
        <f ca="true">+IF(ISTEXT('Data Summary'!B127),'Data Summary'!B127,"")</f>
        <v/>
      </c>
      <c r="C127" s="365"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66" t="e">
        <f ca="true">+RIGHT('Data Summary'!A128,LEN('Data Summary'!A128)-9)</f>
        <v>#VALUE!</v>
      </c>
      <c r="B128" s="36" t="str">
        <f ca="true">+IF(ISTEXT('Data Summary'!B128),'Data Summary'!B128,"")</f>
        <v/>
      </c>
      <c r="C128" s="365"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66" t="e">
        <f ca="true">+RIGHT('Data Summary'!A129,LEN('Data Summary'!A129)-9)</f>
        <v>#VALUE!</v>
      </c>
      <c r="B129" s="36" t="str">
        <f ca="true">+IF(ISTEXT('Data Summary'!B129),'Data Summary'!B129,"")</f>
        <v/>
      </c>
      <c r="C129" s="365"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66" t="e">
        <f ca="true">+RIGHT('Data Summary'!A130,LEN('Data Summary'!A130)-9)</f>
        <v>#VALUE!</v>
      </c>
      <c r="B130" s="36" t="str">
        <f ca="true">+IF(ISTEXT('Data Summary'!B130),'Data Summary'!B130,"")</f>
        <v/>
      </c>
      <c r="C130" s="365"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66" t="e">
        <f ca="true">+RIGHT('Data Summary'!A131,LEN('Data Summary'!A131)-9)</f>
        <v>#VALUE!</v>
      </c>
      <c r="B131" s="36" t="str">
        <f ca="true">+IF(ISTEXT('Data Summary'!B131),'Data Summary'!B131,"")</f>
        <v/>
      </c>
      <c r="C131" s="365"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66" t="e">
        <f ca="true">+RIGHT('Data Summary'!A132,LEN('Data Summary'!A132)-9)</f>
        <v>#VALUE!</v>
      </c>
      <c r="B132" s="36" t="str">
        <f ca="true">+IF(ISTEXT('Data Summary'!B132),'Data Summary'!B132,"")</f>
        <v/>
      </c>
      <c r="C132" s="365"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66" t="e">
        <f ca="true">+RIGHT('Data Summary'!A133,LEN('Data Summary'!A133)-9)</f>
        <v>#VALUE!</v>
      </c>
      <c r="B133" s="36" t="str">
        <f ca="true">+IF(ISTEXT('Data Summary'!B133),'Data Summary'!B133,"")</f>
        <v/>
      </c>
      <c r="C133" s="365"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66" t="e">
        <f ca="true">+RIGHT('Data Summary'!A134,LEN('Data Summary'!A134)-9)</f>
        <v>#VALUE!</v>
      </c>
      <c r="B134" s="36" t="str">
        <f ca="true">+IF(ISTEXT('Data Summary'!B134),'Data Summary'!B134,"")</f>
        <v/>
      </c>
      <c r="C134" s="365"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66" t="e">
        <f ca="true">+RIGHT('Data Summary'!A135,LEN('Data Summary'!A135)-9)</f>
        <v>#VALUE!</v>
      </c>
      <c r="B135" s="36" t="str">
        <f ca="true">+IF(ISTEXT('Data Summary'!B135),'Data Summary'!B135,"")</f>
        <v/>
      </c>
      <c r="C135" s="365"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66" t="e">
        <f ca="true">+RIGHT('Data Summary'!A136,LEN('Data Summary'!A136)-9)</f>
        <v>#VALUE!</v>
      </c>
      <c r="B136" s="36" t="str">
        <f ca="true">+IF(ISTEXT('Data Summary'!B136),'Data Summary'!B136,"")</f>
        <v/>
      </c>
      <c r="C136" s="365"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66" t="e">
        <f ca="true">+RIGHT('Data Summary'!A137,LEN('Data Summary'!A137)-9)</f>
        <v>#VALUE!</v>
      </c>
      <c r="B137" s="36" t="str">
        <f ca="true">+IF(ISTEXT('Data Summary'!B137),'Data Summary'!B137,"")</f>
        <v/>
      </c>
      <c r="C137" s="365"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66" t="e">
        <f ca="true">+RIGHT('Data Summary'!A138,LEN('Data Summary'!A138)-9)</f>
        <v>#VALUE!</v>
      </c>
      <c r="B138" s="36" t="str">
        <f ca="true">+IF(ISTEXT('Data Summary'!B138),'Data Summary'!B138,"")</f>
        <v/>
      </c>
      <c r="C138" s="365"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66" t="e">
        <f ca="true">+RIGHT('Data Summary'!A139,LEN('Data Summary'!A139)-9)</f>
        <v>#VALUE!</v>
      </c>
      <c r="B139" s="36" t="str">
        <f ca="true">+IF(ISTEXT('Data Summary'!B139),'Data Summary'!B139,"")</f>
        <v/>
      </c>
      <c r="C139" s="365"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66" t="e">
        <f ca="true">+RIGHT('Data Summary'!A140,LEN('Data Summary'!A140)-9)</f>
        <v>#VALUE!</v>
      </c>
      <c r="B140" s="36" t="str">
        <f ca="true">+IF(ISTEXT('Data Summary'!B140),'Data Summary'!B140,"")</f>
        <v/>
      </c>
      <c r="C140" s="365"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66" t="e">
        <f ca="true">+RIGHT('Data Summary'!A141,LEN('Data Summary'!A141)-9)</f>
        <v>#VALUE!</v>
      </c>
      <c r="B141" s="36" t="str">
        <f ca="true">+IF(ISTEXT('Data Summary'!B141),'Data Summary'!B141,"")</f>
        <v/>
      </c>
      <c r="C141" s="365"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66" t="e">
        <f ca="true">+RIGHT('Data Summary'!A142,LEN('Data Summary'!A142)-9)</f>
        <v>#VALUE!</v>
      </c>
      <c r="B142" s="36" t="str">
        <f ca="true">+IF(ISTEXT('Data Summary'!B142),'Data Summary'!B142,"")</f>
        <v/>
      </c>
      <c r="C142" s="365"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66" t="e">
        <f ca="true">+RIGHT('Data Summary'!A143,LEN('Data Summary'!A143)-9)</f>
        <v>#VALUE!</v>
      </c>
      <c r="B143" s="36" t="str">
        <f ca="true">+IF(ISTEXT('Data Summary'!B143),'Data Summary'!B143,"")</f>
        <v/>
      </c>
      <c r="C143" s="365"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66" t="e">
        <f ca="true">+RIGHT('Data Summary'!A144,LEN('Data Summary'!A144)-9)</f>
        <v>#VALUE!</v>
      </c>
      <c r="B144" s="36" t="str">
        <f ca="true">+IF(ISTEXT('Data Summary'!B144),'Data Summary'!B144,"")</f>
        <v/>
      </c>
      <c r="C144" s="365"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66" t="e">
        <f ca="true">+RIGHT('Data Summary'!A145,LEN('Data Summary'!A145)-9)</f>
        <v>#VALUE!</v>
      </c>
      <c r="B145" s="36" t="str">
        <f ca="true">+IF(ISTEXT('Data Summary'!B145),'Data Summary'!B145,"")</f>
        <v/>
      </c>
      <c r="C145" s="365"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66" t="e">
        <f ca="true">+RIGHT('Data Summary'!A146,LEN('Data Summary'!A146)-9)</f>
        <v>#VALUE!</v>
      </c>
      <c r="B146" s="36" t="str">
        <f ca="true">+IF(ISTEXT('Data Summary'!B146),'Data Summary'!B146,"")</f>
        <v/>
      </c>
      <c r="C146" s="365"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66" t="e">
        <f ca="true">+RIGHT('Data Summary'!A147,LEN('Data Summary'!A147)-9)</f>
        <v>#VALUE!</v>
      </c>
      <c r="B147" s="36" t="str">
        <f ca="true">+IF(ISTEXT('Data Summary'!B147),'Data Summary'!B147,"")</f>
        <v/>
      </c>
      <c r="C147" s="365"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66" t="e">
        <f ca="true">+RIGHT('Data Summary'!A148,LEN('Data Summary'!A148)-9)</f>
        <v>#VALUE!</v>
      </c>
      <c r="B148" s="36" t="str">
        <f ca="true">+IF(ISTEXT('Data Summary'!B148),'Data Summary'!B148,"")</f>
        <v/>
      </c>
      <c r="C148" s="365"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66" t="e">
        <f ca="true">+RIGHT('Data Summary'!A149,LEN('Data Summary'!A149)-9)</f>
        <v>#VALUE!</v>
      </c>
      <c r="B149" s="36" t="str">
        <f ca="true">+IF(ISTEXT('Data Summary'!B149),'Data Summary'!B149,"")</f>
        <v/>
      </c>
      <c r="C149" s="365"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66" t="e">
        <f ca="true">+RIGHT('Data Summary'!A150,LEN('Data Summary'!A150)-9)</f>
        <v>#VALUE!</v>
      </c>
      <c r="B150" s="36" t="str">
        <f ca="true">+IF(ISTEXT('Data Summary'!B150),'Data Summary'!B150,"")</f>
        <v/>
      </c>
      <c r="C150" s="365"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66" t="e">
        <f ca="true">+RIGHT('Data Summary'!A151,LEN('Data Summary'!A151)-9)</f>
        <v>#VALUE!</v>
      </c>
      <c r="B151" s="36" t="str">
        <f ca="true">+IF(ISTEXT('Data Summary'!B151),'Data Summary'!B151,"")</f>
        <v/>
      </c>
      <c r="C151" s="365"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66" t="e">
        <f ca="true">+RIGHT('Data Summary'!A152,LEN('Data Summary'!A152)-9)</f>
        <v>#VALUE!</v>
      </c>
      <c r="B152" s="36" t="str">
        <f ca="true">+IF(ISTEXT('Data Summary'!B152),'Data Summary'!B152,"")</f>
        <v/>
      </c>
      <c r="C152" s="365"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66" t="e">
        <f ca="true">+RIGHT('Data Summary'!A153,LEN('Data Summary'!A153)-9)</f>
        <v>#VALUE!</v>
      </c>
      <c r="B153" s="36" t="str">
        <f ca="true">+IF(ISTEXT('Data Summary'!B153),'Data Summary'!B153,"")</f>
        <v/>
      </c>
      <c r="C153" s="365"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66" t="e">
        <f ca="true">+RIGHT('Data Summary'!A154,LEN('Data Summary'!A154)-9)</f>
        <v>#VALUE!</v>
      </c>
      <c r="B154" s="36" t="str">
        <f ca="true">+IF(ISTEXT('Data Summary'!B154),'Data Summary'!B154,"")</f>
        <v/>
      </c>
      <c r="C154" s="365"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66" t="e">
        <f ca="true">+RIGHT('Data Summary'!A155,LEN('Data Summary'!A155)-9)</f>
        <v>#VALUE!</v>
      </c>
      <c r="B155" s="36" t="str">
        <f ca="true">+IF(ISTEXT('Data Summary'!B155),'Data Summary'!B155,"")</f>
        <v/>
      </c>
      <c r="C155" s="365"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66" t="e">
        <f ca="true">+RIGHT('Data Summary'!A156,LEN('Data Summary'!A156)-9)</f>
        <v>#VALUE!</v>
      </c>
      <c r="B156" s="36" t="str">
        <f ca="true">+IF(ISTEXT('Data Summary'!B156),'Data Summary'!B156,"")</f>
        <v/>
      </c>
      <c r="C156" s="365"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66" t="e">
        <f ca="true">+RIGHT('Data Summary'!A157,LEN('Data Summary'!A157)-9)</f>
        <v>#VALUE!</v>
      </c>
      <c r="B157" s="36" t="str">
        <f ca="true">+IF(ISTEXT('Data Summary'!B157),'Data Summary'!B157,"")</f>
        <v/>
      </c>
      <c r="C157" s="365"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66" t="e">
        <f ca="true">+RIGHT('Data Summary'!A158,LEN('Data Summary'!A158)-9)</f>
        <v>#VALUE!</v>
      </c>
      <c r="B158" s="36" t="str">
        <f ca="true">+IF(ISTEXT('Data Summary'!B158),'Data Summary'!B158,"")</f>
        <v/>
      </c>
      <c r="C158" s="365"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66" t="e">
        <f ca="true">+RIGHT('Data Summary'!A159,LEN('Data Summary'!A159)-9)</f>
        <v>#VALUE!</v>
      </c>
      <c r="B159" s="36" t="str">
        <f ca="true">+IF(ISTEXT('Data Summary'!B159),'Data Summary'!B159,"")</f>
        <v/>
      </c>
      <c r="C159" s="365"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66" t="e">
        <f ca="true">+RIGHT('Data Summary'!A160,LEN('Data Summary'!A160)-9)</f>
        <v>#VALUE!</v>
      </c>
      <c r="B160" s="36" t="str">
        <f ca="true">+IF(ISTEXT('Data Summary'!B160),'Data Summary'!B160,"")</f>
        <v/>
      </c>
      <c r="C160" s="365"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66" t="e">
        <f ca="true">+RIGHT('Data Summary'!A161,LEN('Data Summary'!A161)-9)</f>
        <v>#VALUE!</v>
      </c>
      <c r="B161" s="36" t="str">
        <f ca="true">+IF(ISTEXT('Data Summary'!B161),'Data Summary'!B161,"")</f>
        <v/>
      </c>
      <c r="C161" s="365"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66" t="e">
        <f ca="true">+RIGHT('Data Summary'!A162,LEN('Data Summary'!A162)-9)</f>
        <v>#VALUE!</v>
      </c>
      <c r="B162" s="36" t="str">
        <f ca="true">+IF(ISTEXT('Data Summary'!B162),'Data Summary'!B162,"")</f>
        <v/>
      </c>
      <c r="C162" s="365"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66" t="e">
        <f ca="true">+RIGHT('Data Summary'!A163,LEN('Data Summary'!A163)-9)</f>
        <v>#VALUE!</v>
      </c>
      <c r="B163" s="36" t="str">
        <f ca="true">+IF(ISTEXT('Data Summary'!B163),'Data Summary'!B163,"")</f>
        <v/>
      </c>
      <c r="C163" s="365"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66" t="e">
        <f ca="true">+RIGHT('Data Summary'!A164,LEN('Data Summary'!A164)-9)</f>
        <v>#VALUE!</v>
      </c>
      <c r="B164" s="36" t="str">
        <f ca="true">+IF(ISTEXT('Data Summary'!B164),'Data Summary'!B164,"")</f>
        <v/>
      </c>
      <c r="C164" s="365"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66" t="e">
        <f ca="true">+RIGHT('Data Summary'!A165,LEN('Data Summary'!A165)-9)</f>
        <v>#VALUE!</v>
      </c>
      <c r="B165" s="36" t="str">
        <f ca="true">+IF(ISTEXT('Data Summary'!B165),'Data Summary'!B165,"")</f>
        <v/>
      </c>
      <c r="C165" s="365"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66" t="e">
        <f ca="true">+RIGHT('Data Summary'!A166,LEN('Data Summary'!A166)-9)</f>
        <v>#VALUE!</v>
      </c>
      <c r="B166" s="36" t="str">
        <f ca="true">+IF(ISTEXT('Data Summary'!B166),'Data Summary'!B166,"")</f>
        <v/>
      </c>
      <c r="C166" s="365"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66" t="e">
        <f ca="true">+RIGHT('Data Summary'!A167,LEN('Data Summary'!A167)-9)</f>
        <v>#VALUE!</v>
      </c>
      <c r="B167" s="36" t="str">
        <f ca="true">+IF(ISTEXT('Data Summary'!B167),'Data Summary'!B167,"")</f>
        <v/>
      </c>
      <c r="C167" s="365"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66" t="e">
        <f ca="true">+RIGHT('Data Summary'!A168,LEN('Data Summary'!A168)-9)</f>
        <v>#VALUE!</v>
      </c>
      <c r="B168" s="36" t="str">
        <f ca="true">+IF(ISTEXT('Data Summary'!B168),'Data Summary'!B168,"")</f>
        <v/>
      </c>
      <c r="C168" s="365"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66" t="e">
        <f ca="true">+RIGHT('Data Summary'!A169,LEN('Data Summary'!A169)-9)</f>
        <v>#VALUE!</v>
      </c>
      <c r="B169" s="36" t="str">
        <f ca="true">+IF(ISTEXT('Data Summary'!B169),'Data Summary'!B169,"")</f>
        <v/>
      </c>
      <c r="C169" s="365"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66" t="e">
        <f ca="true">+RIGHT('Data Summary'!A170,LEN('Data Summary'!A170)-9)</f>
        <v>#VALUE!</v>
      </c>
      <c r="B170" s="36" t="str">
        <f ca="true">+IF(ISTEXT('Data Summary'!B170),'Data Summary'!B170,"")</f>
        <v/>
      </c>
      <c r="C170" s="365"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66" t="e">
        <f ca="true">+RIGHT('Data Summary'!A171,LEN('Data Summary'!A171)-9)</f>
        <v>#VALUE!</v>
      </c>
      <c r="B171" s="36" t="str">
        <f ca="true">+IF(ISTEXT('Data Summary'!B171),'Data Summary'!B171,"")</f>
        <v/>
      </c>
      <c r="C171" s="365"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66" t="e">
        <f ca="true">+RIGHT('Data Summary'!A172,LEN('Data Summary'!A172)-9)</f>
        <v>#VALUE!</v>
      </c>
      <c r="B172" s="36" t="str">
        <f ca="true">+IF(ISTEXT('Data Summary'!B172),'Data Summary'!B172,"")</f>
        <v/>
      </c>
      <c r="C172" s="365"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66" t="e">
        <f ca="true">+RIGHT('Data Summary'!A173,LEN('Data Summary'!A173)-9)</f>
        <v>#VALUE!</v>
      </c>
      <c r="B173" s="36" t="str">
        <f ca="true">+IF(ISTEXT('Data Summary'!B173),'Data Summary'!B173,"")</f>
        <v/>
      </c>
      <c r="C173" s="365"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66" t="e">
        <f ca="true">+RIGHT('Data Summary'!A174,LEN('Data Summary'!A174)-9)</f>
        <v>#VALUE!</v>
      </c>
      <c r="B174" s="36" t="str">
        <f ca="true">+IF(ISTEXT('Data Summary'!B174),'Data Summary'!B174,"")</f>
        <v/>
      </c>
      <c r="C174" s="365"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66" t="e">
        <f ca="true">+RIGHT('Data Summary'!A175,LEN('Data Summary'!A175)-9)</f>
        <v>#VALUE!</v>
      </c>
      <c r="B175" s="36" t="str">
        <f ca="true">+IF(ISTEXT('Data Summary'!B175),'Data Summary'!B175,"")</f>
        <v/>
      </c>
      <c r="C175" s="365"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66" t="e">
        <f ca="true">+RIGHT('Data Summary'!A176,LEN('Data Summary'!A176)-9)</f>
        <v>#VALUE!</v>
      </c>
      <c r="B176" s="36" t="str">
        <f ca="true">+IF(ISTEXT('Data Summary'!B176),'Data Summary'!B176,"")</f>
        <v/>
      </c>
      <c r="C176" s="365"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66" t="e">
        <f ca="true">+RIGHT('Data Summary'!A177,LEN('Data Summary'!A177)-9)</f>
        <v>#VALUE!</v>
      </c>
      <c r="B177" s="36" t="str">
        <f ca="true">+IF(ISTEXT('Data Summary'!B177),'Data Summary'!B177,"")</f>
        <v/>
      </c>
      <c r="C177" s="365"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66" t="e">
        <f ca="true">+RIGHT('Data Summary'!A178,LEN('Data Summary'!A178)-9)</f>
        <v>#VALUE!</v>
      </c>
      <c r="B178" s="36" t="str">
        <f ca="true">+IF(ISTEXT('Data Summary'!B178),'Data Summary'!B178,"")</f>
        <v/>
      </c>
      <c r="C178" s="365"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66" t="e">
        <f ca="true">+RIGHT('Data Summary'!A179,LEN('Data Summary'!A179)-9)</f>
        <v>#VALUE!</v>
      </c>
      <c r="B179" s="36" t="str">
        <f ca="true">+IF(ISTEXT('Data Summary'!B179),'Data Summary'!B179,"")</f>
        <v/>
      </c>
      <c r="C179" s="365"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66" t="e">
        <f ca="true">+RIGHT('Data Summary'!A180,LEN('Data Summary'!A180)-9)</f>
        <v>#VALUE!</v>
      </c>
      <c r="B180" s="36" t="str">
        <f ca="true">+IF(ISTEXT('Data Summary'!B180),'Data Summary'!B180,"")</f>
        <v/>
      </c>
      <c r="C180" s="365"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66" t="e">
        <f ca="true">+RIGHT('Data Summary'!A181,LEN('Data Summary'!A181)-9)</f>
        <v>#VALUE!</v>
      </c>
      <c r="B181" s="36" t="str">
        <f ca="true">+IF(ISTEXT('Data Summary'!B181),'Data Summary'!B181,"")</f>
        <v/>
      </c>
      <c r="C181" s="365"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66" t="e">
        <f ca="true">+RIGHT('Data Summary'!A182,LEN('Data Summary'!A182)-9)</f>
        <v>#VALUE!</v>
      </c>
      <c r="B182" s="36" t="str">
        <f ca="true">+IF(ISTEXT('Data Summary'!B182),'Data Summary'!B182,"")</f>
        <v/>
      </c>
      <c r="C182" s="365"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66" t="e">
        <f ca="true">+RIGHT('Data Summary'!A183,LEN('Data Summary'!A183)-9)</f>
        <v>#VALUE!</v>
      </c>
      <c r="B183" s="36" t="str">
        <f ca="true">+IF(ISTEXT('Data Summary'!B183),'Data Summary'!B183,"")</f>
        <v/>
      </c>
      <c r="C183" s="365"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66" t="e">
        <f ca="true">+RIGHT('Data Summary'!A184,LEN('Data Summary'!A184)-9)</f>
        <v>#VALUE!</v>
      </c>
      <c r="B184" s="36" t="str">
        <f ca="true">+IF(ISTEXT('Data Summary'!B184),'Data Summary'!B184,"")</f>
        <v/>
      </c>
      <c r="C184" s="365"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66" t="e">
        <f ca="true">+RIGHT('Data Summary'!A185,LEN('Data Summary'!A185)-9)</f>
        <v>#VALUE!</v>
      </c>
      <c r="B185" s="36" t="str">
        <f ca="true">+IF(ISTEXT('Data Summary'!B185),'Data Summary'!B185,"")</f>
        <v/>
      </c>
      <c r="C185" s="365"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66" t="e">
        <f ca="true">+RIGHT('Data Summary'!A186,LEN('Data Summary'!A186)-9)</f>
        <v>#VALUE!</v>
      </c>
      <c r="B186" s="36" t="str">
        <f ca="true">+IF(ISTEXT('Data Summary'!B186),'Data Summary'!B186,"")</f>
        <v/>
      </c>
      <c r="C186" s="365"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66" t="e">
        <f ca="true">+RIGHT('Data Summary'!A187,LEN('Data Summary'!A187)-9)</f>
        <v>#VALUE!</v>
      </c>
      <c r="B187" s="36" t="str">
        <f ca="true">+IF(ISTEXT('Data Summary'!B187),'Data Summary'!B187,"")</f>
        <v/>
      </c>
      <c r="C187" s="365"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66" t="e">
        <f ca="true">+RIGHT('Data Summary'!A188,LEN('Data Summary'!A188)-9)</f>
        <v>#VALUE!</v>
      </c>
      <c r="B188" s="36" t="str">
        <f ca="true">+IF(ISTEXT('Data Summary'!B188),'Data Summary'!B188,"")</f>
        <v/>
      </c>
      <c r="C188" s="365"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66" t="e">
        <f ca="true">+RIGHT('Data Summary'!A189,LEN('Data Summary'!A189)-9)</f>
        <v>#VALUE!</v>
      </c>
      <c r="B189" s="36" t="str">
        <f ca="true">+IF(ISTEXT('Data Summary'!B189),'Data Summary'!B189,"")</f>
        <v/>
      </c>
      <c r="C189" s="365"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66" t="e">
        <f ca="true">+RIGHT('Data Summary'!A190,LEN('Data Summary'!A190)-9)</f>
        <v>#VALUE!</v>
      </c>
      <c r="B190" s="36" t="str">
        <f ca="true">+IF(ISTEXT('Data Summary'!B190),'Data Summary'!B190,"")</f>
        <v/>
      </c>
      <c r="C190" s="365"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66" t="e">
        <f ca="true">+RIGHT('Data Summary'!A191,LEN('Data Summary'!A191)-9)</f>
        <v>#VALUE!</v>
      </c>
      <c r="B191" s="36" t="str">
        <f ca="true">+IF(ISTEXT('Data Summary'!B191),'Data Summary'!B191,"")</f>
        <v/>
      </c>
      <c r="C191" s="365"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66" t="e">
        <f ca="true">+RIGHT('Data Summary'!A192,LEN('Data Summary'!A192)-9)</f>
        <v>#VALUE!</v>
      </c>
      <c r="B192" s="36" t="str">
        <f ca="true">+IF(ISTEXT('Data Summary'!B192),'Data Summary'!B192,"")</f>
        <v/>
      </c>
      <c r="C192" s="365"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66" t="e">
        <f ca="true">+RIGHT('Data Summary'!A193,LEN('Data Summary'!A193)-9)</f>
        <v>#VALUE!</v>
      </c>
      <c r="B193" s="36" t="str">
        <f ca="true">+IF(ISTEXT('Data Summary'!B193),'Data Summary'!B193,"")</f>
        <v/>
      </c>
      <c r="C193" s="365"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66" t="e">
        <f ca="true">+RIGHT('Data Summary'!A194,LEN('Data Summary'!A194)-9)</f>
        <v>#VALUE!</v>
      </c>
      <c r="B194" s="36" t="str">
        <f ca="true">+IF(ISTEXT('Data Summary'!B194),'Data Summary'!B194,"")</f>
        <v/>
      </c>
      <c r="C194" s="365"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66" t="e">
        <f ca="true">+RIGHT('Data Summary'!A195,LEN('Data Summary'!A195)-9)</f>
        <v>#VALUE!</v>
      </c>
      <c r="B195" s="36" t="str">
        <f ca="true">+IF(ISTEXT('Data Summary'!B195),'Data Summary'!B195,"")</f>
        <v/>
      </c>
      <c r="C195" s="365"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66" t="e">
        <f ca="true">+RIGHT('Data Summary'!A196,LEN('Data Summary'!A196)-9)</f>
        <v>#VALUE!</v>
      </c>
      <c r="B196" s="36" t="str">
        <f ca="true">+IF(ISTEXT('Data Summary'!B196),'Data Summary'!B196,"")</f>
        <v/>
      </c>
      <c r="C196" s="365"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66" t="e">
        <f ca="true">+RIGHT('Data Summary'!A197,LEN('Data Summary'!A197)-9)</f>
        <v>#VALUE!</v>
      </c>
      <c r="B197" s="36" t="str">
        <f ca="true">+IF(ISTEXT('Data Summary'!B197),'Data Summary'!B197,"")</f>
        <v/>
      </c>
      <c r="C197" s="365"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66" t="e">
        <f ca="true">+RIGHT('Data Summary'!A198,LEN('Data Summary'!A198)-9)</f>
        <v>#VALUE!</v>
      </c>
      <c r="B198" s="36" t="str">
        <f ca="true">+IF(ISTEXT('Data Summary'!B198),'Data Summary'!B198,"")</f>
        <v/>
      </c>
      <c r="C198" s="365"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66" t="e">
        <f ca="true">+RIGHT('Data Summary'!A199,LEN('Data Summary'!A199)-9)</f>
        <v>#VALUE!</v>
      </c>
      <c r="B199" s="36" t="str">
        <f ca="true">+IF(ISTEXT('Data Summary'!B199),'Data Summary'!B199,"")</f>
        <v/>
      </c>
      <c r="C199" s="365"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66" t="e">
        <f ca="true">+RIGHT('Data Summary'!A200,LEN('Data Summary'!A200)-9)</f>
        <v>#VALUE!</v>
      </c>
      <c r="B200" s="36" t="str">
        <f ca="true">+IF(ISTEXT('Data Summary'!B200),'Data Summary'!B200,"")</f>
        <v/>
      </c>
      <c r="C200" s="365"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66" t="e">
        <f ca="true">+RIGHT('Data Summary'!A201,LEN('Data Summary'!A201)-9)</f>
        <v>#VALUE!</v>
      </c>
      <c r="B201" s="36" t="str">
        <f ca="true">+IF(ISTEXT('Data Summary'!B201),'Data Summary'!B201,"")</f>
        <v/>
      </c>
      <c r="C201" s="365"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66" t="e">
        <f ca="true">+RIGHT('Data Summary'!A202,LEN('Data Summary'!A202)-9)</f>
        <v>#VALUE!</v>
      </c>
      <c r="B202" s="36" t="str">
        <f ca="true">+IF(ISTEXT('Data Summary'!B202),'Data Summary'!B202,"")</f>
        <v/>
      </c>
      <c r="C202" s="365"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66" t="e">
        <f ca="true">+RIGHT('Data Summary'!A203,LEN('Data Summary'!A203)-9)</f>
        <v>#VALUE!</v>
      </c>
      <c r="B203" s="36" t="str">
        <f ca="true">+IF(ISTEXT('Data Summary'!B203),'Data Summary'!B203,"")</f>
        <v/>
      </c>
      <c r="C203" s="365"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66" t="e">
        <f ca="true">+RIGHT('Data Summary'!A204,LEN('Data Summary'!A204)-9)</f>
        <v>#VALUE!</v>
      </c>
      <c r="B204" s="36" t="str">
        <f ca="true">+IF(ISTEXT('Data Summary'!B204),'Data Summary'!B204,"")</f>
        <v/>
      </c>
      <c r="C204" s="365"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66" t="e">
        <f ca="true">+RIGHT('Data Summary'!A205,LEN('Data Summary'!A205)-9)</f>
        <v>#VALUE!</v>
      </c>
      <c r="B205" s="36" t="str">
        <f ca="true">+IF(ISTEXT('Data Summary'!B205),'Data Summary'!B205,"")</f>
        <v/>
      </c>
      <c r="C205" s="365"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66" t="e">
        <f ca="true">+RIGHT('Data Summary'!A206,LEN('Data Summary'!A206)-9)</f>
        <v>#VALUE!</v>
      </c>
      <c r="B206" s="36" t="str">
        <f ca="true">+IF(ISTEXT('Data Summary'!B206),'Data Summary'!B206,"")</f>
        <v/>
      </c>
      <c r="C206" s="365"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66" t="e">
        <f ca="true">+RIGHT('Data Summary'!A207,LEN('Data Summary'!A207)-9)</f>
        <v>#VALUE!</v>
      </c>
      <c r="B207" s="36" t="str">
        <f ca="true">+IF(ISTEXT('Data Summary'!B207),'Data Summary'!B207,"")</f>
        <v/>
      </c>
      <c r="C207" s="365"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9D46E-591B-4D2B-AA21-D296CFEB1E3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3" customWidth="true"/>
    <col min="2" max="2" width="7.5" style="199" customWidth="true"/>
    <col min="3" max="8" width="8.75" style="163" customWidth="true"/>
    <col min="9" max="9" width="9.375" style="163" customWidth="true"/>
    <col min="10" max="10" width="13.375" style="163" customWidth="true"/>
    <col min="11" max="11" width="7.5" style="163" customWidth="true"/>
    <col min="12" max="17" width="8.625" style="163" customWidth="true"/>
    <col min="18" max="18" width="6.5" style="163" customWidth="true"/>
    <col min="19" max="19" width="13.375" style="163" customWidth="true"/>
    <col min="20" max="20" width="7.5" style="163" customWidth="true"/>
    <col min="21" max="26" width="9.125" style="163" customWidth="true"/>
    <col min="27" max="16384" width="9" style="163"/>
  </cols>
  <sheetData>
    <row xmlns:x14ac="http://schemas.microsoft.com/office/spreadsheetml/2009/9/ac" r="1" ht="15.75" x14ac:dyDescent="0.25">
      <c r="A1" s="159" t="s">
        <v>49</v>
      </c>
      <c r="B1" s="160"/>
      <c r="C1" s="161"/>
      <c r="D1" s="161"/>
      <c r="E1" s="161"/>
      <c r="F1" s="161"/>
      <c r="G1" s="161"/>
      <c r="H1" s="599"/>
      <c r="I1" s="599"/>
      <c r="J1" s="599"/>
      <c r="K1" s="599"/>
      <c r="L1" s="599"/>
      <c r="M1" s="599"/>
      <c r="N1" s="599"/>
      <c r="O1" s="599"/>
      <c r="P1" s="599"/>
      <c r="Q1" s="161"/>
      <c r="R1" s="161"/>
      <c r="S1" s="161"/>
      <c r="T1" s="162"/>
      <c r="U1" s="162"/>
      <c r="V1" s="162"/>
      <c r="W1" s="162"/>
      <c r="X1" s="162"/>
      <c r="Y1" s="162"/>
      <c r="Z1" s="162"/>
      <c r="AA1" s="162"/>
    </row>
    <row xmlns:x14ac="http://schemas.microsoft.com/office/spreadsheetml/2009/9/ac" r="2" s="166" customFormat="true" ht="26.25" customHeight="true" x14ac:dyDescent="0.25">
      <c r="A2" s="164" t="s">
        <v>14</v>
      </c>
      <c r="B2" s="165"/>
      <c r="J2" s="164" t="s">
        <v>15</v>
      </c>
      <c r="R2" s="167"/>
      <c r="S2" s="168" t="s">
        <v>16</v>
      </c>
      <c r="W2" s="167"/>
      <c r="X2" s="167"/>
      <c r="Y2" s="169"/>
      <c r="Z2" s="169"/>
      <c r="AD2" s="170"/>
      <c r="AE2" s="170"/>
      <c r="AF2" s="170"/>
      <c r="AG2" s="170"/>
      <c r="AH2" s="170"/>
      <c r="AI2" s="170"/>
    </row>
    <row xmlns:x14ac="http://schemas.microsoft.com/office/spreadsheetml/2009/9/ac" r="3" ht="15.75" x14ac:dyDescent="0.25">
      <c r="A3" s="171"/>
      <c r="B3" s="172" t="s">
        <v>4</v>
      </c>
      <c r="C3" s="167" t="s">
        <v>7</v>
      </c>
      <c r="D3" s="167" t="s">
        <v>2</v>
      </c>
      <c r="E3" s="167" t="s">
        <v>1</v>
      </c>
      <c r="F3" s="167" t="s">
        <v>55</v>
      </c>
      <c r="G3" s="167" t="s">
        <v>18</v>
      </c>
      <c r="H3" s="167" t="s">
        <v>19</v>
      </c>
      <c r="I3" s="173"/>
      <c r="J3" s="171"/>
      <c r="K3" s="172" t="s">
        <v>4</v>
      </c>
      <c r="L3" s="167" t="s">
        <v>7</v>
      </c>
      <c r="M3" s="167" t="s">
        <v>2</v>
      </c>
      <c r="N3" s="167" t="s">
        <v>1</v>
      </c>
      <c r="O3" s="167" t="s">
        <v>55</v>
      </c>
      <c r="P3" s="167" t="s">
        <v>18</v>
      </c>
      <c r="Q3" s="167" t="s">
        <v>19</v>
      </c>
      <c r="R3" s="169"/>
      <c r="S3" s="174"/>
      <c r="T3" s="172" t="s">
        <v>4</v>
      </c>
      <c r="U3" s="167" t="s">
        <v>7</v>
      </c>
      <c r="V3" s="167" t="s">
        <v>2</v>
      </c>
      <c r="W3" s="167" t="s">
        <v>1</v>
      </c>
      <c r="X3" s="167" t="s">
        <v>55</v>
      </c>
      <c r="Y3" s="167" t="s">
        <v>18</v>
      </c>
      <c r="Z3" s="167" t="s">
        <v>19</v>
      </c>
      <c r="AB3" s="170"/>
      <c r="AC3" s="170"/>
      <c r="AD3" s="170"/>
      <c r="AE3" s="170"/>
      <c r="AF3" s="170"/>
      <c r="AG3" s="170"/>
    </row>
    <row xmlns:x14ac="http://schemas.microsoft.com/office/spreadsheetml/2009/9/ac" r="4" ht="15.75" x14ac:dyDescent="0.25">
      <c r="A4" s="171" t="s">
        <v>35</v>
      </c>
      <c r="B4" s="10">
        <v>2023</v>
      </c>
      <c r="C4" s="10"/>
      <c r="D4" s="10"/>
      <c r="E4" s="10"/>
      <c r="F4" s="10"/>
      <c r="G4" s="10"/>
      <c r="H4" s="10">
        <v>31.9239964</v>
      </c>
      <c r="I4" s="173"/>
      <c r="J4" s="171" t="s">
        <v>35</v>
      </c>
      <c r="K4" s="10">
        <v>2023</v>
      </c>
      <c r="L4" s="10">
        <v>25.390523330000001</v>
      </c>
      <c r="M4" s="10">
        <v>53.379962810000002</v>
      </c>
      <c r="N4" s="10">
        <v>22.344067500000001</v>
      </c>
      <c r="O4" s="10"/>
      <c r="P4" s="10">
        <v>41.722581669999997</v>
      </c>
      <c r="Q4" s="10"/>
      <c r="R4" s="170"/>
      <c r="S4" s="171" t="s">
        <v>35</v>
      </c>
      <c r="T4" s="10">
        <v>2023</v>
      </c>
      <c r="U4" s="10">
        <v>41.769705000000002</v>
      </c>
      <c r="V4" s="10">
        <v>29.680170579999999</v>
      </c>
      <c r="W4" s="10">
        <v>14.831355</v>
      </c>
      <c r="X4" s="10"/>
      <c r="Y4" s="10">
        <v>41.769705000000002</v>
      </c>
      <c r="Z4" s="10">
        <v>41.996132019999997</v>
      </c>
      <c r="AA4" s="170"/>
      <c r="AB4" s="170"/>
      <c r="AC4" s="170"/>
      <c r="AD4" s="170"/>
      <c r="AE4" s="170"/>
      <c r="AF4" s="170"/>
      <c r="AG4" s="170"/>
    </row>
    <row xmlns:x14ac="http://schemas.microsoft.com/office/spreadsheetml/2009/9/ac" r="5" ht="15.75" x14ac:dyDescent="0.25">
      <c r="A5" s="171" t="s">
        <v>36</v>
      </c>
      <c r="B5" s="10">
        <v>2023</v>
      </c>
      <c r="C5" s="10"/>
      <c r="D5" s="10"/>
      <c r="E5" s="10"/>
      <c r="F5" s="10"/>
      <c r="G5" s="10"/>
      <c r="H5" s="10">
        <v>17.866979820000001</v>
      </c>
      <c r="I5" s="173"/>
      <c r="J5" s="171" t="s">
        <v>36</v>
      </c>
      <c r="K5" s="10">
        <v>2023</v>
      </c>
      <c r="L5" s="10">
        <v>17.337410420000001</v>
      </c>
      <c r="M5" s="10">
        <v>0</v>
      </c>
      <c r="N5" s="10">
        <v>20.088563059999998</v>
      </c>
      <c r="O5" s="10"/>
      <c r="P5" s="10">
        <v>0.55607103250000001</v>
      </c>
      <c r="Q5" s="10"/>
      <c r="R5" s="170"/>
      <c r="S5" s="171" t="s">
        <v>36</v>
      </c>
      <c r="T5" s="10">
        <v>2023</v>
      </c>
      <c r="U5" s="10">
        <v>0</v>
      </c>
      <c r="V5" s="10">
        <v>0</v>
      </c>
      <c r="W5" s="10">
        <v>34.093586719999998</v>
      </c>
      <c r="X5" s="10"/>
      <c r="Y5" s="10">
        <v>0</v>
      </c>
      <c r="Z5" s="10">
        <v>18.922814809999998</v>
      </c>
      <c r="AA5" s="170"/>
      <c r="AB5" s="170"/>
      <c r="AC5" s="170"/>
      <c r="AD5" s="170"/>
      <c r="AE5" s="170"/>
      <c r="AF5" s="170"/>
      <c r="AG5" s="170"/>
    </row>
    <row xmlns:x14ac="http://schemas.microsoft.com/office/spreadsheetml/2009/9/ac" r="6" s="166" customFormat="true" ht="15.75" x14ac:dyDescent="0.25">
      <c r="A6" s="171" t="s">
        <v>37</v>
      </c>
      <c r="B6" s="10">
        <v>2023</v>
      </c>
      <c r="C6" s="10">
        <v>74.547007050000005</v>
      </c>
      <c r="D6" s="10">
        <v>69.524844599999994</v>
      </c>
      <c r="E6" s="10">
        <v>75.392244840000004</v>
      </c>
      <c r="F6" s="10">
        <v>46.909308619999997</v>
      </c>
      <c r="G6" s="10">
        <v>77.138979079999999</v>
      </c>
      <c r="H6" s="10">
        <v>50.209023780000003</v>
      </c>
      <c r="I6" s="173"/>
      <c r="J6" s="171" t="s">
        <v>37</v>
      </c>
      <c r="K6" s="10">
        <v>2023</v>
      </c>
      <c r="L6" s="10">
        <v>57.272066250000002</v>
      </c>
      <c r="M6" s="10">
        <v>46.620037189999998</v>
      </c>
      <c r="N6" s="10">
        <v>57.56736944</v>
      </c>
      <c r="O6" s="10">
        <v>42.741316859999998</v>
      </c>
      <c r="P6" s="10">
        <v>57.721347299999998</v>
      </c>
      <c r="Q6" s="10">
        <v>34.47804893</v>
      </c>
      <c r="R6" s="169"/>
      <c r="S6" s="171" t="s">
        <v>37</v>
      </c>
      <c r="T6" s="10">
        <v>2023</v>
      </c>
      <c r="U6" s="10">
        <v>58.230294999999998</v>
      </c>
      <c r="V6" s="10">
        <v>70.319829420000005</v>
      </c>
      <c r="W6" s="10">
        <v>51.07505828</v>
      </c>
      <c r="X6" s="10"/>
      <c r="Y6" s="10">
        <v>58.230294999999998</v>
      </c>
      <c r="Z6" s="10">
        <v>39.081053179999998</v>
      </c>
      <c r="AA6" s="170"/>
      <c r="AB6" s="170"/>
      <c r="AC6" s="170"/>
      <c r="AD6" s="170"/>
      <c r="AE6" s="170"/>
      <c r="AF6" s="170"/>
      <c r="AG6" s="170"/>
    </row>
    <row xmlns:x14ac="http://schemas.microsoft.com/office/spreadsheetml/2009/9/ac" r="7" s="166" customFormat="true" ht="15.75" x14ac:dyDescent="0.25">
      <c r="A7" s="175" t="s">
        <v>255</v>
      </c>
      <c r="B7" s="10">
        <v>2023</v>
      </c>
      <c r="C7" s="10">
        <v>25.452992949999999</v>
      </c>
      <c r="D7" s="10">
        <v>30.475155399999998</v>
      </c>
      <c r="E7" s="10">
        <v>24.60775516</v>
      </c>
      <c r="F7" s="10">
        <v>53.090691380000003</v>
      </c>
      <c r="G7" s="10">
        <v>22.861020920000001</v>
      </c>
      <c r="H7" s="10">
        <v>0</v>
      </c>
      <c r="I7" s="170"/>
      <c r="J7" s="175" t="s">
        <v>255</v>
      </c>
      <c r="K7" s="10">
        <v>2023</v>
      </c>
      <c r="L7" s="10">
        <v>0</v>
      </c>
      <c r="M7" s="10">
        <v>0</v>
      </c>
      <c r="N7" s="10">
        <v>0</v>
      </c>
      <c r="O7" s="10">
        <v>57.258683140000002</v>
      </c>
      <c r="P7" s="10">
        <v>0</v>
      </c>
      <c r="Q7" s="10">
        <v>65.52195107</v>
      </c>
      <c r="R7" s="170"/>
      <c r="S7" s="175" t="s">
        <v>255</v>
      </c>
      <c r="T7" s="10">
        <v>2023</v>
      </c>
      <c r="U7" s="10">
        <v>0</v>
      </c>
      <c r="V7" s="10">
        <v>0</v>
      </c>
      <c r="W7" s="10">
        <v>0</v>
      </c>
      <c r="X7" s="10">
        <v>100</v>
      </c>
      <c r="Y7" s="10">
        <v>0</v>
      </c>
      <c r="Z7" s="10">
        <v>0</v>
      </c>
      <c r="AA7" s="176"/>
    </row>
    <row xmlns:x14ac="http://schemas.microsoft.com/office/spreadsheetml/2009/9/ac" r="8" s="166" customFormat="true" ht="15.75" x14ac:dyDescent="0.25">
      <c r="A8" s="177"/>
      <c r="B8" s="178"/>
      <c r="H8" s="176"/>
      <c r="I8" s="176"/>
      <c r="J8" s="176"/>
      <c r="K8" s="176"/>
      <c r="L8" s="176"/>
      <c r="M8" s="176"/>
      <c r="N8" s="176"/>
      <c r="O8" s="176"/>
      <c r="P8" s="176"/>
      <c r="Q8" s="176"/>
      <c r="R8" s="176"/>
      <c r="S8" s="176"/>
      <c r="T8" s="176"/>
      <c r="U8" s="176"/>
      <c r="V8" s="176"/>
      <c r="W8" s="176"/>
      <c r="X8" s="176"/>
      <c r="Y8" s="176"/>
      <c r="Z8" s="176"/>
      <c r="AA8" s="176"/>
    </row>
    <row xmlns:x14ac="http://schemas.microsoft.com/office/spreadsheetml/2009/9/ac" r="9" s="166" customFormat="true" ht="15.75" x14ac:dyDescent="0.25">
      <c r="A9" s="177"/>
      <c r="B9" s="178"/>
      <c r="H9" s="176"/>
      <c r="I9" s="176"/>
      <c r="J9" s="176"/>
      <c r="K9" s="176"/>
      <c r="L9" s="176"/>
      <c r="M9" s="176"/>
      <c r="N9" s="176"/>
      <c r="O9" s="176"/>
      <c r="P9" s="176"/>
      <c r="Q9" s="176"/>
      <c r="R9" s="176"/>
      <c r="S9" s="176"/>
      <c r="T9" s="176"/>
      <c r="U9" s="176"/>
      <c r="V9" s="176"/>
      <c r="W9" s="176"/>
      <c r="X9" s="176"/>
      <c r="Y9" s="176"/>
      <c r="Z9" s="176"/>
      <c r="AA9" s="176"/>
    </row>
    <row xmlns:x14ac="http://schemas.microsoft.com/office/spreadsheetml/2009/9/ac" r="10" s="166" customFormat="true" ht="15.75" x14ac:dyDescent="0.25">
      <c r="A10" s="179"/>
      <c r="B10" s="178"/>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row>
    <row xmlns:x14ac="http://schemas.microsoft.com/office/spreadsheetml/2009/9/ac" r="11" ht="15.75" x14ac:dyDescent="0.25">
      <c r="A11" s="180"/>
      <c r="B11" s="181"/>
      <c r="C11" s="176"/>
      <c r="D11" s="176"/>
      <c r="E11" s="176"/>
      <c r="F11" s="176"/>
      <c r="G11" s="176"/>
      <c r="H11" s="176"/>
      <c r="I11" s="176"/>
      <c r="J11" s="176"/>
      <c r="K11" s="176"/>
      <c r="L11" s="176"/>
      <c r="M11" s="176"/>
      <c r="N11" s="176"/>
      <c r="O11" s="176"/>
      <c r="P11" s="176"/>
      <c r="Q11" s="176"/>
    </row>
    <row xmlns:x14ac="http://schemas.microsoft.com/office/spreadsheetml/2009/9/ac" r="12" ht="15.75" x14ac:dyDescent="0.25">
      <c r="A12" s="182" t="s">
        <v>50</v>
      </c>
      <c r="B12" s="183"/>
      <c r="C12" s="184"/>
      <c r="D12" s="184"/>
      <c r="E12" s="184"/>
      <c r="F12" s="184"/>
      <c r="G12" s="184"/>
      <c r="H12" s="184"/>
      <c r="I12" s="184"/>
      <c r="J12" s="184"/>
      <c r="K12" s="184"/>
      <c r="L12" s="184"/>
      <c r="M12" s="184"/>
      <c r="N12" s="184"/>
      <c r="O12" s="184"/>
      <c r="P12" s="184"/>
      <c r="Q12" s="184"/>
      <c r="R12" s="185"/>
      <c r="S12" s="185"/>
      <c r="T12" s="185"/>
      <c r="U12" s="185"/>
      <c r="V12" s="185"/>
    </row>
    <row xmlns:x14ac="http://schemas.microsoft.com/office/spreadsheetml/2009/9/ac" r="13" s="188" customFormat="true" x14ac:dyDescent="0.2">
      <c r="A13" s="186" t="s">
        <v>51</v>
      </c>
      <c r="B13" s="187" t="s">
        <v>42</v>
      </c>
      <c r="C13" s="186" t="s">
        <v>90</v>
      </c>
      <c r="D13" s="186" t="s">
        <v>52</v>
      </c>
      <c r="E13" s="186" t="s">
        <v>180</v>
      </c>
      <c r="F13" s="186" t="s">
        <v>91</v>
      </c>
      <c r="G13" s="186" t="s">
        <v>92</v>
      </c>
      <c r="H13" s="186" t="s">
        <v>93</v>
      </c>
      <c r="I13" s="186" t="s">
        <v>94</v>
      </c>
      <c r="J13" s="186" t="s">
        <v>252</v>
      </c>
      <c r="K13" s="186" t="s">
        <v>181</v>
      </c>
      <c r="L13" s="186" t="s">
        <v>95</v>
      </c>
      <c r="M13" s="186" t="s">
        <v>96</v>
      </c>
      <c r="N13" s="186" t="s">
        <v>97</v>
      </c>
      <c r="O13" s="188" t="s">
        <v>98</v>
      </c>
      <c r="P13" s="188" t="s">
        <v>253</v>
      </c>
      <c r="Q13" s="186" t="s">
        <v>124</v>
      </c>
      <c r="R13" s="186" t="s">
        <v>159</v>
      </c>
      <c r="S13" s="189" t="s">
        <v>99</v>
      </c>
      <c r="T13" s="190" t="s">
        <v>100</v>
      </c>
      <c r="U13" s="190" t="s">
        <v>101</v>
      </c>
      <c r="V13" s="190" t="s">
        <v>254</v>
      </c>
    </row>
    <row xmlns:x14ac="http://schemas.microsoft.com/office/spreadsheetml/2009/9/ac" r="14" s="193" customFormat="true" ht="12" x14ac:dyDescent="0.2">
      <c r="A14" s="191" t="s">
        <v>160</v>
      </c>
      <c r="B14" s="10">
        <v>2000</v>
      </c>
      <c r="C14" s="192" t="s">
        <v>7</v>
      </c>
      <c r="D14" s="10">
        <v>4654498</v>
      </c>
      <c r="E14" s="10"/>
      <c r="F14" s="10"/>
      <c r="G14" s="10"/>
      <c r="H14" s="10"/>
      <c r="I14" s="10"/>
      <c r="J14" s="10">
        <v>100</v>
      </c>
      <c r="K14" s="10">
        <v>8.513513981602955</v>
      </c>
      <c r="L14" s="10"/>
      <c r="M14" s="10"/>
      <c r="N14" s="10"/>
      <c r="O14" s="10">
        <v>91.486486018397045</v>
      </c>
      <c r="P14" s="10">
        <v>8.513513981602955</v>
      </c>
      <c r="Q14" s="10"/>
      <c r="R14" s="10"/>
      <c r="S14" s="10">
        <v>0</v>
      </c>
      <c r="T14" s="10"/>
      <c r="U14" s="10"/>
      <c r="V14" s="10">
        <v>100</v>
      </c>
    </row>
    <row xmlns:x14ac="http://schemas.microsoft.com/office/spreadsheetml/2009/9/ac" r="15" s="193" customFormat="true" ht="12" x14ac:dyDescent="0.2">
      <c r="A15" s="191" t="s">
        <v>160</v>
      </c>
      <c r="B15" s="10">
        <v>2001</v>
      </c>
      <c r="C15" s="192" t="s">
        <v>7</v>
      </c>
      <c r="D15" s="10">
        <v>4824847</v>
      </c>
      <c r="E15" s="10"/>
      <c r="F15" s="10">
        <v>14.06907295169208</v>
      </c>
      <c r="G15" s="10"/>
      <c r="H15" s="10"/>
      <c r="I15" s="10">
        <v>85.930927048307922</v>
      </c>
      <c r="J15" s="10">
        <v>14.06907295169208</v>
      </c>
      <c r="K15" s="10">
        <v>8.513513981602955</v>
      </c>
      <c r="L15" s="10"/>
      <c r="M15" s="10"/>
      <c r="N15" s="10"/>
      <c r="O15" s="10">
        <v>91.486486018397045</v>
      </c>
      <c r="P15" s="10">
        <v>8.513513981602955</v>
      </c>
      <c r="Q15" s="10"/>
      <c r="R15" s="10"/>
      <c r="S15" s="10">
        <v>0</v>
      </c>
      <c r="T15" s="10"/>
      <c r="U15" s="10"/>
      <c r="V15" s="10">
        <v>100</v>
      </c>
    </row>
    <row xmlns:x14ac="http://schemas.microsoft.com/office/spreadsheetml/2009/9/ac" r="16" s="193" customFormat="true" ht="12" x14ac:dyDescent="0.2">
      <c r="A16" s="191" t="s">
        <v>160</v>
      </c>
      <c r="B16" s="10">
        <v>2002</v>
      </c>
      <c r="C16" s="192" t="s">
        <v>7</v>
      </c>
      <c r="D16" s="10">
        <v>5005029</v>
      </c>
      <c r="E16" s="10"/>
      <c r="F16" s="10">
        <v>14.06907295169208</v>
      </c>
      <c r="G16" s="10"/>
      <c r="H16" s="10"/>
      <c r="I16" s="10">
        <v>85.930927048307922</v>
      </c>
      <c r="J16" s="10">
        <v>14.06907295169208</v>
      </c>
      <c r="K16" s="10">
        <v>8.513513981602955</v>
      </c>
      <c r="L16" s="10"/>
      <c r="M16" s="10"/>
      <c r="N16" s="10"/>
      <c r="O16" s="10">
        <v>91.486486018397045</v>
      </c>
      <c r="P16" s="10">
        <v>8.513513981602955</v>
      </c>
      <c r="Q16" s="10"/>
      <c r="R16" s="10"/>
      <c r="S16" s="10">
        <v>0</v>
      </c>
      <c r="T16" s="10"/>
      <c r="U16" s="10"/>
      <c r="V16" s="10">
        <v>100</v>
      </c>
    </row>
    <row xmlns:x14ac="http://schemas.microsoft.com/office/spreadsheetml/2009/9/ac" r="17" s="193" customFormat="true" ht="12" x14ac:dyDescent="0.2">
      <c r="A17" s="191" t="s">
        <v>160</v>
      </c>
      <c r="B17" s="10">
        <v>2003</v>
      </c>
      <c r="C17" s="192" t="s">
        <v>7</v>
      </c>
      <c r="D17" s="10">
        <v>5197321</v>
      </c>
      <c r="E17" s="10"/>
      <c r="F17" s="10">
        <v>14.06907295169208</v>
      </c>
      <c r="G17" s="10"/>
      <c r="H17" s="10"/>
      <c r="I17" s="10">
        <v>85.930927048307922</v>
      </c>
      <c r="J17" s="10">
        <v>14.06907295169208</v>
      </c>
      <c r="K17" s="10">
        <v>10.14277206597853</v>
      </c>
      <c r="L17" s="10"/>
      <c r="M17" s="10"/>
      <c r="N17" s="10"/>
      <c r="O17" s="10">
        <v>89.857227934021466</v>
      </c>
      <c r="P17" s="10">
        <v>10.14277206597853</v>
      </c>
      <c r="Q17" s="10"/>
      <c r="R17" s="10"/>
      <c r="S17" s="10">
        <v>0</v>
      </c>
      <c r="T17" s="10"/>
      <c r="U17" s="10"/>
      <c r="V17" s="10">
        <v>100</v>
      </c>
    </row>
    <row xmlns:x14ac="http://schemas.microsoft.com/office/spreadsheetml/2009/9/ac" r="18" s="193" customFormat="true" ht="12" x14ac:dyDescent="0.2">
      <c r="A18" s="191" t="s">
        <v>160</v>
      </c>
      <c r="B18" s="10">
        <v>2004</v>
      </c>
      <c r="C18" s="192" t="s">
        <v>7</v>
      </c>
      <c r="D18" s="10">
        <v>5401842</v>
      </c>
      <c r="E18" s="10"/>
      <c r="F18" s="10">
        <v>14.06907295169208</v>
      </c>
      <c r="G18" s="10"/>
      <c r="H18" s="10"/>
      <c r="I18" s="10">
        <v>85.930927048307922</v>
      </c>
      <c r="J18" s="10">
        <v>14.06907295169208</v>
      </c>
      <c r="K18" s="10">
        <v>11.772030150353659</v>
      </c>
      <c r="L18" s="10"/>
      <c r="M18" s="10"/>
      <c r="N18" s="10"/>
      <c r="O18" s="10">
        <v>88.227969849646342</v>
      </c>
      <c r="P18" s="10">
        <v>11.772030150353659</v>
      </c>
      <c r="Q18" s="10"/>
      <c r="R18" s="10"/>
      <c r="S18" s="10">
        <v>0</v>
      </c>
      <c r="T18" s="10"/>
      <c r="U18" s="10"/>
      <c r="V18" s="10">
        <v>100</v>
      </c>
    </row>
    <row xmlns:x14ac="http://schemas.microsoft.com/office/spreadsheetml/2009/9/ac" r="19" s="193" customFormat="true" ht="12" x14ac:dyDescent="0.2">
      <c r="A19" s="191" t="s">
        <v>160</v>
      </c>
      <c r="B19" s="10">
        <v>2005</v>
      </c>
      <c r="C19" s="192" t="s">
        <v>7</v>
      </c>
      <c r="D19" s="10">
        <v>5619420</v>
      </c>
      <c r="E19" s="10"/>
      <c r="F19" s="10">
        <v>14.06907295169208</v>
      </c>
      <c r="G19" s="10"/>
      <c r="H19" s="10"/>
      <c r="I19" s="10">
        <v>85.930927048307922</v>
      </c>
      <c r="J19" s="10">
        <v>14.06907295169208</v>
      </c>
      <c r="K19" s="10">
        <v>13.40128823472924</v>
      </c>
      <c r="L19" s="10"/>
      <c r="M19" s="10"/>
      <c r="N19" s="10"/>
      <c r="O19" s="10">
        <v>86.598711765270764</v>
      </c>
      <c r="P19" s="10">
        <v>13.40128823472924</v>
      </c>
      <c r="Q19" s="10"/>
      <c r="R19" s="10"/>
      <c r="S19" s="10">
        <v>0</v>
      </c>
      <c r="T19" s="10"/>
      <c r="U19" s="10"/>
      <c r="V19" s="10">
        <v>100</v>
      </c>
    </row>
    <row xmlns:x14ac="http://schemas.microsoft.com/office/spreadsheetml/2009/9/ac" r="20" s="193" customFormat="true" ht="12" x14ac:dyDescent="0.2">
      <c r="A20" s="191" t="s">
        <v>160</v>
      </c>
      <c r="B20" s="10">
        <v>2006</v>
      </c>
      <c r="C20" s="192" t="s">
        <v>7</v>
      </c>
      <c r="D20" s="10">
        <v>5850642</v>
      </c>
      <c r="E20" s="10"/>
      <c r="F20" s="10">
        <v>14.7015129513336</v>
      </c>
      <c r="G20" s="10"/>
      <c r="H20" s="10"/>
      <c r="I20" s="10">
        <v>85.298487048666402</v>
      </c>
      <c r="J20" s="10">
        <v>14.7015129513336</v>
      </c>
      <c r="K20" s="10">
        <v>15.030546319104809</v>
      </c>
      <c r="L20" s="10"/>
      <c r="M20" s="10"/>
      <c r="N20" s="10"/>
      <c r="O20" s="10">
        <v>84.969453680895185</v>
      </c>
      <c r="P20" s="10">
        <v>15.030546319104809</v>
      </c>
      <c r="Q20" s="10"/>
      <c r="R20" s="10"/>
      <c r="S20" s="10">
        <v>0</v>
      </c>
      <c r="T20" s="10"/>
      <c r="U20" s="10"/>
      <c r="V20" s="10">
        <v>100</v>
      </c>
    </row>
    <row xmlns:x14ac="http://schemas.microsoft.com/office/spreadsheetml/2009/9/ac" r="21" s="193" customFormat="true" ht="12" x14ac:dyDescent="0.2">
      <c r="A21" s="191" t="s">
        <v>160</v>
      </c>
      <c r="B21" s="10">
        <v>2007</v>
      </c>
      <c r="C21" s="192" t="s">
        <v>7</v>
      </c>
      <c r="D21" s="10">
        <v>6097590</v>
      </c>
      <c r="E21" s="10"/>
      <c r="F21" s="10">
        <v>15.333952950975339</v>
      </c>
      <c r="G21" s="10"/>
      <c r="H21" s="10"/>
      <c r="I21" s="10">
        <v>84.666047049024655</v>
      </c>
      <c r="J21" s="10">
        <v>15.333952950975339</v>
      </c>
      <c r="K21" s="10">
        <v>16.65980440348039</v>
      </c>
      <c r="L21" s="10"/>
      <c r="M21" s="10"/>
      <c r="N21" s="10"/>
      <c r="O21" s="10">
        <v>83.340195596519607</v>
      </c>
      <c r="P21" s="10">
        <v>16.65980440348039</v>
      </c>
      <c r="Q21" s="10"/>
      <c r="R21" s="10"/>
      <c r="S21" s="10">
        <v>0</v>
      </c>
      <c r="T21" s="10"/>
      <c r="U21" s="10"/>
      <c r="V21" s="10">
        <v>100</v>
      </c>
    </row>
    <row xmlns:x14ac="http://schemas.microsoft.com/office/spreadsheetml/2009/9/ac" r="22" s="193" customFormat="true" ht="12" x14ac:dyDescent="0.2">
      <c r="A22" s="191" t="s">
        <v>160</v>
      </c>
      <c r="B22" s="10">
        <v>2008</v>
      </c>
      <c r="C22" s="192" t="s">
        <v>7</v>
      </c>
      <c r="D22" s="10">
        <v>6358171</v>
      </c>
      <c r="E22" s="10"/>
      <c r="F22" s="10">
        <v>15.966392950616861</v>
      </c>
      <c r="G22" s="10"/>
      <c r="H22" s="10"/>
      <c r="I22" s="10">
        <v>84.033607049383136</v>
      </c>
      <c r="J22" s="10">
        <v>15.966392950616861</v>
      </c>
      <c r="K22" s="10">
        <v>18.289062487855968</v>
      </c>
      <c r="L22" s="10"/>
      <c r="M22" s="10"/>
      <c r="N22" s="10"/>
      <c r="O22" s="10">
        <v>81.710937512144028</v>
      </c>
      <c r="P22" s="10">
        <v>18.289062487855968</v>
      </c>
      <c r="Q22" s="10"/>
      <c r="R22" s="10"/>
      <c r="S22" s="10">
        <v>0</v>
      </c>
      <c r="T22" s="10"/>
      <c r="U22" s="10"/>
      <c r="V22" s="10">
        <v>100</v>
      </c>
    </row>
    <row xmlns:x14ac="http://schemas.microsoft.com/office/spreadsheetml/2009/9/ac" r="23" s="193" customFormat="true" ht="12" x14ac:dyDescent="0.2">
      <c r="A23" s="191" t="s">
        <v>160</v>
      </c>
      <c r="B23" s="10">
        <v>2009</v>
      </c>
      <c r="C23" s="192" t="s">
        <v>7</v>
      </c>
      <c r="D23" s="10">
        <v>6634394</v>
      </c>
      <c r="E23" s="10"/>
      <c r="F23" s="10">
        <v>16.59883295025838</v>
      </c>
      <c r="G23" s="10"/>
      <c r="H23" s="10"/>
      <c r="I23" s="10">
        <v>83.401167049741616</v>
      </c>
      <c r="J23" s="10">
        <v>16.59883295025838</v>
      </c>
      <c r="K23" s="10">
        <v>19.918320572231551</v>
      </c>
      <c r="L23" s="10"/>
      <c r="M23" s="10"/>
      <c r="N23" s="10"/>
      <c r="O23" s="10">
        <v>80.081679427768449</v>
      </c>
      <c r="P23" s="10">
        <v>19.918320572231551</v>
      </c>
      <c r="Q23" s="10"/>
      <c r="R23" s="10"/>
      <c r="S23" s="10">
        <v>0</v>
      </c>
      <c r="T23" s="10"/>
      <c r="U23" s="10"/>
      <c r="V23" s="10">
        <v>100</v>
      </c>
    </row>
    <row xmlns:x14ac="http://schemas.microsoft.com/office/spreadsheetml/2009/9/ac" r="24" s="193" customFormat="true" ht="12" x14ac:dyDescent="0.2">
      <c r="A24" s="191" t="s">
        <v>160</v>
      </c>
      <c r="B24" s="10">
        <v>2010</v>
      </c>
      <c r="C24" s="192" t="s">
        <v>7</v>
      </c>
      <c r="D24" s="10">
        <v>6924723</v>
      </c>
      <c r="E24" s="10"/>
      <c r="F24" s="10">
        <v>17.2312729498999</v>
      </c>
      <c r="G24" s="10"/>
      <c r="H24" s="10"/>
      <c r="I24" s="10">
        <v>82.768727050100097</v>
      </c>
      <c r="J24" s="10">
        <v>17.2312729498999</v>
      </c>
      <c r="K24" s="10">
        <v>21.547578656606671</v>
      </c>
      <c r="L24" s="10"/>
      <c r="M24" s="10">
        <v>21.547578656606671</v>
      </c>
      <c r="N24" s="10">
        <v>0</v>
      </c>
      <c r="O24" s="10">
        <v>78.452421343393326</v>
      </c>
      <c r="P24" s="10">
        <v>0</v>
      </c>
      <c r="Q24" s="10"/>
      <c r="R24" s="10"/>
      <c r="S24" s="10">
        <v>0</v>
      </c>
      <c r="T24" s="10"/>
      <c r="U24" s="10"/>
      <c r="V24" s="10">
        <v>100</v>
      </c>
    </row>
    <row xmlns:x14ac="http://schemas.microsoft.com/office/spreadsheetml/2009/9/ac" r="25" s="193" customFormat="true" ht="12" x14ac:dyDescent="0.2">
      <c r="A25" s="191" t="s">
        <v>160</v>
      </c>
      <c r="B25" s="10">
        <v>2011</v>
      </c>
      <c r="C25" s="192" t="s">
        <v>7</v>
      </c>
      <c r="D25" s="10">
        <v>7225636</v>
      </c>
      <c r="E25" s="10">
        <v>22.841630404847141</v>
      </c>
      <c r="F25" s="10">
        <v>17.863712949541419</v>
      </c>
      <c r="G25" s="10"/>
      <c r="H25" s="10"/>
      <c r="I25" s="10">
        <v>82.136287050458577</v>
      </c>
      <c r="J25" s="10">
        <v>17.863712949541419</v>
      </c>
      <c r="K25" s="10">
        <v>23.17683674098225</v>
      </c>
      <c r="L25" s="10"/>
      <c r="M25" s="10">
        <v>23.17683674098225</v>
      </c>
      <c r="N25" s="10">
        <v>0</v>
      </c>
      <c r="O25" s="10">
        <v>76.823163259017747</v>
      </c>
      <c r="P25" s="10">
        <v>0</v>
      </c>
      <c r="Q25" s="10"/>
      <c r="R25" s="10"/>
      <c r="S25" s="10">
        <v>0</v>
      </c>
      <c r="T25" s="10"/>
      <c r="U25" s="10"/>
      <c r="V25" s="10">
        <v>100</v>
      </c>
    </row>
    <row xmlns:x14ac="http://schemas.microsoft.com/office/spreadsheetml/2009/9/ac" r="26" s="193" customFormat="true" ht="12" x14ac:dyDescent="0.2">
      <c r="A26" s="191" t="s">
        <v>160</v>
      </c>
      <c r="B26" s="10">
        <v>2012</v>
      </c>
      <c r="C26" s="192" t="s">
        <v>7</v>
      </c>
      <c r="D26" s="10">
        <v>7538922</v>
      </c>
      <c r="E26" s="10">
        <v>22.841630404847141</v>
      </c>
      <c r="F26" s="10">
        <v>18.496152949182939</v>
      </c>
      <c r="G26" s="10"/>
      <c r="H26" s="10"/>
      <c r="I26" s="10">
        <v>81.503847050817058</v>
      </c>
      <c r="J26" s="10">
        <v>18.496152949182939</v>
      </c>
      <c r="K26" s="10">
        <v>24.806094825357832</v>
      </c>
      <c r="L26" s="10"/>
      <c r="M26" s="10">
        <v>24.806094825357832</v>
      </c>
      <c r="N26" s="10">
        <v>0</v>
      </c>
      <c r="O26" s="10">
        <v>75.193905174642168</v>
      </c>
      <c r="P26" s="10">
        <v>0</v>
      </c>
      <c r="Q26" s="10"/>
      <c r="R26" s="10"/>
      <c r="S26" s="10">
        <v>0</v>
      </c>
      <c r="T26" s="10"/>
      <c r="U26" s="10"/>
      <c r="V26" s="10">
        <v>100</v>
      </c>
    </row>
    <row xmlns:x14ac="http://schemas.microsoft.com/office/spreadsheetml/2009/9/ac" r="27" s="193" customFormat="true" ht="12" x14ac:dyDescent="0.2">
      <c r="A27" s="191" t="s">
        <v>160</v>
      </c>
      <c r="B27" s="10">
        <v>2013</v>
      </c>
      <c r="C27" s="192" t="s">
        <v>7</v>
      </c>
      <c r="D27" s="10">
        <v>7868313</v>
      </c>
      <c r="E27" s="10">
        <v>22.841630404847141</v>
      </c>
      <c r="F27" s="10">
        <v>19.128592948824458</v>
      </c>
      <c r="G27" s="10"/>
      <c r="H27" s="10"/>
      <c r="I27" s="10">
        <v>80.871407051175538</v>
      </c>
      <c r="J27" s="10">
        <v>19.128592948824458</v>
      </c>
      <c r="K27" s="10">
        <v>26.43535290973341</v>
      </c>
      <c r="L27" s="10"/>
      <c r="M27" s="10">
        <v>25.390523333333331</v>
      </c>
      <c r="N27" s="10">
        <v>1.0448295764000759</v>
      </c>
      <c r="O27" s="10">
        <v>73.56464709026659</v>
      </c>
      <c r="P27" s="10">
        <v>0</v>
      </c>
      <c r="Q27" s="10"/>
      <c r="R27" s="10"/>
      <c r="S27" s="10">
        <v>0</v>
      </c>
      <c r="T27" s="10"/>
      <c r="U27" s="10"/>
      <c r="V27" s="10">
        <v>100</v>
      </c>
    </row>
    <row xmlns:x14ac="http://schemas.microsoft.com/office/spreadsheetml/2009/9/ac" r="28" s="193" customFormat="true" ht="12" x14ac:dyDescent="0.2">
      <c r="A28" s="191" t="s">
        <v>160</v>
      </c>
      <c r="B28" s="10">
        <v>2014</v>
      </c>
      <c r="C28" s="192" t="s">
        <v>7</v>
      </c>
      <c r="D28" s="10">
        <v>8203779</v>
      </c>
      <c r="E28" s="10">
        <v>22.841630404847141</v>
      </c>
      <c r="F28" s="10">
        <v>19.761032948465981</v>
      </c>
      <c r="G28" s="10"/>
      <c r="H28" s="10"/>
      <c r="I28" s="10">
        <v>80.238967051534019</v>
      </c>
      <c r="J28" s="10">
        <v>19.761032948465981</v>
      </c>
      <c r="K28" s="10">
        <v>28.064610994108989</v>
      </c>
      <c r="L28" s="10"/>
      <c r="M28" s="10">
        <v>25.390523333333331</v>
      </c>
      <c r="N28" s="10">
        <v>2.6740876607756552</v>
      </c>
      <c r="O28" s="10">
        <v>71.935389005891011</v>
      </c>
      <c r="P28" s="10">
        <v>0</v>
      </c>
      <c r="Q28" s="10"/>
      <c r="R28" s="10"/>
      <c r="S28" s="10">
        <v>0</v>
      </c>
      <c r="T28" s="10"/>
      <c r="U28" s="10"/>
      <c r="V28" s="10">
        <v>100</v>
      </c>
    </row>
    <row xmlns:x14ac="http://schemas.microsoft.com/office/spreadsheetml/2009/9/ac" r="29" s="193" customFormat="true" ht="12" x14ac:dyDescent="0.2">
      <c r="A29" s="191" t="s">
        <v>160</v>
      </c>
      <c r="B29" s="10">
        <v>2015</v>
      </c>
      <c r="C29" s="192" t="s">
        <v>7</v>
      </c>
      <c r="D29" s="10">
        <v>8551148</v>
      </c>
      <c r="E29" s="10">
        <v>22.841630404847141</v>
      </c>
      <c r="F29" s="10">
        <v>20.393472948107501</v>
      </c>
      <c r="G29" s="10"/>
      <c r="H29" s="10"/>
      <c r="I29" s="10">
        <v>79.606527051892499</v>
      </c>
      <c r="J29" s="10">
        <v>20.393472948107501</v>
      </c>
      <c r="K29" s="10">
        <v>29.693869078484571</v>
      </c>
      <c r="L29" s="10"/>
      <c r="M29" s="10">
        <v>25.390523333333331</v>
      </c>
      <c r="N29" s="10">
        <v>4.3033457451512334</v>
      </c>
      <c r="O29" s="10">
        <v>70.306130921515432</v>
      </c>
      <c r="P29" s="10">
        <v>0</v>
      </c>
      <c r="Q29" s="10">
        <v>53.311972169561933</v>
      </c>
      <c r="R29" s="10">
        <v>41.76970499657957</v>
      </c>
      <c r="S29" s="10">
        <v>0</v>
      </c>
      <c r="T29" s="10">
        <v>41.76970499657957</v>
      </c>
      <c r="U29" s="10">
        <v>58.23029500342043</v>
      </c>
      <c r="V29" s="10">
        <v>0</v>
      </c>
    </row>
    <row xmlns:x14ac="http://schemas.microsoft.com/office/spreadsheetml/2009/9/ac" r="30" s="193" customFormat="true" ht="12" x14ac:dyDescent="0.2">
      <c r="A30" s="191" t="s">
        <v>160</v>
      </c>
      <c r="B30" s="10">
        <v>2016</v>
      </c>
      <c r="C30" s="192" t="s">
        <v>7</v>
      </c>
      <c r="D30" s="10">
        <v>8905276</v>
      </c>
      <c r="E30" s="10">
        <v>22.841630404847141</v>
      </c>
      <c r="F30" s="10">
        <v>21.025912947749021</v>
      </c>
      <c r="G30" s="10"/>
      <c r="H30" s="10"/>
      <c r="I30" s="10">
        <v>78.974087052250979</v>
      </c>
      <c r="J30" s="10">
        <v>21.025912947749021</v>
      </c>
      <c r="K30" s="10">
        <v>31.32312716286015</v>
      </c>
      <c r="L30" s="10"/>
      <c r="M30" s="10">
        <v>25.390523333333331</v>
      </c>
      <c r="N30" s="10">
        <v>5.932603829526812</v>
      </c>
      <c r="O30" s="10">
        <v>68.676872837139854</v>
      </c>
      <c r="P30" s="10">
        <v>0</v>
      </c>
      <c r="Q30" s="10">
        <v>53.311972169561933</v>
      </c>
      <c r="R30" s="10">
        <v>41.76970499657957</v>
      </c>
      <c r="S30" s="10">
        <v>4.7529581865819637</v>
      </c>
      <c r="T30" s="10">
        <v>37.016746809997613</v>
      </c>
      <c r="U30" s="10">
        <v>58.23029500342043</v>
      </c>
      <c r="V30" s="10">
        <v>0</v>
      </c>
    </row>
    <row xmlns:x14ac="http://schemas.microsoft.com/office/spreadsheetml/2009/9/ac" r="31" s="193" customFormat="true" ht="12" x14ac:dyDescent="0.2">
      <c r="A31" s="191" t="s">
        <v>160</v>
      </c>
      <c r="B31" s="10">
        <v>2017</v>
      </c>
      <c r="C31" s="192" t="s">
        <v>7</v>
      </c>
      <c r="D31" s="10">
        <v>9263672</v>
      </c>
      <c r="E31" s="10">
        <v>22.841630404847141</v>
      </c>
      <c r="F31" s="10">
        <v>21.658352947390771</v>
      </c>
      <c r="G31" s="10"/>
      <c r="H31" s="10"/>
      <c r="I31" s="10">
        <v>78.341647052609233</v>
      </c>
      <c r="J31" s="10">
        <v>21.658352947390771</v>
      </c>
      <c r="K31" s="10">
        <v>32.95238524723527</v>
      </c>
      <c r="L31" s="10"/>
      <c r="M31" s="10">
        <v>25.390523333333331</v>
      </c>
      <c r="N31" s="10">
        <v>7.5618619139019358</v>
      </c>
      <c r="O31" s="10">
        <v>67.04761475276473</v>
      </c>
      <c r="P31" s="10">
        <v>0</v>
      </c>
      <c r="Q31" s="10">
        <v>53.311972169561933</v>
      </c>
      <c r="R31" s="10">
        <v>41.76970499657957</v>
      </c>
      <c r="S31" s="10">
        <v>13.923560802493739</v>
      </c>
      <c r="T31" s="10">
        <v>27.846144194085831</v>
      </c>
      <c r="U31" s="10">
        <v>58.23029500342043</v>
      </c>
      <c r="V31" s="10">
        <v>0</v>
      </c>
    </row>
    <row xmlns:x14ac="http://schemas.microsoft.com/office/spreadsheetml/2009/9/ac" r="32" s="193" customFormat="true" ht="12" x14ac:dyDescent="0.2">
      <c r="A32" s="191" t="s">
        <v>160</v>
      </c>
      <c r="B32" s="10">
        <v>2018</v>
      </c>
      <c r="C32" s="192" t="s">
        <v>7</v>
      </c>
      <c r="D32" s="10">
        <v>9630269</v>
      </c>
      <c r="E32" s="10">
        <v>22.841630404847141</v>
      </c>
      <c r="F32" s="10">
        <v>22.290792947032291</v>
      </c>
      <c r="G32" s="10"/>
      <c r="H32" s="10"/>
      <c r="I32" s="10">
        <v>77.709207052967713</v>
      </c>
      <c r="J32" s="10">
        <v>22.290792947032291</v>
      </c>
      <c r="K32" s="10">
        <v>34.581643331610849</v>
      </c>
      <c r="L32" s="10"/>
      <c r="M32" s="10">
        <v>25.390523333333331</v>
      </c>
      <c r="N32" s="10">
        <v>9.1911199982775145</v>
      </c>
      <c r="O32" s="10">
        <v>65.418356668389151</v>
      </c>
      <c r="P32" s="10">
        <v>0</v>
      </c>
      <c r="Q32" s="10">
        <v>53.311972169561933</v>
      </c>
      <c r="R32" s="10">
        <v>41.76970499657957</v>
      </c>
      <c r="S32" s="10">
        <v>23.094163418405511</v>
      </c>
      <c r="T32" s="10">
        <v>18.675541578174059</v>
      </c>
      <c r="U32" s="10">
        <v>58.23029500342043</v>
      </c>
      <c r="V32" s="10">
        <v>0</v>
      </c>
    </row>
    <row xmlns:x14ac="http://schemas.microsoft.com/office/spreadsheetml/2009/9/ac" r="33" s="193" customFormat="true" ht="12" x14ac:dyDescent="0.2">
      <c r="A33" s="191" t="s">
        <v>160</v>
      </c>
      <c r="B33" s="10">
        <v>2019</v>
      </c>
      <c r="C33" s="192" t="s">
        <v>7</v>
      </c>
      <c r="D33" s="10">
        <v>10006716</v>
      </c>
      <c r="E33" s="10">
        <v>22.92323294667381</v>
      </c>
      <c r="F33" s="10">
        <v>22.92323294667381</v>
      </c>
      <c r="G33" s="10"/>
      <c r="H33" s="10"/>
      <c r="I33" s="10">
        <v>77.076767053326193</v>
      </c>
      <c r="J33" s="10">
        <v>22.92323294667381</v>
      </c>
      <c r="K33" s="10">
        <v>36.210901415986427</v>
      </c>
      <c r="L33" s="10"/>
      <c r="M33" s="10">
        <v>25.390523333333331</v>
      </c>
      <c r="N33" s="10">
        <v>10.82037808265309</v>
      </c>
      <c r="O33" s="10">
        <v>63.789098584013573</v>
      </c>
      <c r="P33" s="10">
        <v>0</v>
      </c>
      <c r="Q33" s="10">
        <v>53.311972169561933</v>
      </c>
      <c r="R33" s="10">
        <v>41.76970499657957</v>
      </c>
      <c r="S33" s="10">
        <v>32.26476603431729</v>
      </c>
      <c r="T33" s="10">
        <v>9.5049389622622797</v>
      </c>
      <c r="U33" s="10">
        <v>58.23029500342043</v>
      </c>
      <c r="V33" s="10">
        <v>0</v>
      </c>
    </row>
    <row xmlns:x14ac="http://schemas.microsoft.com/office/spreadsheetml/2009/9/ac" r="34" s="193" customFormat="true" ht="12" x14ac:dyDescent="0.2">
      <c r="A34" s="191" t="s">
        <v>160</v>
      </c>
      <c r="B34" s="10">
        <v>2020</v>
      </c>
      <c r="C34" s="192" t="s">
        <v>7</v>
      </c>
      <c r="D34" s="10">
        <v>10395092</v>
      </c>
      <c r="E34" s="10"/>
      <c r="F34" s="10">
        <v>23.55567294631533</v>
      </c>
      <c r="G34" s="10"/>
      <c r="H34" s="10"/>
      <c r="I34" s="10">
        <v>76.444327053684674</v>
      </c>
      <c r="J34" s="10">
        <v>23.55567294631533</v>
      </c>
      <c r="K34" s="10">
        <v>37.840159500362013</v>
      </c>
      <c r="L34" s="10"/>
      <c r="M34" s="10">
        <v>25.390523333333331</v>
      </c>
      <c r="N34" s="10">
        <v>12.44963616702867</v>
      </c>
      <c r="O34" s="10">
        <v>62.159840499637987</v>
      </c>
      <c r="P34" s="10">
        <v>0</v>
      </c>
      <c r="Q34" s="10">
        <v>53.311972169561933</v>
      </c>
      <c r="R34" s="10">
        <v>41.76970499657957</v>
      </c>
      <c r="S34" s="10">
        <v>41.435368650229073</v>
      </c>
      <c r="T34" s="10">
        <v>0.33433634635050419</v>
      </c>
      <c r="U34" s="10">
        <v>58.23029500342043</v>
      </c>
      <c r="V34" s="10">
        <v>0</v>
      </c>
    </row>
    <row xmlns:x14ac="http://schemas.microsoft.com/office/spreadsheetml/2009/9/ac" r="35" s="193" customFormat="true" ht="12" x14ac:dyDescent="0.2">
      <c r="A35" s="191" t="s">
        <v>160</v>
      </c>
      <c r="B35" s="10">
        <v>2021</v>
      </c>
      <c r="C35" s="192" t="s">
        <v>7</v>
      </c>
      <c r="D35" s="10">
        <v>10801110</v>
      </c>
      <c r="E35" s="10"/>
      <c r="F35" s="10">
        <v>24.188112945956849</v>
      </c>
      <c r="G35" s="10"/>
      <c r="H35" s="10"/>
      <c r="I35" s="10">
        <v>75.811887054043154</v>
      </c>
      <c r="J35" s="10">
        <v>24.188112945956849</v>
      </c>
      <c r="K35" s="10">
        <v>39.469417584737577</v>
      </c>
      <c r="L35" s="10"/>
      <c r="M35" s="10">
        <v>25.390523333333331</v>
      </c>
      <c r="N35" s="10">
        <v>14.07889425140425</v>
      </c>
      <c r="O35" s="10">
        <v>60.530582415262423</v>
      </c>
      <c r="P35" s="10">
        <v>0</v>
      </c>
      <c r="Q35" s="10">
        <v>53.311972169561933</v>
      </c>
      <c r="R35" s="10">
        <v>41.76970499657957</v>
      </c>
      <c r="S35" s="10">
        <v>41.76970499657957</v>
      </c>
      <c r="T35" s="10">
        <v>0</v>
      </c>
      <c r="U35" s="10">
        <v>58.23029500342043</v>
      </c>
      <c r="V35" s="10">
        <v>0</v>
      </c>
    </row>
    <row xmlns:x14ac="http://schemas.microsoft.com/office/spreadsheetml/2009/9/ac" r="36" s="193" customFormat="true" ht="12" x14ac:dyDescent="0.2">
      <c r="A36" s="191" t="s">
        <v>160</v>
      </c>
      <c r="B36" s="10">
        <v>2022</v>
      </c>
      <c r="C36" s="192" t="s">
        <v>7</v>
      </c>
      <c r="D36" s="10">
        <v>11221729</v>
      </c>
      <c r="E36" s="10"/>
      <c r="F36" s="10">
        <v>24.820552945598369</v>
      </c>
      <c r="G36" s="10"/>
      <c r="H36" s="10"/>
      <c r="I36" s="10">
        <v>75.179447054401635</v>
      </c>
      <c r="J36" s="10">
        <v>24.820552945598369</v>
      </c>
      <c r="K36" s="10">
        <v>41.098675669113163</v>
      </c>
      <c r="L36" s="10"/>
      <c r="M36" s="10">
        <v>25.390523333333331</v>
      </c>
      <c r="N36" s="10">
        <v>15.708152335779831</v>
      </c>
      <c r="O36" s="10">
        <v>58.901324330886837</v>
      </c>
      <c r="P36" s="10">
        <v>0</v>
      </c>
      <c r="Q36" s="10">
        <v>53.311972169561933</v>
      </c>
      <c r="R36" s="10">
        <v>41.76970499657957</v>
      </c>
      <c r="S36" s="10">
        <v>41.76970499657957</v>
      </c>
      <c r="T36" s="10">
        <v>0</v>
      </c>
      <c r="U36" s="10">
        <v>58.23029500342043</v>
      </c>
      <c r="V36" s="10">
        <v>0</v>
      </c>
    </row>
    <row xmlns:x14ac="http://schemas.microsoft.com/office/spreadsheetml/2009/9/ac" r="37" s="193" customFormat="true" ht="12" x14ac:dyDescent="0.2">
      <c r="A37" s="191" t="s">
        <v>160</v>
      </c>
      <c r="B37" s="10">
        <v>2023</v>
      </c>
      <c r="C37" s="192" t="s">
        <v>7</v>
      </c>
      <c r="D37" s="10">
        <v>11092717</v>
      </c>
      <c r="E37" s="10"/>
      <c r="F37" s="10">
        <v>25.452992945239881</v>
      </c>
      <c r="G37" s="10"/>
      <c r="H37" s="10"/>
      <c r="I37" s="10">
        <v>74.547007054760115</v>
      </c>
      <c r="J37" s="10">
        <v>25.452992945239881</v>
      </c>
      <c r="K37" s="10">
        <v>42.727933753488742</v>
      </c>
      <c r="L37" s="10"/>
      <c r="M37" s="10">
        <v>25.390523333333331</v>
      </c>
      <c r="N37" s="10">
        <v>17.337410420155411</v>
      </c>
      <c r="O37" s="10">
        <v>57.272066246511258</v>
      </c>
      <c r="P37" s="10">
        <v>0</v>
      </c>
      <c r="Q37" s="10">
        <v>53.311972169561933</v>
      </c>
      <c r="R37" s="10">
        <v>41.76970499657957</v>
      </c>
      <c r="S37" s="10">
        <v>41.76970499657957</v>
      </c>
      <c r="T37" s="10">
        <v>0</v>
      </c>
      <c r="U37" s="10">
        <v>58.23029500342043</v>
      </c>
      <c r="V37" s="10">
        <v>0</v>
      </c>
    </row>
    <row xmlns:x14ac="http://schemas.microsoft.com/office/spreadsheetml/2009/9/ac" r="38" s="193" customFormat="true" ht="12" x14ac:dyDescent="0.2">
      <c r="A38" s="191" t="s">
        <v>160</v>
      </c>
      <c r="B38" s="10">
        <v>2024</v>
      </c>
      <c r="C38" s="192"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3" customFormat="true" ht="12" x14ac:dyDescent="0.2">
      <c r="A39" s="191" t="s">
        <v>160</v>
      </c>
      <c r="B39" s="10">
        <v>2025</v>
      </c>
      <c r="C39" s="192"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3" customFormat="true" ht="12" x14ac:dyDescent="0.2">
      <c r="A40" s="191" t="s">
        <v>160</v>
      </c>
      <c r="B40" s="10">
        <v>2026</v>
      </c>
      <c r="C40" s="192"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3" customFormat="true" ht="12" x14ac:dyDescent="0.2">
      <c r="A41" s="191" t="s">
        <v>160</v>
      </c>
      <c r="B41" s="10">
        <v>2027</v>
      </c>
      <c r="C41" s="192"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3" customFormat="true" ht="12" x14ac:dyDescent="0.2">
      <c r="A42" s="191" t="s">
        <v>160</v>
      </c>
      <c r="B42" s="10">
        <v>2028</v>
      </c>
      <c r="C42" s="192"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3" customFormat="true" ht="12" x14ac:dyDescent="0.2">
      <c r="A43" s="191" t="s">
        <v>160</v>
      </c>
      <c r="B43" s="10">
        <v>2029</v>
      </c>
      <c r="C43" s="192"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3" customFormat="true" ht="12" x14ac:dyDescent="0.2">
      <c r="A44" s="191" t="s">
        <v>160</v>
      </c>
      <c r="B44" s="10">
        <v>2030</v>
      </c>
      <c r="C44" s="192"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3" customFormat="true" ht="12" x14ac:dyDescent="0.2">
      <c r="A45" s="191" t="s">
        <v>160</v>
      </c>
      <c r="B45" s="10">
        <v>2000</v>
      </c>
      <c r="C45" s="192" t="s">
        <v>1</v>
      </c>
      <c r="D45" s="10">
        <v>753377.08463188168</v>
      </c>
      <c r="E45" s="10"/>
      <c r="F45" s="10"/>
      <c r="G45" s="10"/>
      <c r="H45" s="10"/>
      <c r="I45" s="10"/>
      <c r="J45" s="10">
        <v>100</v>
      </c>
      <c r="K45" s="10">
        <v>48.567242036553921</v>
      </c>
      <c r="L45" s="10"/>
      <c r="M45" s="10"/>
      <c r="N45" s="10"/>
      <c r="O45" s="10">
        <v>51.432757963446079</v>
      </c>
      <c r="P45" s="10">
        <v>48.567242036553921</v>
      </c>
      <c r="Q45" s="10"/>
      <c r="R45" s="10"/>
      <c r="S45" s="10"/>
      <c r="T45" s="10"/>
      <c r="U45" s="10"/>
      <c r="V45" s="10">
        <v>100</v>
      </c>
    </row>
    <row xmlns:x14ac="http://schemas.microsoft.com/office/spreadsheetml/2009/9/ac" r="46" s="193" customFormat="true" ht="12" x14ac:dyDescent="0.2">
      <c r="A46" s="191" t="s">
        <v>160</v>
      </c>
      <c r="B46" s="10">
        <v>2001</v>
      </c>
      <c r="C46" s="192" t="s">
        <v>1</v>
      </c>
      <c r="D46" s="10">
        <v>784520.13324319862</v>
      </c>
      <c r="E46" s="10"/>
      <c r="F46" s="10">
        <v>53.522399239092472</v>
      </c>
      <c r="G46" s="10"/>
      <c r="H46" s="10"/>
      <c r="I46" s="10">
        <v>46.477600760907528</v>
      </c>
      <c r="J46" s="10">
        <v>53.522399239092472</v>
      </c>
      <c r="K46" s="10">
        <v>48.567242036553921</v>
      </c>
      <c r="L46" s="10"/>
      <c r="M46" s="10"/>
      <c r="N46" s="10"/>
      <c r="O46" s="10">
        <v>51.432757963446079</v>
      </c>
      <c r="P46" s="10">
        <v>48.567242036553921</v>
      </c>
      <c r="Q46" s="10"/>
      <c r="R46" s="10"/>
      <c r="S46" s="10"/>
      <c r="T46" s="10"/>
      <c r="U46" s="10"/>
      <c r="V46" s="10">
        <v>100</v>
      </c>
    </row>
    <row xmlns:x14ac="http://schemas.microsoft.com/office/spreadsheetml/2009/9/ac" r="47" s="193" customFormat="true" ht="12" x14ac:dyDescent="0.2">
      <c r="A47" s="191" t="s">
        <v>160</v>
      </c>
      <c r="B47" s="10">
        <v>2002</v>
      </c>
      <c r="C47" s="192" t="s">
        <v>1</v>
      </c>
      <c r="D47" s="10">
        <v>813567.42194612499</v>
      </c>
      <c r="E47" s="10"/>
      <c r="F47" s="10">
        <v>53.522399239092472</v>
      </c>
      <c r="G47" s="10"/>
      <c r="H47" s="10"/>
      <c r="I47" s="10">
        <v>46.477600760907528</v>
      </c>
      <c r="J47" s="10">
        <v>53.522399239092472</v>
      </c>
      <c r="K47" s="10">
        <v>48.567242036553921</v>
      </c>
      <c r="L47" s="10"/>
      <c r="M47" s="10"/>
      <c r="N47" s="10"/>
      <c r="O47" s="10">
        <v>51.432757963446079</v>
      </c>
      <c r="P47" s="10">
        <v>48.567242036553921</v>
      </c>
      <c r="Q47" s="10"/>
      <c r="R47" s="10"/>
      <c r="S47" s="10"/>
      <c r="T47" s="10"/>
      <c r="U47" s="10"/>
      <c r="V47" s="10">
        <v>100</v>
      </c>
    </row>
    <row xmlns:x14ac="http://schemas.microsoft.com/office/spreadsheetml/2009/9/ac" r="48" s="193" customFormat="true" ht="12" x14ac:dyDescent="0.2">
      <c r="A48" s="191" t="s">
        <v>160</v>
      </c>
      <c r="B48" s="10">
        <v>2003</v>
      </c>
      <c r="C48" s="192" t="s">
        <v>1</v>
      </c>
      <c r="D48" s="10">
        <v>844616.60716026288</v>
      </c>
      <c r="E48" s="10"/>
      <c r="F48" s="10">
        <v>53.522399239092472</v>
      </c>
      <c r="G48" s="10"/>
      <c r="H48" s="10"/>
      <c r="I48" s="10">
        <v>46.477600760907528</v>
      </c>
      <c r="J48" s="10">
        <v>53.522399239092472</v>
      </c>
      <c r="K48" s="10">
        <v>48.796419216295703</v>
      </c>
      <c r="L48" s="10"/>
      <c r="M48" s="10"/>
      <c r="N48" s="10"/>
      <c r="O48" s="10">
        <v>51.203580783704297</v>
      </c>
      <c r="P48" s="10">
        <v>48.796419216295703</v>
      </c>
      <c r="Q48" s="10"/>
      <c r="R48" s="10"/>
      <c r="S48" s="10"/>
      <c r="T48" s="10"/>
      <c r="U48" s="10"/>
      <c r="V48" s="10">
        <v>100</v>
      </c>
    </row>
    <row xmlns:x14ac="http://schemas.microsoft.com/office/spreadsheetml/2009/9/ac" r="49" s="193" customFormat="true" ht="12" x14ac:dyDescent="0.2">
      <c r="A49" s="191" t="s">
        <v>160</v>
      </c>
      <c r="B49" s="10">
        <v>2004</v>
      </c>
      <c r="C49" s="192" t="s">
        <v>1</v>
      </c>
      <c r="D49" s="10">
        <v>877637.25572765374</v>
      </c>
      <c r="E49" s="10"/>
      <c r="F49" s="10">
        <v>53.522399239092472</v>
      </c>
      <c r="G49" s="10"/>
      <c r="H49" s="10"/>
      <c r="I49" s="10">
        <v>46.477600760907528</v>
      </c>
      <c r="J49" s="10">
        <v>53.522399239092472</v>
      </c>
      <c r="K49" s="10">
        <v>49.025596396037493</v>
      </c>
      <c r="L49" s="10"/>
      <c r="M49" s="10"/>
      <c r="N49" s="10"/>
      <c r="O49" s="10">
        <v>50.974403603962507</v>
      </c>
      <c r="P49" s="10">
        <v>49.025596396037493</v>
      </c>
      <c r="Q49" s="10"/>
      <c r="R49" s="10"/>
      <c r="S49" s="10"/>
      <c r="T49" s="10"/>
      <c r="U49" s="10"/>
      <c r="V49" s="10">
        <v>100</v>
      </c>
    </row>
    <row xmlns:x14ac="http://schemas.microsoft.com/office/spreadsheetml/2009/9/ac" r="50" s="193" customFormat="true" ht="12" x14ac:dyDescent="0.2">
      <c r="A50" s="191" t="s">
        <v>160</v>
      </c>
      <c r="B50" s="10">
        <v>2005</v>
      </c>
      <c r="C50" s="192" t="s">
        <v>1</v>
      </c>
      <c r="D50" s="10">
        <v>912706.22898330679</v>
      </c>
      <c r="E50" s="10"/>
      <c r="F50" s="10">
        <v>53.522399239092458</v>
      </c>
      <c r="G50" s="10"/>
      <c r="H50" s="10"/>
      <c r="I50" s="10">
        <v>46.477600760907542</v>
      </c>
      <c r="J50" s="10">
        <v>53.522399239092458</v>
      </c>
      <c r="K50" s="10">
        <v>49.254773575779268</v>
      </c>
      <c r="L50" s="10"/>
      <c r="M50" s="10"/>
      <c r="N50" s="10"/>
      <c r="O50" s="10">
        <v>50.745226424220732</v>
      </c>
      <c r="P50" s="10">
        <v>49.254773575779268</v>
      </c>
      <c r="Q50" s="10"/>
      <c r="R50" s="10"/>
      <c r="S50" s="10"/>
      <c r="T50" s="10"/>
      <c r="U50" s="10"/>
      <c r="V50" s="10">
        <v>100</v>
      </c>
    </row>
    <row xmlns:x14ac="http://schemas.microsoft.com/office/spreadsheetml/2009/9/ac" r="51" s="193" customFormat="true" ht="12" x14ac:dyDescent="0.2">
      <c r="A51" s="191" t="s">
        <v>160</v>
      </c>
      <c r="B51" s="10">
        <v>2006</v>
      </c>
      <c r="C51" s="192" t="s">
        <v>1</v>
      </c>
      <c r="D51" s="10">
        <v>950027.29884601606</v>
      </c>
      <c r="E51" s="10"/>
      <c r="F51" s="10">
        <v>52.241996803524671</v>
      </c>
      <c r="G51" s="10"/>
      <c r="H51" s="10"/>
      <c r="I51" s="10">
        <v>47.758003196475329</v>
      </c>
      <c r="J51" s="10">
        <v>52.241996803524671</v>
      </c>
      <c r="K51" s="10">
        <v>49.48395075552105</v>
      </c>
      <c r="L51" s="10"/>
      <c r="M51" s="10"/>
      <c r="N51" s="10"/>
      <c r="O51" s="10">
        <v>50.51604924447895</v>
      </c>
      <c r="P51" s="10">
        <v>49.48395075552105</v>
      </c>
      <c r="Q51" s="10"/>
      <c r="R51" s="10"/>
      <c r="S51" s="10"/>
      <c r="T51" s="10"/>
      <c r="U51" s="10"/>
      <c r="V51" s="10">
        <v>100</v>
      </c>
    </row>
    <row xmlns:x14ac="http://schemas.microsoft.com/office/spreadsheetml/2009/9/ac" r="52" s="193" customFormat="true" ht="12" x14ac:dyDescent="0.2">
      <c r="A52" s="191" t="s">
        <v>160</v>
      </c>
      <c r="B52" s="10">
        <v>2007</v>
      </c>
      <c r="C52" s="192" t="s">
        <v>1</v>
      </c>
      <c r="D52" s="10">
        <v>989882.71500949876</v>
      </c>
      <c r="E52" s="10"/>
      <c r="F52" s="10">
        <v>50.961594367956877</v>
      </c>
      <c r="G52" s="10"/>
      <c r="H52" s="10"/>
      <c r="I52" s="10">
        <v>49.038405632043123</v>
      </c>
      <c r="J52" s="10">
        <v>50.961594367956877</v>
      </c>
      <c r="K52" s="10">
        <v>49.713127935262833</v>
      </c>
      <c r="L52" s="10"/>
      <c r="M52" s="10"/>
      <c r="N52" s="10"/>
      <c r="O52" s="10">
        <v>50.286872064737167</v>
      </c>
      <c r="P52" s="10">
        <v>49.713127935262833</v>
      </c>
      <c r="Q52" s="10"/>
      <c r="R52" s="10"/>
      <c r="S52" s="10"/>
      <c r="T52" s="10"/>
      <c r="U52" s="10"/>
      <c r="V52" s="10">
        <v>100</v>
      </c>
    </row>
    <row xmlns:x14ac="http://schemas.microsoft.com/office/spreadsheetml/2009/9/ac" r="53" s="193" customFormat="true" ht="12" x14ac:dyDescent="0.2">
      <c r="A53" s="191" t="s">
        <v>160</v>
      </c>
      <c r="B53" s="10">
        <v>2008</v>
      </c>
      <c r="C53" s="192" t="s">
        <v>1</v>
      </c>
      <c r="D53" s="10">
        <v>1031867.577411079</v>
      </c>
      <c r="E53" s="10"/>
      <c r="F53" s="10">
        <v>49.681191932389083</v>
      </c>
      <c r="G53" s="10"/>
      <c r="H53" s="10"/>
      <c r="I53" s="10">
        <v>50.318808067610917</v>
      </c>
      <c r="J53" s="10">
        <v>49.681191932389083</v>
      </c>
      <c r="K53" s="10">
        <v>49.942305115004608</v>
      </c>
      <c r="L53" s="10"/>
      <c r="M53" s="10"/>
      <c r="N53" s="10"/>
      <c r="O53" s="10">
        <v>50.057694884995392</v>
      </c>
      <c r="P53" s="10">
        <v>49.942305115004608</v>
      </c>
      <c r="Q53" s="10"/>
      <c r="R53" s="10"/>
      <c r="S53" s="10"/>
      <c r="T53" s="10"/>
      <c r="U53" s="10"/>
      <c r="V53" s="10">
        <v>100</v>
      </c>
    </row>
    <row xmlns:x14ac="http://schemas.microsoft.com/office/spreadsheetml/2009/9/ac" r="54" s="193" customFormat="true" ht="12" x14ac:dyDescent="0.2">
      <c r="A54" s="191" t="s">
        <v>160</v>
      </c>
      <c r="B54" s="10">
        <v>2009</v>
      </c>
      <c r="C54" s="192" t="s">
        <v>1</v>
      </c>
      <c r="D54" s="10">
        <v>1076430.4518082051</v>
      </c>
      <c r="E54" s="10"/>
      <c r="F54" s="10">
        <v>48.40078949682129</v>
      </c>
      <c r="G54" s="10"/>
      <c r="H54" s="10"/>
      <c r="I54" s="10">
        <v>51.59921050317871</v>
      </c>
      <c r="J54" s="10">
        <v>48.40078949682129</v>
      </c>
      <c r="K54" s="10">
        <v>50.171482294746397</v>
      </c>
      <c r="L54" s="10"/>
      <c r="M54" s="10"/>
      <c r="N54" s="10"/>
      <c r="O54" s="10">
        <v>49.828517705253603</v>
      </c>
      <c r="P54" s="10">
        <v>50.171482294746397</v>
      </c>
      <c r="Q54" s="10"/>
      <c r="R54" s="10"/>
      <c r="S54" s="10"/>
      <c r="T54" s="10"/>
      <c r="U54" s="10"/>
      <c r="V54" s="10">
        <v>100</v>
      </c>
    </row>
    <row xmlns:x14ac="http://schemas.microsoft.com/office/spreadsheetml/2009/9/ac" r="55" s="193" customFormat="true" ht="12" x14ac:dyDescent="0.2">
      <c r="A55" s="191" t="s">
        <v>160</v>
      </c>
      <c r="B55" s="10">
        <v>2010</v>
      </c>
      <c r="C55" s="192" t="s">
        <v>1</v>
      </c>
      <c r="D55" s="10">
        <v>1123259.36432167</v>
      </c>
      <c r="E55" s="10"/>
      <c r="F55" s="10">
        <v>47.120387061253503</v>
      </c>
      <c r="G55" s="10"/>
      <c r="H55" s="10"/>
      <c r="I55" s="10">
        <v>52.879612938746497</v>
      </c>
      <c r="J55" s="10">
        <v>47.120387061253503</v>
      </c>
      <c r="K55" s="10">
        <v>50.40065947448818</v>
      </c>
      <c r="L55" s="10"/>
      <c r="M55" s="10"/>
      <c r="N55" s="10"/>
      <c r="O55" s="10">
        <v>49.59934052551182</v>
      </c>
      <c r="P55" s="10">
        <v>50.40065947448818</v>
      </c>
      <c r="Q55" s="10"/>
      <c r="R55" s="10"/>
      <c r="S55" s="10"/>
      <c r="T55" s="10"/>
      <c r="U55" s="10"/>
      <c r="V55" s="10">
        <v>100</v>
      </c>
    </row>
    <row xmlns:x14ac="http://schemas.microsoft.com/office/spreadsheetml/2009/9/ac" r="56" s="193" customFormat="true" ht="12" x14ac:dyDescent="0.2">
      <c r="A56" s="191" t="s">
        <v>160</v>
      </c>
      <c r="B56" s="10">
        <v>2011</v>
      </c>
      <c r="C56" s="192" t="s">
        <v>1</v>
      </c>
      <c r="D56" s="10">
        <v>1171709.105093841</v>
      </c>
      <c r="E56" s="10"/>
      <c r="F56" s="10">
        <v>45.839984625685702</v>
      </c>
      <c r="G56" s="10"/>
      <c r="H56" s="10"/>
      <c r="I56" s="10">
        <v>54.160015374314298</v>
      </c>
      <c r="J56" s="10">
        <v>45.839984625685702</v>
      </c>
      <c r="K56" s="10">
        <v>50.629836654229962</v>
      </c>
      <c r="L56" s="10"/>
      <c r="M56" s="10">
        <v>18.049999999999269</v>
      </c>
      <c r="N56" s="10">
        <v>32.579836654230689</v>
      </c>
      <c r="O56" s="10">
        <v>49.370163345770038</v>
      </c>
      <c r="P56" s="10">
        <v>0</v>
      </c>
      <c r="Q56" s="10"/>
      <c r="R56" s="10"/>
      <c r="S56" s="10"/>
      <c r="T56" s="10"/>
      <c r="U56" s="10"/>
      <c r="V56" s="10">
        <v>100</v>
      </c>
    </row>
    <row xmlns:x14ac="http://schemas.microsoft.com/office/spreadsheetml/2009/9/ac" r="57" s="193" customFormat="true" ht="12" x14ac:dyDescent="0.2">
      <c r="A57" s="191" t="s">
        <v>160</v>
      </c>
      <c r="B57" s="10">
        <v>2012</v>
      </c>
      <c r="C57" s="192" t="s">
        <v>1</v>
      </c>
      <c r="D57" s="10">
        <v>1222210.0265875631</v>
      </c>
      <c r="E57" s="10"/>
      <c r="F57" s="10">
        <v>44.559582190117908</v>
      </c>
      <c r="G57" s="10"/>
      <c r="H57" s="10"/>
      <c r="I57" s="10">
        <v>55.440417809882092</v>
      </c>
      <c r="J57" s="10">
        <v>44.559582190117908</v>
      </c>
      <c r="K57" s="10">
        <v>50.859013833971737</v>
      </c>
      <c r="L57" s="10"/>
      <c r="M57" s="10">
        <v>18.049999999999269</v>
      </c>
      <c r="N57" s="10">
        <v>32.809013833972472</v>
      </c>
      <c r="O57" s="10">
        <v>49.140986166028263</v>
      </c>
      <c r="P57" s="10">
        <v>0</v>
      </c>
      <c r="Q57" s="10"/>
      <c r="R57" s="10"/>
      <c r="S57" s="10"/>
      <c r="T57" s="10"/>
      <c r="U57" s="10"/>
      <c r="V57" s="10">
        <v>100</v>
      </c>
    </row>
    <row xmlns:x14ac="http://schemas.microsoft.com/office/spreadsheetml/2009/9/ac" r="58" s="193" customFormat="true" ht="12" x14ac:dyDescent="0.2">
      <c r="A58" s="191" t="s">
        <v>160</v>
      </c>
      <c r="B58" s="10">
        <v>2013</v>
      </c>
      <c r="C58" s="192" t="s">
        <v>1</v>
      </c>
      <c r="D58" s="10">
        <v>1275296.185447311</v>
      </c>
      <c r="E58" s="10"/>
      <c r="F58" s="10">
        <v>43.279179754550107</v>
      </c>
      <c r="G58" s="10"/>
      <c r="H58" s="10"/>
      <c r="I58" s="10">
        <v>56.720820245449893</v>
      </c>
      <c r="J58" s="10">
        <v>43.279179754550107</v>
      </c>
      <c r="K58" s="10">
        <v>51.088191013713534</v>
      </c>
      <c r="L58" s="10"/>
      <c r="M58" s="10">
        <v>18.049999999999269</v>
      </c>
      <c r="N58" s="10">
        <v>33.038191013714247</v>
      </c>
      <c r="O58" s="10">
        <v>48.911808986286466</v>
      </c>
      <c r="P58" s="10">
        <v>0</v>
      </c>
      <c r="Q58" s="10"/>
      <c r="R58" s="10"/>
      <c r="S58" s="10"/>
      <c r="T58" s="10"/>
      <c r="U58" s="10"/>
      <c r="V58" s="10">
        <v>100</v>
      </c>
    </row>
    <row xmlns:x14ac="http://schemas.microsoft.com/office/spreadsheetml/2009/9/ac" r="59" s="193" customFormat="true" ht="12" x14ac:dyDescent="0.2">
      <c r="A59" s="191" t="s">
        <v>160</v>
      </c>
      <c r="B59" s="10">
        <v>2014</v>
      </c>
      <c r="C59" s="192" t="s">
        <v>1</v>
      </c>
      <c r="D59" s="10">
        <v>1330570.9047438239</v>
      </c>
      <c r="E59" s="10"/>
      <c r="F59" s="10">
        <v>41.99877731898232</v>
      </c>
      <c r="G59" s="10"/>
      <c r="H59" s="10"/>
      <c r="I59" s="10">
        <v>58.00122268101768</v>
      </c>
      <c r="J59" s="10">
        <v>41.99877731898232</v>
      </c>
      <c r="K59" s="10">
        <v>51.317368193455309</v>
      </c>
      <c r="L59" s="10"/>
      <c r="M59" s="10">
        <v>18.049999999999269</v>
      </c>
      <c r="N59" s="10">
        <v>33.267368193456043</v>
      </c>
      <c r="O59" s="10">
        <v>48.682631806544691</v>
      </c>
      <c r="P59" s="10">
        <v>0</v>
      </c>
      <c r="Q59" s="10"/>
      <c r="R59" s="10"/>
      <c r="S59" s="10"/>
      <c r="T59" s="10"/>
      <c r="U59" s="10"/>
      <c r="V59" s="10">
        <v>100</v>
      </c>
    </row>
    <row xmlns:x14ac="http://schemas.microsoft.com/office/spreadsheetml/2009/9/ac" r="60" s="193" customFormat="true" ht="12" x14ac:dyDescent="0.2">
      <c r="A60" s="191" t="s">
        <v>160</v>
      </c>
      <c r="B60" s="10">
        <v>2015</v>
      </c>
      <c r="C60" s="192" t="s">
        <v>1</v>
      </c>
      <c r="D60" s="10">
        <v>1389304.9933783731</v>
      </c>
      <c r="E60" s="10"/>
      <c r="F60" s="10">
        <v>40.718374883414533</v>
      </c>
      <c r="G60" s="10"/>
      <c r="H60" s="10"/>
      <c r="I60" s="10">
        <v>59.281625116585467</v>
      </c>
      <c r="J60" s="10">
        <v>40.718374883414533</v>
      </c>
      <c r="K60" s="10">
        <v>51.546545373197091</v>
      </c>
      <c r="L60" s="10"/>
      <c r="M60" s="10">
        <v>18.049999999999269</v>
      </c>
      <c r="N60" s="10">
        <v>33.496545373197819</v>
      </c>
      <c r="O60" s="10">
        <v>48.453454626802909</v>
      </c>
      <c r="P60" s="10">
        <v>0</v>
      </c>
      <c r="Q60" s="10">
        <v>44.772707889125797</v>
      </c>
      <c r="R60" s="10"/>
      <c r="S60" s="10"/>
      <c r="T60" s="10"/>
      <c r="U60" s="10"/>
      <c r="V60" s="10">
        <v>100</v>
      </c>
    </row>
    <row xmlns:x14ac="http://schemas.microsoft.com/office/spreadsheetml/2009/9/ac" r="61" s="193" customFormat="true" ht="12" x14ac:dyDescent="0.2">
      <c r="A61" s="191" t="s">
        <v>160</v>
      </c>
      <c r="B61" s="10">
        <v>2016</v>
      </c>
      <c r="C61" s="192" t="s">
        <v>1</v>
      </c>
      <c r="D61" s="10">
        <v>1450669.5419302359</v>
      </c>
      <c r="E61" s="10"/>
      <c r="F61" s="10">
        <v>39.437972447846732</v>
      </c>
      <c r="G61" s="10"/>
      <c r="H61" s="10"/>
      <c r="I61" s="10">
        <v>60.562027552153268</v>
      </c>
      <c r="J61" s="10">
        <v>39.437972447846732</v>
      </c>
      <c r="K61" s="10">
        <v>51.775722552938873</v>
      </c>
      <c r="L61" s="10"/>
      <c r="M61" s="10">
        <v>23.174999999999269</v>
      </c>
      <c r="N61" s="10">
        <v>28.600722552939601</v>
      </c>
      <c r="O61" s="10">
        <v>48.224277447061127</v>
      </c>
      <c r="P61" s="10">
        <v>0</v>
      </c>
      <c r="Q61" s="10">
        <v>44.772707889125797</v>
      </c>
      <c r="R61" s="10"/>
      <c r="S61" s="10"/>
      <c r="T61" s="10"/>
      <c r="U61" s="10"/>
      <c r="V61" s="10">
        <v>100</v>
      </c>
    </row>
    <row xmlns:x14ac="http://schemas.microsoft.com/office/spreadsheetml/2009/9/ac" r="62" s="193" customFormat="true" ht="12" x14ac:dyDescent="0.2">
      <c r="A62" s="191" t="s">
        <v>160</v>
      </c>
      <c r="B62" s="10">
        <v>2017</v>
      </c>
      <c r="C62" s="192" t="s">
        <v>1</v>
      </c>
      <c r="D62" s="10">
        <v>1514610.4073381049</v>
      </c>
      <c r="E62" s="10">
        <v>73.900000000000006</v>
      </c>
      <c r="F62" s="10">
        <v>38.157570012278939</v>
      </c>
      <c r="G62" s="10"/>
      <c r="H62" s="10"/>
      <c r="I62" s="10">
        <v>61.842429987721061</v>
      </c>
      <c r="J62" s="10">
        <v>38.157570012278939</v>
      </c>
      <c r="K62" s="10">
        <v>52.004899732680663</v>
      </c>
      <c r="L62" s="10"/>
      <c r="M62" s="10">
        <v>28.299999999999269</v>
      </c>
      <c r="N62" s="10">
        <v>23.70489973268138</v>
      </c>
      <c r="O62" s="10">
        <v>47.995100267319337</v>
      </c>
      <c r="P62" s="10">
        <v>0</v>
      </c>
      <c r="Q62" s="10">
        <v>44.772707889125797</v>
      </c>
      <c r="R62" s="10"/>
      <c r="S62" s="10">
        <v>35.299999999999997</v>
      </c>
      <c r="T62" s="10"/>
      <c r="U62" s="10"/>
      <c r="V62" s="10">
        <v>64.7</v>
      </c>
    </row>
    <row xmlns:x14ac="http://schemas.microsoft.com/office/spreadsheetml/2009/9/ac" r="63" s="193" customFormat="true" ht="12" x14ac:dyDescent="0.2">
      <c r="A63" s="191" t="s">
        <v>160</v>
      </c>
      <c r="B63" s="10">
        <v>2018</v>
      </c>
      <c r="C63" s="192" t="s">
        <v>1</v>
      </c>
      <c r="D63" s="10">
        <v>1581771.609776879</v>
      </c>
      <c r="E63" s="10">
        <v>73.900000000000006</v>
      </c>
      <c r="F63" s="10">
        <v>36.877167576711138</v>
      </c>
      <c r="G63" s="10"/>
      <c r="H63" s="10"/>
      <c r="I63" s="10">
        <v>63.122832423288862</v>
      </c>
      <c r="J63" s="10">
        <v>36.877167576711138</v>
      </c>
      <c r="K63" s="10">
        <v>52.234076912422438</v>
      </c>
      <c r="L63" s="10"/>
      <c r="M63" s="10">
        <v>33.424999999999272</v>
      </c>
      <c r="N63" s="10">
        <v>18.809076912423169</v>
      </c>
      <c r="O63" s="10">
        <v>47.765923087577562</v>
      </c>
      <c r="P63" s="10">
        <v>0</v>
      </c>
      <c r="Q63" s="10">
        <v>44.772707889125797</v>
      </c>
      <c r="R63" s="10"/>
      <c r="S63" s="10">
        <v>35.299999999999997</v>
      </c>
      <c r="T63" s="10"/>
      <c r="U63" s="10"/>
      <c r="V63" s="10">
        <v>64.7</v>
      </c>
    </row>
    <row xmlns:x14ac="http://schemas.microsoft.com/office/spreadsheetml/2009/9/ac" r="64" s="193" customFormat="true" ht="12" x14ac:dyDescent="0.2">
      <c r="A64" s="191" t="s">
        <v>160</v>
      </c>
      <c r="B64" s="10">
        <v>2019</v>
      </c>
      <c r="C64" s="192" t="s">
        <v>1</v>
      </c>
      <c r="D64" s="10">
        <v>1652809.301569748</v>
      </c>
      <c r="E64" s="10">
        <v>73.900000000000006</v>
      </c>
      <c r="F64" s="10">
        <v>35.596765141143351</v>
      </c>
      <c r="G64" s="10"/>
      <c r="H64" s="10"/>
      <c r="I64" s="10">
        <v>64.403234858856649</v>
      </c>
      <c r="J64" s="10">
        <v>35.596765141143351</v>
      </c>
      <c r="K64" s="10">
        <v>52.46325409216422</v>
      </c>
      <c r="L64" s="10"/>
      <c r="M64" s="10">
        <v>38.549999999999272</v>
      </c>
      <c r="N64" s="10">
        <v>13.91325409216495</v>
      </c>
      <c r="O64" s="10">
        <v>47.53674590783578</v>
      </c>
      <c r="P64" s="10">
        <v>0</v>
      </c>
      <c r="Q64" s="10">
        <v>44.772707889125797</v>
      </c>
      <c r="R64" s="10">
        <v>29.680170575692969</v>
      </c>
      <c r="S64" s="10">
        <v>29.680170575692969</v>
      </c>
      <c r="T64" s="10">
        <v>0</v>
      </c>
      <c r="U64" s="10">
        <v>70.319829424307031</v>
      </c>
      <c r="V64" s="10">
        <v>0</v>
      </c>
    </row>
    <row xmlns:x14ac="http://schemas.microsoft.com/office/spreadsheetml/2009/9/ac" r="65" s="193" customFormat="true" ht="12" x14ac:dyDescent="0.2">
      <c r="A65" s="191" t="s">
        <v>160</v>
      </c>
      <c r="B65" s="10">
        <v>2020</v>
      </c>
      <c r="C65" s="192" t="s">
        <v>1</v>
      </c>
      <c r="D65" s="10">
        <v>1728287.938818054</v>
      </c>
      <c r="E65" s="10">
        <v>73.900000000000006</v>
      </c>
      <c r="F65" s="10">
        <v>34.316362705575557</v>
      </c>
      <c r="G65" s="10"/>
      <c r="H65" s="10"/>
      <c r="I65" s="10">
        <v>65.683637294424443</v>
      </c>
      <c r="J65" s="10">
        <v>34.316362705575557</v>
      </c>
      <c r="K65" s="10">
        <v>52.692431271906003</v>
      </c>
      <c r="L65" s="10"/>
      <c r="M65" s="10">
        <v>43.674999999999272</v>
      </c>
      <c r="N65" s="10">
        <v>9.0174312719067302</v>
      </c>
      <c r="O65" s="10">
        <v>47.307568728093997</v>
      </c>
      <c r="P65" s="10">
        <v>0</v>
      </c>
      <c r="Q65" s="10">
        <v>44.772707889125797</v>
      </c>
      <c r="R65" s="10">
        <v>29.680170575692969</v>
      </c>
      <c r="S65" s="10">
        <v>29.680170575692969</v>
      </c>
      <c r="T65" s="10">
        <v>0</v>
      </c>
      <c r="U65" s="10">
        <v>70.319829424307031</v>
      </c>
      <c r="V65" s="10">
        <v>0</v>
      </c>
    </row>
    <row xmlns:x14ac="http://schemas.microsoft.com/office/spreadsheetml/2009/9/ac" r="66" s="193" customFormat="true" ht="12" x14ac:dyDescent="0.2">
      <c r="A66" s="191" t="s">
        <v>160</v>
      </c>
      <c r="B66" s="10">
        <v>2021</v>
      </c>
      <c r="C66" s="192" t="s">
        <v>1</v>
      </c>
      <c r="D66" s="10">
        <v>1809293.8767677301</v>
      </c>
      <c r="E66" s="10">
        <v>73.900000000000006</v>
      </c>
      <c r="F66" s="10">
        <v>33.035960270007763</v>
      </c>
      <c r="G66" s="10"/>
      <c r="H66" s="10"/>
      <c r="I66" s="10">
        <v>66.964039729992237</v>
      </c>
      <c r="J66" s="10">
        <v>33.035960270007763</v>
      </c>
      <c r="K66" s="10">
        <v>52.921608451647778</v>
      </c>
      <c r="L66" s="10"/>
      <c r="M66" s="10">
        <v>48.799999999999272</v>
      </c>
      <c r="N66" s="10">
        <v>4.1216084516485134</v>
      </c>
      <c r="O66" s="10">
        <v>47.078391548352222</v>
      </c>
      <c r="P66" s="10">
        <v>0</v>
      </c>
      <c r="Q66" s="10">
        <v>44.772707889125797</v>
      </c>
      <c r="R66" s="10">
        <v>29.680170575692969</v>
      </c>
      <c r="S66" s="10">
        <v>29.680170575692969</v>
      </c>
      <c r="T66" s="10">
        <v>0</v>
      </c>
      <c r="U66" s="10">
        <v>70.319829424307031</v>
      </c>
      <c r="V66" s="10">
        <v>0</v>
      </c>
    </row>
    <row xmlns:x14ac="http://schemas.microsoft.com/office/spreadsheetml/2009/9/ac" r="67" s="193" customFormat="true" ht="12" x14ac:dyDescent="0.2">
      <c r="A67" s="191" t="s">
        <v>160</v>
      </c>
      <c r="B67" s="10">
        <v>2022</v>
      </c>
      <c r="C67" s="192" t="s">
        <v>1</v>
      </c>
      <c r="D67" s="10">
        <v>1895798.7962343029</v>
      </c>
      <c r="E67" s="10">
        <v>73.900000000000006</v>
      </c>
      <c r="F67" s="10">
        <v>31.755557834439969</v>
      </c>
      <c r="G67" s="10"/>
      <c r="H67" s="10"/>
      <c r="I67" s="10">
        <v>68.244442165560031</v>
      </c>
      <c r="J67" s="10">
        <v>31.755557834439969</v>
      </c>
      <c r="K67" s="10">
        <v>53.150785631389567</v>
      </c>
      <c r="L67" s="10"/>
      <c r="M67" s="10">
        <v>53.150785631389567</v>
      </c>
      <c r="N67" s="10">
        <v>0</v>
      </c>
      <c r="O67" s="10">
        <v>46.849214368610433</v>
      </c>
      <c r="P67" s="10">
        <v>0</v>
      </c>
      <c r="Q67" s="10">
        <v>44.772707889125797</v>
      </c>
      <c r="R67" s="10">
        <v>29.680170575692969</v>
      </c>
      <c r="S67" s="10">
        <v>29.680170575692969</v>
      </c>
      <c r="T67" s="10">
        <v>0</v>
      </c>
      <c r="U67" s="10">
        <v>70.319829424307031</v>
      </c>
      <c r="V67" s="10">
        <v>0</v>
      </c>
    </row>
    <row xmlns:x14ac="http://schemas.microsoft.com/office/spreadsheetml/2009/9/ac" r="68" s="193" customFormat="true" ht="12" x14ac:dyDescent="0.2">
      <c r="A68" s="191" t="s">
        <v>160</v>
      </c>
      <c r="B68" s="10">
        <v>2023</v>
      </c>
      <c r="C68" s="192" t="s">
        <v>1</v>
      </c>
      <c r="D68" s="10">
        <v>1891752.051966401</v>
      </c>
      <c r="E68" s="10">
        <v>73.900000000000006</v>
      </c>
      <c r="F68" s="10">
        <v>30.475155398872179</v>
      </c>
      <c r="G68" s="10"/>
      <c r="H68" s="10"/>
      <c r="I68" s="10">
        <v>69.524844601127825</v>
      </c>
      <c r="J68" s="10">
        <v>30.475155398872179</v>
      </c>
      <c r="K68" s="10">
        <v>53.37996281113135</v>
      </c>
      <c r="L68" s="10"/>
      <c r="M68" s="10">
        <v>53.37996281113135</v>
      </c>
      <c r="N68" s="10">
        <v>0</v>
      </c>
      <c r="O68" s="10">
        <v>46.62003718886865</v>
      </c>
      <c r="P68" s="10">
        <v>0</v>
      </c>
      <c r="Q68" s="10">
        <v>44.772707889125797</v>
      </c>
      <c r="R68" s="10">
        <v>29.680170575692969</v>
      </c>
      <c r="S68" s="10">
        <v>29.680170575692969</v>
      </c>
      <c r="T68" s="10">
        <v>0</v>
      </c>
      <c r="U68" s="10">
        <v>70.319829424307031</v>
      </c>
      <c r="V68" s="10">
        <v>0</v>
      </c>
    </row>
    <row xmlns:x14ac="http://schemas.microsoft.com/office/spreadsheetml/2009/9/ac" r="69" s="193" customFormat="true" ht="12" x14ac:dyDescent="0.2">
      <c r="A69" s="191" t="s">
        <v>160</v>
      </c>
      <c r="B69" s="10">
        <v>2024</v>
      </c>
      <c r="C69" s="192"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3" customFormat="true" ht="12" x14ac:dyDescent="0.2">
      <c r="A70" s="191" t="s">
        <v>160</v>
      </c>
      <c r="B70" s="10">
        <v>2025</v>
      </c>
      <c r="C70" s="192"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3" customFormat="true" ht="12" x14ac:dyDescent="0.2">
      <c r="A71" s="191" t="s">
        <v>160</v>
      </c>
      <c r="B71" s="10">
        <v>2026</v>
      </c>
      <c r="C71" s="192"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3" customFormat="true" ht="12" x14ac:dyDescent="0.2">
      <c r="A72" s="191" t="s">
        <v>160</v>
      </c>
      <c r="B72" s="10">
        <v>2027</v>
      </c>
      <c r="C72" s="192"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3" customFormat="true" ht="12" x14ac:dyDescent="0.2">
      <c r="A73" s="191" t="s">
        <v>160</v>
      </c>
      <c r="B73" s="10">
        <v>2028</v>
      </c>
      <c r="C73" s="192"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3" customFormat="true" ht="12" x14ac:dyDescent="0.2">
      <c r="A74" s="191" t="s">
        <v>160</v>
      </c>
      <c r="B74" s="10">
        <v>2029</v>
      </c>
      <c r="C74" s="192"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3" customFormat="true" ht="12" x14ac:dyDescent="0.2">
      <c r="A75" s="191" t="s">
        <v>160</v>
      </c>
      <c r="B75" s="10">
        <v>2030</v>
      </c>
      <c r="C75" s="192"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3" customFormat="true" ht="12" x14ac:dyDescent="0.2">
      <c r="A76" s="191" t="s">
        <v>160</v>
      </c>
      <c r="B76" s="10">
        <v>2000</v>
      </c>
      <c r="C76" s="192" t="s">
        <v>2</v>
      </c>
      <c r="D76" s="10">
        <v>3901120.9153681179</v>
      </c>
      <c r="E76" s="10"/>
      <c r="F76" s="10"/>
      <c r="G76" s="10"/>
      <c r="H76" s="10"/>
      <c r="I76" s="10"/>
      <c r="J76" s="10">
        <v>100</v>
      </c>
      <c r="K76" s="10">
        <v>0.47227953712899762</v>
      </c>
      <c r="L76" s="10"/>
      <c r="M76" s="10"/>
      <c r="N76" s="10"/>
      <c r="O76" s="10">
        <v>99.527720462871002</v>
      </c>
      <c r="P76" s="10">
        <v>0.47227953712899762</v>
      </c>
      <c r="Q76" s="10"/>
      <c r="R76" s="10"/>
      <c r="S76" s="10"/>
      <c r="T76" s="10"/>
      <c r="U76" s="10"/>
      <c r="V76" s="10">
        <v>100</v>
      </c>
    </row>
    <row xmlns:x14ac="http://schemas.microsoft.com/office/spreadsheetml/2009/9/ac" r="77" s="193" customFormat="true" ht="12" x14ac:dyDescent="0.2">
      <c r="A77" s="191" t="s">
        <v>160</v>
      </c>
      <c r="B77" s="10">
        <v>2001</v>
      </c>
      <c r="C77" s="192" t="s">
        <v>2</v>
      </c>
      <c r="D77" s="10">
        <v>4040326.866756802</v>
      </c>
      <c r="E77" s="10"/>
      <c r="F77" s="10">
        <v>8.3823727773908558</v>
      </c>
      <c r="G77" s="10"/>
      <c r="H77" s="10"/>
      <c r="I77" s="10">
        <v>91.617627222609144</v>
      </c>
      <c r="J77" s="10">
        <v>8.3823727773908558</v>
      </c>
      <c r="K77" s="10">
        <v>0.47227953712899762</v>
      </c>
      <c r="L77" s="10"/>
      <c r="M77" s="10"/>
      <c r="N77" s="10"/>
      <c r="O77" s="10">
        <v>99.527720462871002</v>
      </c>
      <c r="P77" s="10">
        <v>0.47227953712899762</v>
      </c>
      <c r="Q77" s="10"/>
      <c r="R77" s="10"/>
      <c r="S77" s="10"/>
      <c r="T77" s="10"/>
      <c r="U77" s="10"/>
      <c r="V77" s="10">
        <v>100</v>
      </c>
    </row>
    <row xmlns:x14ac="http://schemas.microsoft.com/office/spreadsheetml/2009/9/ac" r="78" s="193" customFormat="true" ht="12" x14ac:dyDescent="0.2">
      <c r="A78" s="191" t="s">
        <v>160</v>
      </c>
      <c r="B78" s="10">
        <v>2002</v>
      </c>
      <c r="C78" s="192" t="s">
        <v>2</v>
      </c>
      <c r="D78" s="10">
        <v>4191461.5780538749</v>
      </c>
      <c r="E78" s="10"/>
      <c r="F78" s="10">
        <v>8.3823727773908558</v>
      </c>
      <c r="G78" s="10"/>
      <c r="H78" s="10"/>
      <c r="I78" s="10">
        <v>91.617627222609144</v>
      </c>
      <c r="J78" s="10">
        <v>8.3823727773908558</v>
      </c>
      <c r="K78" s="10">
        <v>0.47227953712899762</v>
      </c>
      <c r="L78" s="10"/>
      <c r="M78" s="10"/>
      <c r="N78" s="10"/>
      <c r="O78" s="10">
        <v>99.527720462871002</v>
      </c>
      <c r="P78" s="10">
        <v>0.47227953712899762</v>
      </c>
      <c r="Q78" s="10"/>
      <c r="R78" s="10"/>
      <c r="S78" s="10"/>
      <c r="T78" s="10"/>
      <c r="U78" s="10"/>
      <c r="V78" s="10">
        <v>100</v>
      </c>
    </row>
    <row xmlns:x14ac="http://schemas.microsoft.com/office/spreadsheetml/2009/9/ac" r="79" s="193" customFormat="true" ht="12" x14ac:dyDescent="0.2">
      <c r="A79" s="191" t="s">
        <v>160</v>
      </c>
      <c r="B79" s="10">
        <v>2003</v>
      </c>
      <c r="C79" s="192" t="s">
        <v>2</v>
      </c>
      <c r="D79" s="10">
        <v>4352704.3928397372</v>
      </c>
      <c r="E79" s="10"/>
      <c r="F79" s="10">
        <v>8.3823727773908558</v>
      </c>
      <c r="G79" s="10"/>
      <c r="H79" s="10"/>
      <c r="I79" s="10">
        <v>91.617627222609144</v>
      </c>
      <c r="J79" s="10">
        <v>8.3823727773908558</v>
      </c>
      <c r="K79" s="10">
        <v>2.470391490420297</v>
      </c>
      <c r="L79" s="10"/>
      <c r="M79" s="10"/>
      <c r="N79" s="10"/>
      <c r="O79" s="10">
        <v>97.529608509579703</v>
      </c>
      <c r="P79" s="10">
        <v>2.470391490420297</v>
      </c>
      <c r="Q79" s="10"/>
      <c r="R79" s="10"/>
      <c r="S79" s="10"/>
      <c r="T79" s="10"/>
      <c r="U79" s="10"/>
      <c r="V79" s="10">
        <v>100</v>
      </c>
    </row>
    <row xmlns:x14ac="http://schemas.microsoft.com/office/spreadsheetml/2009/9/ac" r="80" s="193" customFormat="true" ht="12" x14ac:dyDescent="0.2">
      <c r="A80" s="191" t="s">
        <v>160</v>
      </c>
      <c r="B80" s="10">
        <v>2004</v>
      </c>
      <c r="C80" s="192" t="s">
        <v>2</v>
      </c>
      <c r="D80" s="10">
        <v>4524204.7442723466</v>
      </c>
      <c r="E80" s="10"/>
      <c r="F80" s="10">
        <v>8.3823727773908558</v>
      </c>
      <c r="G80" s="10"/>
      <c r="H80" s="10"/>
      <c r="I80" s="10">
        <v>91.617627222609144</v>
      </c>
      <c r="J80" s="10">
        <v>8.3823727773908558</v>
      </c>
      <c r="K80" s="10">
        <v>4.4685034437115974</v>
      </c>
      <c r="L80" s="10"/>
      <c r="M80" s="10"/>
      <c r="N80" s="10"/>
      <c r="O80" s="10">
        <v>95.531496556288403</v>
      </c>
      <c r="P80" s="10">
        <v>4.4685034437115974</v>
      </c>
      <c r="Q80" s="10"/>
      <c r="R80" s="10"/>
      <c r="S80" s="10"/>
      <c r="T80" s="10"/>
      <c r="U80" s="10"/>
      <c r="V80" s="10">
        <v>100</v>
      </c>
    </row>
    <row xmlns:x14ac="http://schemas.microsoft.com/office/spreadsheetml/2009/9/ac" r="81" s="193" customFormat="true" ht="12" x14ac:dyDescent="0.2">
      <c r="A81" s="191" t="s">
        <v>160</v>
      </c>
      <c r="B81" s="10">
        <v>2005</v>
      </c>
      <c r="C81" s="192" t="s">
        <v>2</v>
      </c>
      <c r="D81" s="10">
        <v>4706713.7710166937</v>
      </c>
      <c r="E81" s="10"/>
      <c r="F81" s="10">
        <v>8.3823727773908558</v>
      </c>
      <c r="G81" s="10"/>
      <c r="H81" s="10"/>
      <c r="I81" s="10">
        <v>91.617627222609144</v>
      </c>
      <c r="J81" s="10">
        <v>8.3823727773908558</v>
      </c>
      <c r="K81" s="10">
        <v>6.4666153970028972</v>
      </c>
      <c r="L81" s="10"/>
      <c r="M81" s="10"/>
      <c r="N81" s="10"/>
      <c r="O81" s="10">
        <v>93.533384602997103</v>
      </c>
      <c r="P81" s="10">
        <v>6.4666153970028972</v>
      </c>
      <c r="Q81" s="10"/>
      <c r="R81" s="10"/>
      <c r="S81" s="10"/>
      <c r="T81" s="10"/>
      <c r="U81" s="10"/>
      <c r="V81" s="10">
        <v>100</v>
      </c>
    </row>
    <row xmlns:x14ac="http://schemas.microsoft.com/office/spreadsheetml/2009/9/ac" r="82" s="193" customFormat="true" ht="12" x14ac:dyDescent="0.2">
      <c r="A82" s="191" t="s">
        <v>160</v>
      </c>
      <c r="B82" s="10">
        <v>2006</v>
      </c>
      <c r="C82" s="192" t="s">
        <v>2</v>
      </c>
      <c r="D82" s="10">
        <v>4900614.7011539843</v>
      </c>
      <c r="E82" s="10"/>
      <c r="F82" s="10">
        <v>9.2837829098589282</v>
      </c>
      <c r="G82" s="10"/>
      <c r="H82" s="10"/>
      <c r="I82" s="10">
        <v>90.716217090141072</v>
      </c>
      <c r="J82" s="10">
        <v>9.2837829098589282</v>
      </c>
      <c r="K82" s="10">
        <v>8.4647273502941971</v>
      </c>
      <c r="L82" s="10"/>
      <c r="M82" s="10"/>
      <c r="N82" s="10"/>
      <c r="O82" s="10">
        <v>91.535272649705803</v>
      </c>
      <c r="P82" s="10">
        <v>8.4647273502941971</v>
      </c>
      <c r="Q82" s="10"/>
      <c r="R82" s="10"/>
      <c r="S82" s="10"/>
      <c r="T82" s="10"/>
      <c r="U82" s="10"/>
      <c r="V82" s="10">
        <v>100</v>
      </c>
    </row>
    <row xmlns:x14ac="http://schemas.microsoft.com/office/spreadsheetml/2009/9/ac" r="83" s="193" customFormat="true" ht="12" x14ac:dyDescent="0.2">
      <c r="A83" s="191" t="s">
        <v>160</v>
      </c>
      <c r="B83" s="10">
        <v>2007</v>
      </c>
      <c r="C83" s="192" t="s">
        <v>2</v>
      </c>
      <c r="D83" s="10">
        <v>5107707.2849905016</v>
      </c>
      <c r="E83" s="10"/>
      <c r="F83" s="10">
        <v>10.18519304232677</v>
      </c>
      <c r="G83" s="10"/>
      <c r="H83" s="10"/>
      <c r="I83" s="10">
        <v>89.814806957673227</v>
      </c>
      <c r="J83" s="10">
        <v>10.18519304232677</v>
      </c>
      <c r="K83" s="10">
        <v>10.46283930358595</v>
      </c>
      <c r="L83" s="10"/>
      <c r="M83" s="10"/>
      <c r="N83" s="10"/>
      <c r="O83" s="10">
        <v>89.537160696414048</v>
      </c>
      <c r="P83" s="10">
        <v>10.46283930358595</v>
      </c>
      <c r="Q83" s="10"/>
      <c r="R83" s="10"/>
      <c r="S83" s="10"/>
      <c r="T83" s="10"/>
      <c r="U83" s="10"/>
      <c r="V83" s="10">
        <v>100</v>
      </c>
    </row>
    <row xmlns:x14ac="http://schemas.microsoft.com/office/spreadsheetml/2009/9/ac" r="84" s="193" customFormat="true" ht="12" x14ac:dyDescent="0.2">
      <c r="A84" s="191" t="s">
        <v>160</v>
      </c>
      <c r="B84" s="10">
        <v>2008</v>
      </c>
      <c r="C84" s="192" t="s">
        <v>2</v>
      </c>
      <c r="D84" s="10">
        <v>5326303.4225889202</v>
      </c>
      <c r="E84" s="10"/>
      <c r="F84" s="10">
        <v>11.08660317479462</v>
      </c>
      <c r="G84" s="10"/>
      <c r="H84" s="10"/>
      <c r="I84" s="10">
        <v>88.913396825205382</v>
      </c>
      <c r="J84" s="10">
        <v>11.08660317479462</v>
      </c>
      <c r="K84" s="10">
        <v>12.46095125687725</v>
      </c>
      <c r="L84" s="10"/>
      <c r="M84" s="10"/>
      <c r="N84" s="10"/>
      <c r="O84" s="10">
        <v>87.539048743122748</v>
      </c>
      <c r="P84" s="10">
        <v>12.46095125687725</v>
      </c>
      <c r="Q84" s="10"/>
      <c r="R84" s="10"/>
      <c r="S84" s="10"/>
      <c r="T84" s="10"/>
      <c r="U84" s="10"/>
      <c r="V84" s="10">
        <v>100</v>
      </c>
    </row>
    <row xmlns:x14ac="http://schemas.microsoft.com/office/spreadsheetml/2009/9/ac" r="85" s="193" customFormat="true" ht="12" x14ac:dyDescent="0.2">
      <c r="A85" s="191" t="s">
        <v>160</v>
      </c>
      <c r="B85" s="10">
        <v>2009</v>
      </c>
      <c r="C85" s="192" t="s">
        <v>2</v>
      </c>
      <c r="D85" s="10">
        <v>5557963.5481917951</v>
      </c>
      <c r="E85" s="10"/>
      <c r="F85" s="10">
        <v>11.98801330726269</v>
      </c>
      <c r="G85" s="10"/>
      <c r="H85" s="10"/>
      <c r="I85" s="10">
        <v>88.01198669273731</v>
      </c>
      <c r="J85" s="10">
        <v>11.98801330726269</v>
      </c>
      <c r="K85" s="10">
        <v>14.45906321016855</v>
      </c>
      <c r="L85" s="10"/>
      <c r="M85" s="10"/>
      <c r="N85" s="10"/>
      <c r="O85" s="10">
        <v>85.540936789831449</v>
      </c>
      <c r="P85" s="10">
        <v>14.45906321016855</v>
      </c>
      <c r="Q85" s="10"/>
      <c r="R85" s="10"/>
      <c r="S85" s="10"/>
      <c r="T85" s="10"/>
      <c r="U85" s="10"/>
      <c r="V85" s="10">
        <v>100</v>
      </c>
    </row>
    <row xmlns:x14ac="http://schemas.microsoft.com/office/spreadsheetml/2009/9/ac" r="86" s="193" customFormat="true" ht="12" x14ac:dyDescent="0.2">
      <c r="A86" s="191" t="s">
        <v>160</v>
      </c>
      <c r="B86" s="10">
        <v>2010</v>
      </c>
      <c r="C86" s="192" t="s">
        <v>2</v>
      </c>
      <c r="D86" s="10">
        <v>5801463.6356783304</v>
      </c>
      <c r="E86" s="10"/>
      <c r="F86" s="10">
        <v>12.889423439730541</v>
      </c>
      <c r="G86" s="10"/>
      <c r="H86" s="10"/>
      <c r="I86" s="10">
        <v>87.110576560269465</v>
      </c>
      <c r="J86" s="10">
        <v>12.889423439730541</v>
      </c>
      <c r="K86" s="10">
        <v>16.457175163459851</v>
      </c>
      <c r="L86" s="10"/>
      <c r="M86" s="10"/>
      <c r="N86" s="10"/>
      <c r="O86" s="10">
        <v>83.542824836540149</v>
      </c>
      <c r="P86" s="10">
        <v>16.457175163459851</v>
      </c>
      <c r="Q86" s="10"/>
      <c r="R86" s="10"/>
      <c r="S86" s="10"/>
      <c r="T86" s="10"/>
      <c r="U86" s="10"/>
      <c r="V86" s="10">
        <v>100</v>
      </c>
    </row>
    <row xmlns:x14ac="http://schemas.microsoft.com/office/spreadsheetml/2009/9/ac" r="87" s="193" customFormat="true" ht="12" x14ac:dyDescent="0.2">
      <c r="A87" s="191" t="s">
        <v>160</v>
      </c>
      <c r="B87" s="10">
        <v>2011</v>
      </c>
      <c r="C87" s="192" t="s">
        <v>2</v>
      </c>
      <c r="D87" s="10">
        <v>6053926.8949061586</v>
      </c>
      <c r="E87" s="10">
        <v>93.364405000000261</v>
      </c>
      <c r="F87" s="10">
        <v>13.79083357219838</v>
      </c>
      <c r="G87" s="10"/>
      <c r="H87" s="10"/>
      <c r="I87" s="10">
        <v>86.20916642780162</v>
      </c>
      <c r="J87" s="10">
        <v>13.79083357219838</v>
      </c>
      <c r="K87" s="10">
        <v>18.455287116751151</v>
      </c>
      <c r="L87" s="10"/>
      <c r="M87" s="10">
        <v>18.455287116751151</v>
      </c>
      <c r="N87" s="10">
        <v>0</v>
      </c>
      <c r="O87" s="10">
        <v>81.544712883248849</v>
      </c>
      <c r="P87" s="10">
        <v>0</v>
      </c>
      <c r="Q87" s="10">
        <v>12.41157759919588</v>
      </c>
      <c r="R87" s="10">
        <v>1.1615531644292789</v>
      </c>
      <c r="S87" s="10">
        <v>0.70593500000040876</v>
      </c>
      <c r="T87" s="10">
        <v>0.45561816442887021</v>
      </c>
      <c r="U87" s="10">
        <v>98.838446835570721</v>
      </c>
      <c r="V87" s="10">
        <v>0</v>
      </c>
    </row>
    <row xmlns:x14ac="http://schemas.microsoft.com/office/spreadsheetml/2009/9/ac" r="88" s="193" customFormat="true" ht="12" x14ac:dyDescent="0.2">
      <c r="A88" s="191" t="s">
        <v>160</v>
      </c>
      <c r="B88" s="10">
        <v>2012</v>
      </c>
      <c r="C88" s="192" t="s">
        <v>2</v>
      </c>
      <c r="D88" s="10">
        <v>6316711.9734124374</v>
      </c>
      <c r="E88" s="10">
        <v>93.364405000000261</v>
      </c>
      <c r="F88" s="10">
        <v>14.692243704666449</v>
      </c>
      <c r="G88" s="10"/>
      <c r="H88" s="10"/>
      <c r="I88" s="10">
        <v>85.307756295333547</v>
      </c>
      <c r="J88" s="10">
        <v>14.692243704666449</v>
      </c>
      <c r="K88" s="10">
        <v>20.453399070042451</v>
      </c>
      <c r="L88" s="10"/>
      <c r="M88" s="10">
        <v>20.453399070042451</v>
      </c>
      <c r="N88" s="10">
        <v>0</v>
      </c>
      <c r="O88" s="10">
        <v>79.546600929957549</v>
      </c>
      <c r="P88" s="10">
        <v>0</v>
      </c>
      <c r="Q88" s="10">
        <v>12.41157759919588</v>
      </c>
      <c r="R88" s="10">
        <v>1.1615531644292789</v>
      </c>
      <c r="S88" s="10">
        <v>0.70593500000040876</v>
      </c>
      <c r="T88" s="10">
        <v>0.45561816442887021</v>
      </c>
      <c r="U88" s="10">
        <v>98.838446835570721</v>
      </c>
      <c r="V88" s="10">
        <v>0</v>
      </c>
    </row>
    <row xmlns:x14ac="http://schemas.microsoft.com/office/spreadsheetml/2009/9/ac" r="89" s="193" customFormat="true" ht="12" x14ac:dyDescent="0.2">
      <c r="A89" s="191" t="s">
        <v>160</v>
      </c>
      <c r="B89" s="10">
        <v>2013</v>
      </c>
      <c r="C89" s="192" t="s">
        <v>2</v>
      </c>
      <c r="D89" s="10">
        <v>6593016.814552689</v>
      </c>
      <c r="E89" s="10">
        <v>93.364405000000261</v>
      </c>
      <c r="F89" s="10">
        <v>15.593653837134299</v>
      </c>
      <c r="G89" s="10">
        <v>15.593653837134299</v>
      </c>
      <c r="H89" s="10">
        <v>0</v>
      </c>
      <c r="I89" s="10">
        <v>84.406346162865702</v>
      </c>
      <c r="J89" s="10">
        <v>0</v>
      </c>
      <c r="K89" s="10">
        <v>22.451511023333751</v>
      </c>
      <c r="L89" s="10"/>
      <c r="M89" s="10">
        <v>22.451511023333751</v>
      </c>
      <c r="N89" s="10">
        <v>0</v>
      </c>
      <c r="O89" s="10">
        <v>77.548488976666249</v>
      </c>
      <c r="P89" s="10">
        <v>0</v>
      </c>
      <c r="Q89" s="10">
        <v>12.41157759919588</v>
      </c>
      <c r="R89" s="10">
        <v>1.1615531644292789</v>
      </c>
      <c r="S89" s="10">
        <v>0.70593500000040876</v>
      </c>
      <c r="T89" s="10">
        <v>0.45561816442887021</v>
      </c>
      <c r="U89" s="10">
        <v>98.838446835570721</v>
      </c>
      <c r="V89" s="10">
        <v>0</v>
      </c>
    </row>
    <row xmlns:x14ac="http://schemas.microsoft.com/office/spreadsheetml/2009/9/ac" r="90" s="193" customFormat="true" ht="12" x14ac:dyDescent="0.2">
      <c r="A90" s="191" t="s">
        <v>160</v>
      </c>
      <c r="B90" s="10">
        <v>2014</v>
      </c>
      <c r="C90" s="192" t="s">
        <v>2</v>
      </c>
      <c r="D90" s="10">
        <v>6873208.0952561758</v>
      </c>
      <c r="E90" s="10">
        <v>93.364405000000261</v>
      </c>
      <c r="F90" s="10">
        <v>16.495063969602139</v>
      </c>
      <c r="G90" s="10">
        <v>16.495063969602139</v>
      </c>
      <c r="H90" s="10">
        <v>0</v>
      </c>
      <c r="I90" s="10">
        <v>83.504936030397857</v>
      </c>
      <c r="J90" s="10">
        <v>0</v>
      </c>
      <c r="K90" s="10">
        <v>24.449622976625051</v>
      </c>
      <c r="L90" s="10"/>
      <c r="M90" s="10">
        <v>23.767797500000029</v>
      </c>
      <c r="N90" s="10">
        <v>0.68182547662502202</v>
      </c>
      <c r="O90" s="10">
        <v>75.550377023374949</v>
      </c>
      <c r="P90" s="10">
        <v>0</v>
      </c>
      <c r="Q90" s="10">
        <v>12.41157759919588</v>
      </c>
      <c r="R90" s="10">
        <v>1.1615531644292789</v>
      </c>
      <c r="S90" s="10">
        <v>0.70593500000040876</v>
      </c>
      <c r="T90" s="10">
        <v>0.45561816442887021</v>
      </c>
      <c r="U90" s="10">
        <v>98.838446835570721</v>
      </c>
      <c r="V90" s="10">
        <v>0</v>
      </c>
    </row>
    <row xmlns:x14ac="http://schemas.microsoft.com/office/spreadsheetml/2009/9/ac" r="91" s="193" customFormat="true" ht="12" x14ac:dyDescent="0.2">
      <c r="A91" s="191" t="s">
        <v>160</v>
      </c>
      <c r="B91" s="10">
        <v>2015</v>
      </c>
      <c r="C91" s="192" t="s">
        <v>2</v>
      </c>
      <c r="D91" s="10">
        <v>7161843.0066216281</v>
      </c>
      <c r="E91" s="10">
        <v>93.364405000000261</v>
      </c>
      <c r="F91" s="10">
        <v>17.396474102070211</v>
      </c>
      <c r="G91" s="10">
        <v>17.396474102070211</v>
      </c>
      <c r="H91" s="10">
        <v>0</v>
      </c>
      <c r="I91" s="10">
        <v>82.603525897929785</v>
      </c>
      <c r="J91" s="10">
        <v>0</v>
      </c>
      <c r="K91" s="10">
        <v>26.447734929916351</v>
      </c>
      <c r="L91" s="10"/>
      <c r="M91" s="10">
        <v>23.767797500000029</v>
      </c>
      <c r="N91" s="10">
        <v>2.6799374299163219</v>
      </c>
      <c r="O91" s="10">
        <v>73.552265070083649</v>
      </c>
      <c r="P91" s="10">
        <v>0</v>
      </c>
      <c r="Q91" s="10">
        <v>12.41157759919588</v>
      </c>
      <c r="R91" s="10">
        <v>1.1615531644292789</v>
      </c>
      <c r="S91" s="10">
        <v>0.70593500000040876</v>
      </c>
      <c r="T91" s="10">
        <v>0.45561816442886988</v>
      </c>
      <c r="U91" s="10">
        <v>98.838446835570721</v>
      </c>
      <c r="V91" s="10">
        <v>0</v>
      </c>
    </row>
    <row xmlns:x14ac="http://schemas.microsoft.com/office/spreadsheetml/2009/9/ac" r="92" s="193" customFormat="true" ht="12" x14ac:dyDescent="0.2">
      <c r="A92" s="191" t="s">
        <v>160</v>
      </c>
      <c r="B92" s="10">
        <v>2016</v>
      </c>
      <c r="C92" s="192" t="s">
        <v>2</v>
      </c>
      <c r="D92" s="10">
        <v>7454606.4580697631</v>
      </c>
      <c r="E92" s="10">
        <v>83.970337499999005</v>
      </c>
      <c r="F92" s="10">
        <v>18.29788423453806</v>
      </c>
      <c r="G92" s="10">
        <v>18.29788423453806</v>
      </c>
      <c r="H92" s="10">
        <v>0</v>
      </c>
      <c r="I92" s="10">
        <v>81.70211576546194</v>
      </c>
      <c r="J92" s="10">
        <v>0</v>
      </c>
      <c r="K92" s="10">
        <v>28.445846883207651</v>
      </c>
      <c r="L92" s="10"/>
      <c r="M92" s="10">
        <v>23.589831250000032</v>
      </c>
      <c r="N92" s="10">
        <v>4.856015633207619</v>
      </c>
      <c r="O92" s="10">
        <v>71.554153116792349</v>
      </c>
      <c r="P92" s="10">
        <v>0</v>
      </c>
      <c r="Q92" s="10">
        <v>16.646045102299471</v>
      </c>
      <c r="R92" s="10">
        <v>7.3537494975407753</v>
      </c>
      <c r="S92" s="10">
        <v>2.4716125000004472</v>
      </c>
      <c r="T92" s="10">
        <v>4.8821369975403286</v>
      </c>
      <c r="U92" s="10">
        <v>92.646250502459225</v>
      </c>
      <c r="V92" s="10">
        <v>0</v>
      </c>
    </row>
    <row xmlns:x14ac="http://schemas.microsoft.com/office/spreadsheetml/2009/9/ac" r="93" s="193" customFormat="true" ht="12" x14ac:dyDescent="0.2">
      <c r="A93" s="191" t="s">
        <v>160</v>
      </c>
      <c r="B93" s="10">
        <v>2017</v>
      </c>
      <c r="C93" s="192" t="s">
        <v>2</v>
      </c>
      <c r="D93" s="10">
        <v>7749061.5926618949</v>
      </c>
      <c r="E93" s="10">
        <v>74.576269999997749</v>
      </c>
      <c r="F93" s="10">
        <v>19.199294367005901</v>
      </c>
      <c r="G93" s="10">
        <v>19.199294367005901</v>
      </c>
      <c r="H93" s="10">
        <v>0</v>
      </c>
      <c r="I93" s="10">
        <v>80.800705632994095</v>
      </c>
      <c r="J93" s="10">
        <v>0</v>
      </c>
      <c r="K93" s="10">
        <v>30.44395883649895</v>
      </c>
      <c r="L93" s="10"/>
      <c r="M93" s="10">
        <v>23.411864999999981</v>
      </c>
      <c r="N93" s="10">
        <v>7.0320938364989729</v>
      </c>
      <c r="O93" s="10">
        <v>69.55604116350105</v>
      </c>
      <c r="P93" s="10">
        <v>0</v>
      </c>
      <c r="Q93" s="10">
        <v>20.880512605403059</v>
      </c>
      <c r="R93" s="10">
        <v>13.545945830654089</v>
      </c>
      <c r="S93" s="10">
        <v>4.2372900000004847</v>
      </c>
      <c r="T93" s="10">
        <v>9.3086558306536062</v>
      </c>
      <c r="U93" s="10">
        <v>86.454054169345909</v>
      </c>
      <c r="V93" s="10">
        <v>0</v>
      </c>
    </row>
    <row xmlns:x14ac="http://schemas.microsoft.com/office/spreadsheetml/2009/9/ac" r="94" s="193" customFormat="true" ht="12" x14ac:dyDescent="0.2">
      <c r="A94" s="191" t="s">
        <v>160</v>
      </c>
      <c r="B94" s="10">
        <v>2018</v>
      </c>
      <c r="C94" s="192" t="s">
        <v>2</v>
      </c>
      <c r="D94" s="10">
        <v>8048497.3902231222</v>
      </c>
      <c r="E94" s="10">
        <v>65.18220250000013</v>
      </c>
      <c r="F94" s="10">
        <v>20.10070449947375</v>
      </c>
      <c r="G94" s="10">
        <v>20.10070449947375</v>
      </c>
      <c r="H94" s="10">
        <v>0</v>
      </c>
      <c r="I94" s="10">
        <v>79.89929550052625</v>
      </c>
      <c r="J94" s="10">
        <v>0</v>
      </c>
      <c r="K94" s="10">
        <v>32.44207078979025</v>
      </c>
      <c r="L94" s="10"/>
      <c r="M94" s="10">
        <v>23.23389874999998</v>
      </c>
      <c r="N94" s="10">
        <v>9.20817203979027</v>
      </c>
      <c r="O94" s="10">
        <v>67.55792921020975</v>
      </c>
      <c r="P94" s="10">
        <v>0</v>
      </c>
      <c r="Q94" s="10">
        <v>25.114980108506639</v>
      </c>
      <c r="R94" s="10">
        <v>19.738142163765591</v>
      </c>
      <c r="S94" s="10">
        <v>6.002967500000068</v>
      </c>
      <c r="T94" s="10">
        <v>13.73517466376552</v>
      </c>
      <c r="U94" s="10">
        <v>80.261857836234412</v>
      </c>
      <c r="V94" s="10">
        <v>0</v>
      </c>
    </row>
    <row xmlns:x14ac="http://schemas.microsoft.com/office/spreadsheetml/2009/9/ac" r="95" s="193" customFormat="true" ht="12" x14ac:dyDescent="0.2">
      <c r="A95" s="191" t="s">
        <v>160</v>
      </c>
      <c r="B95" s="10">
        <v>2019</v>
      </c>
      <c r="C95" s="192" t="s">
        <v>2</v>
      </c>
      <c r="D95" s="10">
        <v>8353906.6984302513</v>
      </c>
      <c r="E95" s="10">
        <v>55.788134999998867</v>
      </c>
      <c r="F95" s="10">
        <v>21.002114631941819</v>
      </c>
      <c r="G95" s="10">
        <v>20.338979999999999</v>
      </c>
      <c r="H95" s="10">
        <v>0.66313463194182276</v>
      </c>
      <c r="I95" s="10">
        <v>78.997885368058178</v>
      </c>
      <c r="J95" s="10">
        <v>0</v>
      </c>
      <c r="K95" s="10">
        <v>34.440182743081998</v>
      </c>
      <c r="L95" s="10"/>
      <c r="M95" s="10">
        <v>23.05593249999998</v>
      </c>
      <c r="N95" s="10">
        <v>11.38425024308202</v>
      </c>
      <c r="O95" s="10">
        <v>65.559817256917995</v>
      </c>
      <c r="P95" s="10">
        <v>0</v>
      </c>
      <c r="Q95" s="10">
        <v>29.349447611610231</v>
      </c>
      <c r="R95" s="10">
        <v>25.930338496877081</v>
      </c>
      <c r="S95" s="10">
        <v>7.7686450000001059</v>
      </c>
      <c r="T95" s="10">
        <v>18.161693496876978</v>
      </c>
      <c r="U95" s="10">
        <v>74.069661503122916</v>
      </c>
      <c r="V95" s="10">
        <v>0</v>
      </c>
    </row>
    <row xmlns:x14ac="http://schemas.microsoft.com/office/spreadsheetml/2009/9/ac" r="96" s="193" customFormat="true" ht="12" x14ac:dyDescent="0.2">
      <c r="A96" s="191" t="s">
        <v>160</v>
      </c>
      <c r="B96" s="10">
        <v>2020</v>
      </c>
      <c r="C96" s="192" t="s">
        <v>2</v>
      </c>
      <c r="D96" s="10">
        <v>8666804.0611819457</v>
      </c>
      <c r="E96" s="10">
        <v>46.394067499997618</v>
      </c>
      <c r="F96" s="10">
        <v>21.903524764409671</v>
      </c>
      <c r="G96" s="10">
        <v>20.338979999999999</v>
      </c>
      <c r="H96" s="10">
        <v>1.5645447644096679</v>
      </c>
      <c r="I96" s="10">
        <v>78.096475235590333</v>
      </c>
      <c r="J96" s="10">
        <v>0</v>
      </c>
      <c r="K96" s="10">
        <v>36.438294696373298</v>
      </c>
      <c r="L96" s="10"/>
      <c r="M96" s="10">
        <v>22.877966249999989</v>
      </c>
      <c r="N96" s="10">
        <v>13.560328446373321</v>
      </c>
      <c r="O96" s="10">
        <v>63.561705303626702</v>
      </c>
      <c r="P96" s="10">
        <v>0</v>
      </c>
      <c r="Q96" s="10">
        <v>33.583915114711999</v>
      </c>
      <c r="R96" s="10">
        <v>32.1225348299904</v>
      </c>
      <c r="S96" s="10">
        <v>9.5343225000001439</v>
      </c>
      <c r="T96" s="10">
        <v>22.58821232999026</v>
      </c>
      <c r="U96" s="10">
        <v>67.8774651700096</v>
      </c>
      <c r="V96" s="10">
        <v>0</v>
      </c>
    </row>
    <row xmlns:x14ac="http://schemas.microsoft.com/office/spreadsheetml/2009/9/ac" r="97" s="193" customFormat="true" ht="12" x14ac:dyDescent="0.2">
      <c r="A97" s="191" t="s">
        <v>160</v>
      </c>
      <c r="B97" s="10">
        <v>2021</v>
      </c>
      <c r="C97" s="192" t="s">
        <v>2</v>
      </c>
      <c r="D97" s="10">
        <v>8991816.1232322697</v>
      </c>
      <c r="E97" s="10">
        <v>37</v>
      </c>
      <c r="F97" s="10">
        <v>22.804934896877509</v>
      </c>
      <c r="G97" s="10">
        <v>20.338979999999999</v>
      </c>
      <c r="H97" s="10">
        <v>2.4659548968775131</v>
      </c>
      <c r="I97" s="10">
        <v>77.195065103122488</v>
      </c>
      <c r="J97" s="10">
        <v>0</v>
      </c>
      <c r="K97" s="10">
        <v>38.436406649664598</v>
      </c>
      <c r="L97" s="10"/>
      <c r="M97" s="10">
        <v>22.699999999999989</v>
      </c>
      <c r="N97" s="10">
        <v>15.73640664966462</v>
      </c>
      <c r="O97" s="10">
        <v>61.563593350335402</v>
      </c>
      <c r="P97" s="10">
        <v>0</v>
      </c>
      <c r="Q97" s="10">
        <v>37.818382617815587</v>
      </c>
      <c r="R97" s="10">
        <v>37.818382617815587</v>
      </c>
      <c r="S97" s="10">
        <v>11.30000000000018</v>
      </c>
      <c r="T97" s="10">
        <v>26.518382617815401</v>
      </c>
      <c r="U97" s="10">
        <v>62.181617382184413</v>
      </c>
      <c r="V97" s="10">
        <v>0</v>
      </c>
    </row>
    <row xmlns:x14ac="http://schemas.microsoft.com/office/spreadsheetml/2009/9/ac" r="98" s="193" customFormat="true" ht="12" x14ac:dyDescent="0.2">
      <c r="A98" s="191" t="s">
        <v>160</v>
      </c>
      <c r="B98" s="10">
        <v>2022</v>
      </c>
      <c r="C98" s="192" t="s">
        <v>2</v>
      </c>
      <c r="D98" s="10">
        <v>9325930.2037656978</v>
      </c>
      <c r="E98" s="10">
        <v>27.60593249999874</v>
      </c>
      <c r="F98" s="10">
        <v>23.706345029345581</v>
      </c>
      <c r="G98" s="10"/>
      <c r="H98" s="10"/>
      <c r="I98" s="10">
        <v>76.293654970654416</v>
      </c>
      <c r="J98" s="10">
        <v>23.706345029345581</v>
      </c>
      <c r="K98" s="10">
        <v>40.434518602955897</v>
      </c>
      <c r="L98" s="10"/>
      <c r="M98" s="10">
        <v>22.522033749999991</v>
      </c>
      <c r="N98" s="10">
        <v>17.91248485295591</v>
      </c>
      <c r="O98" s="10">
        <v>59.565481397044103</v>
      </c>
      <c r="P98" s="10">
        <v>0</v>
      </c>
      <c r="Q98" s="10">
        <v>42.052850120919167</v>
      </c>
      <c r="R98" s="10">
        <v>42.052850120919167</v>
      </c>
      <c r="S98" s="10">
        <v>13.06567750000022</v>
      </c>
      <c r="T98" s="10">
        <v>28.987172620918951</v>
      </c>
      <c r="U98" s="10">
        <v>57.947149879080833</v>
      </c>
      <c r="V98" s="10">
        <v>0</v>
      </c>
    </row>
    <row xmlns:x14ac="http://schemas.microsoft.com/office/spreadsheetml/2009/9/ac" r="99" s="193" customFormat="true" ht="12" x14ac:dyDescent="0.2">
      <c r="A99" s="191" t="s">
        <v>160</v>
      </c>
      <c r="B99" s="10">
        <v>2023</v>
      </c>
      <c r="C99" s="192" t="s">
        <v>2</v>
      </c>
      <c r="D99" s="10">
        <v>9200964.9480335992</v>
      </c>
      <c r="E99" s="10">
        <v>24.607755161813429</v>
      </c>
      <c r="F99" s="10">
        <v>24.607755161813429</v>
      </c>
      <c r="G99" s="10"/>
      <c r="H99" s="10"/>
      <c r="I99" s="10">
        <v>75.392244838186571</v>
      </c>
      <c r="J99" s="10">
        <v>24.607755161813429</v>
      </c>
      <c r="K99" s="10">
        <v>42.432630556247197</v>
      </c>
      <c r="L99" s="10"/>
      <c r="M99" s="10">
        <v>22.344067499999991</v>
      </c>
      <c r="N99" s="10">
        <v>20.08856305624721</v>
      </c>
      <c r="O99" s="10">
        <v>57.567369443752803</v>
      </c>
      <c r="P99" s="10">
        <v>0</v>
      </c>
      <c r="Q99" s="10">
        <v>46.287317624022762</v>
      </c>
      <c r="R99" s="10">
        <v>46.287317624022762</v>
      </c>
      <c r="S99" s="10">
        <v>14.83135500000026</v>
      </c>
      <c r="T99" s="10">
        <v>31.455962624022501</v>
      </c>
      <c r="U99" s="10">
        <v>53.712682375977238</v>
      </c>
      <c r="V99" s="10">
        <v>0</v>
      </c>
    </row>
    <row xmlns:x14ac="http://schemas.microsoft.com/office/spreadsheetml/2009/9/ac" r="100" s="193" customFormat="true" ht="12" x14ac:dyDescent="0.2">
      <c r="A100" s="191" t="s">
        <v>160</v>
      </c>
      <c r="B100" s="10">
        <v>2024</v>
      </c>
      <c r="C100" s="192"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3" customFormat="true" ht="12" x14ac:dyDescent="0.2">
      <c r="A101" s="191" t="s">
        <v>160</v>
      </c>
      <c r="B101" s="10">
        <v>2025</v>
      </c>
      <c r="C101" s="192"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3" customFormat="true" ht="12" x14ac:dyDescent="0.2">
      <c r="A102" s="191" t="s">
        <v>160</v>
      </c>
      <c r="B102" s="10">
        <v>2026</v>
      </c>
      <c r="C102" s="192"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3" customFormat="true" ht="12" x14ac:dyDescent="0.2">
      <c r="A103" s="191" t="s">
        <v>160</v>
      </c>
      <c r="B103" s="10">
        <v>2027</v>
      </c>
      <c r="C103" s="192"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3" customFormat="true" ht="12" x14ac:dyDescent="0.2">
      <c r="A104" s="191" t="s">
        <v>160</v>
      </c>
      <c r="B104" s="10">
        <v>2028</v>
      </c>
      <c r="C104" s="192"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3" customFormat="true" ht="12" x14ac:dyDescent="0.2">
      <c r="A105" s="191" t="s">
        <v>160</v>
      </c>
      <c r="B105" s="10">
        <v>2029</v>
      </c>
      <c r="C105" s="192"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3" customFormat="true" ht="12" x14ac:dyDescent="0.2">
      <c r="A106" s="191" t="s">
        <v>160</v>
      </c>
      <c r="B106" s="10">
        <v>2030</v>
      </c>
      <c r="C106" s="192"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3" customFormat="true" ht="12" x14ac:dyDescent="0.2">
      <c r="A107" s="191" t="s">
        <v>160</v>
      </c>
      <c r="B107" s="10">
        <v>2000</v>
      </c>
      <c r="C107" s="192" t="s">
        <v>17</v>
      </c>
      <c r="D107" s="10">
        <v>1114460</v>
      </c>
      <c r="E107" s="10"/>
      <c r="F107" s="10">
        <v>42.519587375599713</v>
      </c>
      <c r="G107" s="10"/>
      <c r="H107" s="10"/>
      <c r="I107" s="10">
        <v>57.480412624400287</v>
      </c>
      <c r="J107" s="10">
        <v>42.519587375599713</v>
      </c>
      <c r="K107" s="10">
        <v>31.542618150965151</v>
      </c>
      <c r="L107" s="10"/>
      <c r="M107" s="10"/>
      <c r="N107" s="10"/>
      <c r="O107" s="10">
        <v>68.457381849034846</v>
      </c>
      <c r="P107" s="10">
        <v>31.542618150965151</v>
      </c>
      <c r="Q107" s="10"/>
      <c r="R107" s="10"/>
      <c r="S107" s="10"/>
      <c r="T107" s="10"/>
      <c r="U107" s="10"/>
      <c r="V107" s="10">
        <v>100</v>
      </c>
    </row>
    <row xmlns:x14ac="http://schemas.microsoft.com/office/spreadsheetml/2009/9/ac" r="108" s="193" customFormat="true" ht="12" x14ac:dyDescent="0.2">
      <c r="A108" s="191" t="s">
        <v>160</v>
      </c>
      <c r="B108" s="10">
        <v>2001</v>
      </c>
      <c r="C108" s="192" t="s">
        <v>17</v>
      </c>
      <c r="D108" s="10">
        <v>1168345</v>
      </c>
      <c r="E108" s="10"/>
      <c r="F108" s="10">
        <v>42.519587375599713</v>
      </c>
      <c r="G108" s="10"/>
      <c r="H108" s="10"/>
      <c r="I108" s="10">
        <v>57.480412624400287</v>
      </c>
      <c r="J108" s="10">
        <v>42.519587375599713</v>
      </c>
      <c r="K108" s="10">
        <v>31.542618150965151</v>
      </c>
      <c r="L108" s="10"/>
      <c r="M108" s="10"/>
      <c r="N108" s="10"/>
      <c r="O108" s="10">
        <v>68.457381849034846</v>
      </c>
      <c r="P108" s="10">
        <v>31.542618150965151</v>
      </c>
      <c r="Q108" s="10"/>
      <c r="R108" s="10"/>
      <c r="S108" s="10"/>
      <c r="T108" s="10"/>
      <c r="U108" s="10"/>
      <c r="V108" s="10">
        <v>100</v>
      </c>
    </row>
    <row xmlns:x14ac="http://schemas.microsoft.com/office/spreadsheetml/2009/9/ac" r="109" s="193" customFormat="true" ht="12" x14ac:dyDescent="0.2">
      <c r="A109" s="191" t="s">
        <v>160</v>
      </c>
      <c r="B109" s="10">
        <v>2002</v>
      </c>
      <c r="C109" s="192" t="s">
        <v>17</v>
      </c>
      <c r="D109" s="10">
        <v>1223924</v>
      </c>
      <c r="E109" s="10"/>
      <c r="F109" s="10">
        <v>42.519587375599713</v>
      </c>
      <c r="G109" s="10"/>
      <c r="H109" s="10"/>
      <c r="I109" s="10">
        <v>57.480412624400287</v>
      </c>
      <c r="J109" s="10">
        <v>42.519587375599713</v>
      </c>
      <c r="K109" s="10">
        <v>31.542618150965151</v>
      </c>
      <c r="L109" s="10"/>
      <c r="M109" s="10"/>
      <c r="N109" s="10"/>
      <c r="O109" s="10">
        <v>68.457381849034846</v>
      </c>
      <c r="P109" s="10">
        <v>31.542618150965151</v>
      </c>
      <c r="Q109" s="10"/>
      <c r="R109" s="10"/>
      <c r="S109" s="10"/>
      <c r="T109" s="10"/>
      <c r="U109" s="10"/>
      <c r="V109" s="10">
        <v>100</v>
      </c>
    </row>
    <row xmlns:x14ac="http://schemas.microsoft.com/office/spreadsheetml/2009/9/ac" r="110" s="193" customFormat="true" ht="12" x14ac:dyDescent="0.2">
      <c r="A110" s="191" t="s">
        <v>160</v>
      </c>
      <c r="B110" s="10">
        <v>2003</v>
      </c>
      <c r="C110" s="194" t="s">
        <v>17</v>
      </c>
      <c r="D110" s="10">
        <v>1278242</v>
      </c>
      <c r="E110" s="10"/>
      <c r="F110" s="10">
        <v>43.022973280502917</v>
      </c>
      <c r="G110" s="10"/>
      <c r="H110" s="10"/>
      <c r="I110" s="10">
        <v>56.977026719497083</v>
      </c>
      <c r="J110" s="10">
        <v>43.022973280502917</v>
      </c>
      <c r="K110" s="10">
        <v>32.767192674315538</v>
      </c>
      <c r="L110" s="10"/>
      <c r="M110" s="10"/>
      <c r="N110" s="10"/>
      <c r="O110" s="10">
        <v>67.232807325684462</v>
      </c>
      <c r="P110" s="10">
        <v>32.767192674315538</v>
      </c>
      <c r="Q110" s="10"/>
      <c r="R110" s="10"/>
      <c r="S110" s="10"/>
      <c r="T110" s="10"/>
      <c r="U110" s="10"/>
      <c r="V110" s="10">
        <v>100</v>
      </c>
      <c r="W110" s="195"/>
      <c r="X110" s="195"/>
      <c r="Y110" s="195"/>
      <c r="Z110" s="195"/>
      <c r="AA110" s="195"/>
      <c r="AB110" s="195"/>
      <c r="AC110" s="195"/>
      <c r="AD110" s="195"/>
      <c r="AE110" s="195"/>
    </row>
    <row xmlns:x14ac="http://schemas.microsoft.com/office/spreadsheetml/2009/9/ac" r="111" s="193" customFormat="true" ht="12" x14ac:dyDescent="0.2">
      <c r="A111" s="191" t="s">
        <v>160</v>
      </c>
      <c r="B111" s="10">
        <v>2004</v>
      </c>
      <c r="C111" s="194" t="s">
        <v>17</v>
      </c>
      <c r="D111" s="10">
        <v>1332149</v>
      </c>
      <c r="E111" s="10"/>
      <c r="F111" s="10">
        <v>43.526359185406143</v>
      </c>
      <c r="G111" s="10"/>
      <c r="H111" s="10"/>
      <c r="I111" s="10">
        <v>56.473640814593857</v>
      </c>
      <c r="J111" s="10">
        <v>43.526359185406143</v>
      </c>
      <c r="K111" s="10">
        <v>33.991767197666377</v>
      </c>
      <c r="L111" s="10"/>
      <c r="M111" s="10"/>
      <c r="N111" s="10"/>
      <c r="O111" s="10">
        <v>66.008232802333623</v>
      </c>
      <c r="P111" s="10">
        <v>33.991767197666377</v>
      </c>
      <c r="Q111" s="10"/>
      <c r="R111" s="10"/>
      <c r="S111" s="10"/>
      <c r="T111" s="10"/>
      <c r="U111" s="10"/>
      <c r="V111" s="10">
        <v>100</v>
      </c>
      <c r="W111" s="195"/>
      <c r="X111" s="195"/>
      <c r="Y111" s="195"/>
      <c r="Z111" s="195"/>
      <c r="AA111" s="195"/>
      <c r="AB111" s="195"/>
      <c r="AC111" s="195"/>
      <c r="AD111" s="195"/>
      <c r="AE111" s="195"/>
    </row>
    <row xmlns:x14ac="http://schemas.microsoft.com/office/spreadsheetml/2009/9/ac" r="112" s="193" customFormat="true" ht="12" x14ac:dyDescent="0.2">
      <c r="A112" s="191" t="s">
        <v>160</v>
      </c>
      <c r="B112" s="10">
        <v>2005</v>
      </c>
      <c r="C112" s="194" t="s">
        <v>17</v>
      </c>
      <c r="D112" s="10">
        <v>1388992</v>
      </c>
      <c r="E112" s="10"/>
      <c r="F112" s="10">
        <v>44.029745090309461</v>
      </c>
      <c r="G112" s="10"/>
      <c r="H112" s="10"/>
      <c r="I112" s="10">
        <v>55.970254909690539</v>
      </c>
      <c r="J112" s="10">
        <v>44.029745090309461</v>
      </c>
      <c r="K112" s="10">
        <v>35.216341721017223</v>
      </c>
      <c r="L112" s="10"/>
      <c r="M112" s="10"/>
      <c r="N112" s="10"/>
      <c r="O112" s="10">
        <v>64.783658278982784</v>
      </c>
      <c r="P112" s="10">
        <v>35.216341721017223</v>
      </c>
      <c r="Q112" s="10"/>
      <c r="R112" s="10"/>
      <c r="S112" s="10"/>
      <c r="T112" s="10"/>
      <c r="U112" s="10"/>
      <c r="V112" s="10">
        <v>100</v>
      </c>
      <c r="W112" s="195"/>
      <c r="X112" s="195"/>
      <c r="Y112" s="195"/>
      <c r="Z112" s="195"/>
      <c r="AA112" s="195"/>
      <c r="AB112" s="195"/>
      <c r="AC112" s="195"/>
      <c r="AD112" s="195"/>
      <c r="AE112" s="195"/>
    </row>
    <row xmlns:x14ac="http://schemas.microsoft.com/office/spreadsheetml/2009/9/ac" r="113" s="193" customFormat="true" ht="12" x14ac:dyDescent="0.2">
      <c r="A113" s="191" t="s">
        <v>160</v>
      </c>
      <c r="B113" s="10">
        <v>2006</v>
      </c>
      <c r="C113" s="194" t="s">
        <v>17</v>
      </c>
      <c r="D113" s="10">
        <v>1447503</v>
      </c>
      <c r="E113" s="10"/>
      <c r="F113" s="10">
        <v>44.533130995212673</v>
      </c>
      <c r="G113" s="10"/>
      <c r="H113" s="10"/>
      <c r="I113" s="10">
        <v>55.466869004787327</v>
      </c>
      <c r="J113" s="10">
        <v>44.533130995212673</v>
      </c>
      <c r="K113" s="10">
        <v>36.440916244368047</v>
      </c>
      <c r="L113" s="10"/>
      <c r="M113" s="10"/>
      <c r="N113" s="10"/>
      <c r="O113" s="10">
        <v>63.559083755631953</v>
      </c>
      <c r="P113" s="10">
        <v>36.440916244368047</v>
      </c>
      <c r="Q113" s="10"/>
      <c r="R113" s="10"/>
      <c r="S113" s="10"/>
      <c r="T113" s="10"/>
      <c r="U113" s="10"/>
      <c r="V113" s="10">
        <v>100</v>
      </c>
      <c r="W113" s="195"/>
      <c r="X113" s="195"/>
      <c r="Y113" s="195"/>
      <c r="Z113" s="195"/>
      <c r="AA113" s="195"/>
      <c r="AB113" s="195"/>
      <c r="AC113" s="195"/>
      <c r="AD113" s="195"/>
      <c r="AE113" s="195"/>
    </row>
    <row xmlns:x14ac="http://schemas.microsoft.com/office/spreadsheetml/2009/9/ac" r="114" s="193" customFormat="true" ht="12" x14ac:dyDescent="0.2">
      <c r="A114" s="191" t="s">
        <v>160</v>
      </c>
      <c r="B114" s="10">
        <v>2007</v>
      </c>
      <c r="C114" s="194" t="s">
        <v>17</v>
      </c>
      <c r="D114" s="10">
        <v>1509345</v>
      </c>
      <c r="E114" s="10"/>
      <c r="F114" s="10">
        <v>45.036516900115878</v>
      </c>
      <c r="G114" s="10"/>
      <c r="H114" s="10"/>
      <c r="I114" s="10">
        <v>54.963483099884122</v>
      </c>
      <c r="J114" s="10">
        <v>45.036516900115878</v>
      </c>
      <c r="K114" s="10">
        <v>37.665490767718438</v>
      </c>
      <c r="L114" s="10"/>
      <c r="M114" s="10"/>
      <c r="N114" s="10"/>
      <c r="O114" s="10">
        <v>62.334509232281562</v>
      </c>
      <c r="P114" s="10">
        <v>37.665490767718438</v>
      </c>
      <c r="Q114" s="10"/>
      <c r="R114" s="10"/>
      <c r="S114" s="10"/>
      <c r="T114" s="10"/>
      <c r="U114" s="10"/>
      <c r="V114" s="10">
        <v>100</v>
      </c>
      <c r="W114" s="195"/>
      <c r="X114" s="195"/>
      <c r="Y114" s="195"/>
      <c r="Z114" s="195"/>
      <c r="AA114" s="195"/>
      <c r="AB114" s="195"/>
      <c r="AC114" s="195"/>
      <c r="AD114" s="195"/>
      <c r="AE114" s="195"/>
    </row>
    <row xmlns:x14ac="http://schemas.microsoft.com/office/spreadsheetml/2009/9/ac" r="115" s="193" customFormat="true" ht="12" x14ac:dyDescent="0.2">
      <c r="A115" s="191" t="s">
        <v>160</v>
      </c>
      <c r="B115" s="10">
        <v>2008</v>
      </c>
      <c r="C115" s="194" t="s">
        <v>17</v>
      </c>
      <c r="D115" s="10">
        <v>1572935</v>
      </c>
      <c r="E115" s="10"/>
      <c r="F115" s="10">
        <v>45.539902805019103</v>
      </c>
      <c r="G115" s="10"/>
      <c r="H115" s="10"/>
      <c r="I115" s="10">
        <v>54.460097194980897</v>
      </c>
      <c r="J115" s="10">
        <v>45.539902805019103</v>
      </c>
      <c r="K115" s="10">
        <v>38.890065291069277</v>
      </c>
      <c r="L115" s="10"/>
      <c r="M115" s="10"/>
      <c r="N115" s="10"/>
      <c r="O115" s="10">
        <v>61.109934708930723</v>
      </c>
      <c r="P115" s="10">
        <v>38.890065291069277</v>
      </c>
      <c r="Q115" s="10"/>
      <c r="R115" s="10"/>
      <c r="S115" s="10"/>
      <c r="T115" s="10"/>
      <c r="U115" s="10"/>
      <c r="V115" s="10">
        <v>100</v>
      </c>
      <c r="W115" s="195"/>
      <c r="X115" s="195"/>
      <c r="Y115" s="195"/>
      <c r="Z115" s="195"/>
      <c r="AA115" s="195"/>
      <c r="AB115" s="195"/>
      <c r="AC115" s="195"/>
      <c r="AD115" s="195"/>
      <c r="AE115" s="195"/>
    </row>
    <row xmlns:x14ac="http://schemas.microsoft.com/office/spreadsheetml/2009/9/ac" r="116" s="193" customFormat="true" ht="12" x14ac:dyDescent="0.2">
      <c r="A116" s="191" t="s">
        <v>160</v>
      </c>
      <c r="B116" s="10">
        <v>2009</v>
      </c>
      <c r="C116" s="196" t="s">
        <v>17</v>
      </c>
      <c r="D116" s="10">
        <v>1639429</v>
      </c>
      <c r="E116" s="10"/>
      <c r="F116" s="10">
        <v>46.043288709922422</v>
      </c>
      <c r="G116" s="10"/>
      <c r="H116" s="10"/>
      <c r="I116" s="10">
        <v>53.956711290077578</v>
      </c>
      <c r="J116" s="10">
        <v>46.043288709922422</v>
      </c>
      <c r="K116" s="10">
        <v>40.114639814420123</v>
      </c>
      <c r="L116" s="10"/>
      <c r="M116" s="10"/>
      <c r="N116" s="10"/>
      <c r="O116" s="10">
        <v>59.885360185579877</v>
      </c>
      <c r="P116" s="10">
        <v>40.114639814420123</v>
      </c>
      <c r="Q116" s="10"/>
      <c r="R116" s="10"/>
      <c r="S116" s="10"/>
      <c r="T116" s="10"/>
      <c r="U116" s="10"/>
      <c r="V116" s="10">
        <v>100</v>
      </c>
      <c r="W116" s="196"/>
      <c r="X116" s="196"/>
      <c r="Y116" s="196"/>
      <c r="Z116" s="196"/>
      <c r="AA116" s="196"/>
      <c r="AB116" s="196"/>
      <c r="AC116" s="196"/>
    </row>
    <row xmlns:x14ac="http://schemas.microsoft.com/office/spreadsheetml/2009/9/ac" r="117" s="193" customFormat="true" ht="12" x14ac:dyDescent="0.2">
      <c r="A117" s="191" t="s">
        <v>160</v>
      </c>
      <c r="B117" s="10">
        <v>2010</v>
      </c>
      <c r="C117" s="196" t="s">
        <v>17</v>
      </c>
      <c r="D117" s="10">
        <v>1707801</v>
      </c>
      <c r="E117" s="10"/>
      <c r="F117" s="10">
        <v>46.546674614825633</v>
      </c>
      <c r="G117" s="10"/>
      <c r="H117" s="10"/>
      <c r="I117" s="10">
        <v>53.453325385174367</v>
      </c>
      <c r="J117" s="10">
        <v>46.546674614825633</v>
      </c>
      <c r="K117" s="10">
        <v>41.339214337770947</v>
      </c>
      <c r="L117" s="10"/>
      <c r="M117" s="10"/>
      <c r="N117" s="10"/>
      <c r="O117" s="10">
        <v>58.660785662229053</v>
      </c>
      <c r="P117" s="10">
        <v>41.339214337770947</v>
      </c>
      <c r="Q117" s="10"/>
      <c r="R117" s="10"/>
      <c r="S117" s="10"/>
      <c r="T117" s="10"/>
      <c r="U117" s="10"/>
      <c r="V117" s="10">
        <v>100</v>
      </c>
      <c r="W117" s="196"/>
      <c r="X117" s="196"/>
      <c r="Y117" s="196"/>
      <c r="Z117" s="196"/>
      <c r="AA117" s="196"/>
      <c r="AB117" s="196"/>
      <c r="AC117" s="196"/>
    </row>
    <row xmlns:x14ac="http://schemas.microsoft.com/office/spreadsheetml/2009/9/ac" r="118" s="193" customFormat="true" ht="12" x14ac:dyDescent="0.2">
      <c r="A118" s="191" t="s">
        <v>160</v>
      </c>
      <c r="B118" s="10">
        <v>2011</v>
      </c>
      <c r="C118" s="196" t="s">
        <v>17</v>
      </c>
      <c r="D118" s="10">
        <v>1776668</v>
      </c>
      <c r="E118" s="10"/>
      <c r="F118" s="10">
        <v>47.050060519728852</v>
      </c>
      <c r="G118" s="10"/>
      <c r="H118" s="10"/>
      <c r="I118" s="10">
        <v>52.949939480271148</v>
      </c>
      <c r="J118" s="10">
        <v>47.050060519728852</v>
      </c>
      <c r="K118" s="10">
        <v>42.563788861121793</v>
      </c>
      <c r="L118" s="10"/>
      <c r="M118" s="10"/>
      <c r="N118" s="10"/>
      <c r="O118" s="10">
        <v>57.436211138878207</v>
      </c>
      <c r="P118" s="10">
        <v>42.563788861121793</v>
      </c>
      <c r="Q118" s="10"/>
      <c r="R118" s="10"/>
      <c r="S118" s="10"/>
      <c r="T118" s="10"/>
      <c r="U118" s="10"/>
      <c r="V118" s="10">
        <v>100</v>
      </c>
      <c r="W118" s="196"/>
      <c r="X118" s="196"/>
      <c r="Y118" s="196"/>
      <c r="Z118" s="196"/>
      <c r="AA118" s="196"/>
      <c r="AB118" s="196"/>
      <c r="AC118" s="196"/>
      <c r="AD118" s="196"/>
    </row>
    <row xmlns:x14ac="http://schemas.microsoft.com/office/spreadsheetml/2009/9/ac" r="119" s="193" customFormat="true" ht="12" x14ac:dyDescent="0.2">
      <c r="A119" s="191" t="s">
        <v>160</v>
      </c>
      <c r="B119" s="10">
        <v>2012</v>
      </c>
      <c r="C119" s="196" t="s">
        <v>17</v>
      </c>
      <c r="D119" s="10">
        <v>1847078</v>
      </c>
      <c r="E119" s="10"/>
      <c r="F119" s="10">
        <v>47.55344642463217</v>
      </c>
      <c r="G119" s="10"/>
      <c r="H119" s="10"/>
      <c r="I119" s="10">
        <v>52.44655357536783</v>
      </c>
      <c r="J119" s="10">
        <v>47.55344642463217</v>
      </c>
      <c r="K119" s="10">
        <v>43.788363384472177</v>
      </c>
      <c r="L119" s="10"/>
      <c r="M119" s="10"/>
      <c r="N119" s="10"/>
      <c r="O119" s="10">
        <v>56.211636615527823</v>
      </c>
      <c r="P119" s="10">
        <v>43.788363384472177</v>
      </c>
      <c r="Q119" s="10"/>
      <c r="R119" s="10"/>
      <c r="S119" s="10"/>
      <c r="T119" s="10"/>
      <c r="U119" s="10"/>
      <c r="V119" s="10">
        <v>100</v>
      </c>
      <c r="W119" s="196"/>
      <c r="X119" s="196"/>
      <c r="Y119" s="196"/>
      <c r="Z119" s="196"/>
      <c r="AA119" s="196"/>
      <c r="AB119" s="196"/>
      <c r="AC119" s="196"/>
      <c r="AD119" s="196"/>
    </row>
    <row xmlns:x14ac="http://schemas.microsoft.com/office/spreadsheetml/2009/9/ac" r="120" s="193" customFormat="true" ht="12" x14ac:dyDescent="0.2">
      <c r="A120" s="191" t="s">
        <v>160</v>
      </c>
      <c r="B120" s="10">
        <v>2013</v>
      </c>
      <c r="C120" s="196" t="s">
        <v>17</v>
      </c>
      <c r="D120" s="10">
        <v>1919821</v>
      </c>
      <c r="E120" s="10"/>
      <c r="F120" s="10">
        <v>48.056832329535382</v>
      </c>
      <c r="G120" s="10"/>
      <c r="H120" s="10"/>
      <c r="I120" s="10">
        <v>51.943167670464618</v>
      </c>
      <c r="J120" s="10">
        <v>48.056832329535382</v>
      </c>
      <c r="K120" s="10">
        <v>45.012937907823023</v>
      </c>
      <c r="L120" s="10"/>
      <c r="M120" s="10"/>
      <c r="N120" s="10"/>
      <c r="O120" s="10">
        <v>54.987062092176977</v>
      </c>
      <c r="P120" s="10">
        <v>45.012937907823023</v>
      </c>
      <c r="Q120" s="10"/>
      <c r="R120" s="10"/>
      <c r="S120" s="10"/>
      <c r="T120" s="10"/>
      <c r="U120" s="10"/>
      <c r="V120" s="10">
        <v>100</v>
      </c>
      <c r="W120" s="196"/>
      <c r="X120" s="196"/>
      <c r="Y120" s="196"/>
      <c r="Z120" s="196"/>
      <c r="AA120" s="196"/>
      <c r="AB120" s="196"/>
      <c r="AC120" s="196"/>
      <c r="AD120" s="196"/>
    </row>
    <row xmlns:x14ac="http://schemas.microsoft.com/office/spreadsheetml/2009/9/ac" r="121" s="193" customFormat="true" ht="12" x14ac:dyDescent="0.2">
      <c r="A121" s="191" t="s">
        <v>160</v>
      </c>
      <c r="B121" s="10">
        <v>2014</v>
      </c>
      <c r="C121" s="196" t="s">
        <v>17</v>
      </c>
      <c r="D121" s="10">
        <v>1994980</v>
      </c>
      <c r="E121" s="10"/>
      <c r="F121" s="10">
        <v>48.560218234438587</v>
      </c>
      <c r="G121" s="10"/>
      <c r="H121" s="10"/>
      <c r="I121" s="10">
        <v>51.439781765561413</v>
      </c>
      <c r="J121" s="10">
        <v>48.560218234438587</v>
      </c>
      <c r="K121" s="10">
        <v>46.237512431173847</v>
      </c>
      <c r="L121" s="10"/>
      <c r="M121" s="10"/>
      <c r="N121" s="10"/>
      <c r="O121" s="10">
        <v>53.762487568826153</v>
      </c>
      <c r="P121" s="10">
        <v>46.237512431173847</v>
      </c>
      <c r="Q121" s="10"/>
      <c r="R121" s="10"/>
      <c r="S121" s="10"/>
      <c r="T121" s="10"/>
      <c r="U121" s="10"/>
      <c r="V121" s="10">
        <v>100</v>
      </c>
      <c r="W121" s="196"/>
      <c r="X121" s="196"/>
      <c r="Y121" s="196"/>
      <c r="Z121" s="196"/>
      <c r="AA121" s="196"/>
      <c r="AB121" s="196"/>
      <c r="AC121" s="196"/>
      <c r="AD121" s="196"/>
    </row>
    <row xmlns:x14ac="http://schemas.microsoft.com/office/spreadsheetml/2009/9/ac" r="122" s="193" customFormat="true" ht="12" x14ac:dyDescent="0.2">
      <c r="A122" s="191" t="s">
        <v>160</v>
      </c>
      <c r="B122" s="10">
        <v>2015</v>
      </c>
      <c r="C122" s="196" t="s">
        <v>17</v>
      </c>
      <c r="D122" s="10">
        <v>2072103</v>
      </c>
      <c r="E122" s="10"/>
      <c r="F122" s="10">
        <v>49.063604139341813</v>
      </c>
      <c r="G122" s="10"/>
      <c r="H122" s="10"/>
      <c r="I122" s="10">
        <v>50.936395860658187</v>
      </c>
      <c r="J122" s="10">
        <v>49.063604139341813</v>
      </c>
      <c r="K122" s="10">
        <v>47.462086954524693</v>
      </c>
      <c r="L122" s="10"/>
      <c r="M122" s="10"/>
      <c r="N122" s="10"/>
      <c r="O122" s="10">
        <v>52.537913045475307</v>
      </c>
      <c r="P122" s="10">
        <v>47.462086954524693</v>
      </c>
      <c r="Q122" s="10"/>
      <c r="R122" s="10"/>
      <c r="S122" s="10"/>
      <c r="T122" s="10"/>
      <c r="U122" s="10"/>
      <c r="V122" s="10">
        <v>100</v>
      </c>
      <c r="W122" s="196"/>
      <c r="X122" s="196"/>
      <c r="Y122" s="196"/>
      <c r="Z122" s="196"/>
      <c r="AA122" s="196"/>
      <c r="AB122" s="196"/>
      <c r="AC122" s="196"/>
      <c r="AD122" s="196"/>
    </row>
    <row xmlns:x14ac="http://schemas.microsoft.com/office/spreadsheetml/2009/9/ac" r="123" s="193" customFormat="true" ht="12" x14ac:dyDescent="0.2">
      <c r="A123" s="191" t="s">
        <v>160</v>
      </c>
      <c r="B123" s="10">
        <v>2016</v>
      </c>
      <c r="C123" s="196" t="s">
        <v>17</v>
      </c>
      <c r="D123" s="10">
        <v>2148594</v>
      </c>
      <c r="E123" s="10"/>
      <c r="F123" s="10">
        <v>49.566990044245131</v>
      </c>
      <c r="G123" s="10"/>
      <c r="H123" s="10"/>
      <c r="I123" s="10">
        <v>50.433009955754869</v>
      </c>
      <c r="J123" s="10">
        <v>49.566990044245131</v>
      </c>
      <c r="K123" s="10">
        <v>48.686661477875077</v>
      </c>
      <c r="L123" s="10"/>
      <c r="M123" s="10"/>
      <c r="N123" s="10"/>
      <c r="O123" s="10">
        <v>51.313338522124923</v>
      </c>
      <c r="P123" s="10">
        <v>48.686661477875077</v>
      </c>
      <c r="Q123" s="10"/>
      <c r="R123" s="10"/>
      <c r="S123" s="10"/>
      <c r="T123" s="10"/>
      <c r="U123" s="10"/>
      <c r="V123" s="10">
        <v>100</v>
      </c>
      <c r="W123" s="196"/>
      <c r="X123" s="196"/>
      <c r="Y123" s="196"/>
      <c r="Z123" s="196"/>
      <c r="AA123" s="196"/>
      <c r="AB123" s="196"/>
      <c r="AC123" s="196"/>
      <c r="AD123" s="196"/>
    </row>
    <row xmlns:x14ac="http://schemas.microsoft.com/office/spreadsheetml/2009/9/ac" r="124" s="193" customFormat="true" ht="12" x14ac:dyDescent="0.2">
      <c r="A124" s="191" t="s">
        <v>160</v>
      </c>
      <c r="B124" s="10">
        <v>2017</v>
      </c>
      <c r="C124" s="196" t="s">
        <v>17</v>
      </c>
      <c r="D124" s="10">
        <v>2222930</v>
      </c>
      <c r="E124" s="10"/>
      <c r="F124" s="10">
        <v>50.070375949148342</v>
      </c>
      <c r="G124" s="10"/>
      <c r="H124" s="10"/>
      <c r="I124" s="10">
        <v>49.929624050851658</v>
      </c>
      <c r="J124" s="10">
        <v>50.070375949148342</v>
      </c>
      <c r="K124" s="10">
        <v>49.911236001225923</v>
      </c>
      <c r="L124" s="10"/>
      <c r="M124" s="10"/>
      <c r="N124" s="10"/>
      <c r="O124" s="10">
        <v>50.088763998774077</v>
      </c>
      <c r="P124" s="10">
        <v>49.911236001225923</v>
      </c>
      <c r="Q124" s="10"/>
      <c r="R124" s="10"/>
      <c r="S124" s="10"/>
      <c r="T124" s="10"/>
      <c r="U124" s="10"/>
      <c r="V124" s="10">
        <v>100</v>
      </c>
      <c r="W124" s="196"/>
      <c r="X124" s="196"/>
      <c r="Y124" s="196"/>
      <c r="Z124" s="196"/>
      <c r="AA124" s="196"/>
      <c r="AB124" s="196"/>
      <c r="AC124" s="196"/>
      <c r="AD124" s="196"/>
    </row>
    <row xmlns:x14ac="http://schemas.microsoft.com/office/spreadsheetml/2009/9/ac" r="125" s="193" customFormat="true" ht="12" x14ac:dyDescent="0.2">
      <c r="A125" s="191" t="s">
        <v>160</v>
      </c>
      <c r="B125" s="10">
        <v>2018</v>
      </c>
      <c r="C125" s="196" t="s">
        <v>17</v>
      </c>
      <c r="D125" s="10">
        <v>2300019</v>
      </c>
      <c r="E125" s="10"/>
      <c r="F125" s="10">
        <v>50.573761854051547</v>
      </c>
      <c r="G125" s="10"/>
      <c r="H125" s="10"/>
      <c r="I125" s="10">
        <v>49.426238145948453</v>
      </c>
      <c r="J125" s="10">
        <v>50.573761854051547</v>
      </c>
      <c r="K125" s="10">
        <v>51.135810524576748</v>
      </c>
      <c r="L125" s="10"/>
      <c r="M125" s="10"/>
      <c r="N125" s="10"/>
      <c r="O125" s="10">
        <v>48.864189475423252</v>
      </c>
      <c r="P125" s="10">
        <v>51.135810524576748</v>
      </c>
      <c r="Q125" s="10"/>
      <c r="R125" s="10"/>
      <c r="S125" s="10"/>
      <c r="T125" s="10"/>
      <c r="U125" s="10"/>
      <c r="V125" s="10">
        <v>100</v>
      </c>
      <c r="W125" s="196"/>
      <c r="X125" s="196"/>
      <c r="Y125" s="196"/>
      <c r="Z125" s="196"/>
      <c r="AA125" s="196"/>
      <c r="AB125" s="196"/>
      <c r="AC125" s="196"/>
      <c r="AD125" s="196"/>
    </row>
    <row xmlns:x14ac="http://schemas.microsoft.com/office/spreadsheetml/2009/9/ac" r="126" s="193" customFormat="true" ht="12" x14ac:dyDescent="0.2">
      <c r="A126" s="191" t="s">
        <v>160</v>
      </c>
      <c r="B126" s="10">
        <v>2019</v>
      </c>
      <c r="C126" s="196" t="s">
        <v>17</v>
      </c>
      <c r="D126" s="10">
        <v>2380362</v>
      </c>
      <c r="E126" s="10"/>
      <c r="F126" s="10">
        <v>51.077147758954773</v>
      </c>
      <c r="G126" s="10"/>
      <c r="H126" s="10"/>
      <c r="I126" s="10">
        <v>48.922852241045227</v>
      </c>
      <c r="J126" s="10">
        <v>51.077147758954773</v>
      </c>
      <c r="K126" s="10">
        <v>52.360385047927593</v>
      </c>
      <c r="L126" s="10"/>
      <c r="M126" s="10"/>
      <c r="N126" s="10"/>
      <c r="O126" s="10">
        <v>47.639614952072407</v>
      </c>
      <c r="P126" s="10">
        <v>52.360385047927593</v>
      </c>
      <c r="Q126" s="10"/>
      <c r="R126" s="10"/>
      <c r="S126" s="10"/>
      <c r="T126" s="10"/>
      <c r="U126" s="10"/>
      <c r="V126" s="10">
        <v>100</v>
      </c>
      <c r="W126" s="196"/>
      <c r="X126" s="196"/>
      <c r="Y126" s="196"/>
      <c r="Z126" s="196"/>
      <c r="AA126" s="196"/>
      <c r="AB126" s="196"/>
      <c r="AC126" s="196"/>
      <c r="AD126" s="196"/>
    </row>
    <row xmlns:x14ac="http://schemas.microsoft.com/office/spreadsheetml/2009/9/ac" r="127" s="193" customFormat="true" ht="12" x14ac:dyDescent="0.2">
      <c r="A127" s="191" t="s">
        <v>160</v>
      </c>
      <c r="B127" s="10">
        <v>2020</v>
      </c>
      <c r="C127" s="196" t="s">
        <v>17</v>
      </c>
      <c r="D127" s="10">
        <v>2468894</v>
      </c>
      <c r="E127" s="10"/>
      <c r="F127" s="10">
        <v>51.580533663858091</v>
      </c>
      <c r="G127" s="10"/>
      <c r="H127" s="10"/>
      <c r="I127" s="10">
        <v>48.419466336141909</v>
      </c>
      <c r="J127" s="10">
        <v>51.580533663858091</v>
      </c>
      <c r="K127" s="10">
        <v>53.584959571277977</v>
      </c>
      <c r="L127" s="10"/>
      <c r="M127" s="10"/>
      <c r="N127" s="10"/>
      <c r="O127" s="10">
        <v>46.415040428722023</v>
      </c>
      <c r="P127" s="10">
        <v>53.584959571277977</v>
      </c>
      <c r="Q127" s="10"/>
      <c r="R127" s="10"/>
      <c r="S127" s="10"/>
      <c r="T127" s="10"/>
      <c r="U127" s="10"/>
      <c r="V127" s="10">
        <v>100</v>
      </c>
      <c r="W127" s="196"/>
      <c r="X127" s="196"/>
      <c r="Y127" s="196"/>
      <c r="Z127" s="196"/>
      <c r="AA127" s="196"/>
      <c r="AB127" s="196"/>
      <c r="AC127" s="196"/>
      <c r="AD127" s="196"/>
    </row>
    <row xmlns:x14ac="http://schemas.microsoft.com/office/spreadsheetml/2009/9/ac" r="128" s="193" customFormat="true" ht="12" x14ac:dyDescent="0.2">
      <c r="A128" s="196" t="s">
        <v>160</v>
      </c>
      <c r="B128" s="10">
        <v>2021</v>
      </c>
      <c r="C128" s="196" t="s">
        <v>17</v>
      </c>
      <c r="D128" s="10">
        <v>2564115</v>
      </c>
      <c r="E128" s="10"/>
      <c r="F128" s="10">
        <v>52.083919568761303</v>
      </c>
      <c r="G128" s="10"/>
      <c r="H128" s="10"/>
      <c r="I128" s="10">
        <v>47.916080431238697</v>
      </c>
      <c r="J128" s="10">
        <v>52.083919568761303</v>
      </c>
      <c r="K128" s="10">
        <v>54.809534094628823</v>
      </c>
      <c r="L128" s="10"/>
      <c r="M128" s="10"/>
      <c r="N128" s="10"/>
      <c r="O128" s="10">
        <v>45.190465905371177</v>
      </c>
      <c r="P128" s="10">
        <v>54.809534094628823</v>
      </c>
      <c r="Q128" s="10"/>
      <c r="R128" s="10"/>
      <c r="S128" s="10"/>
      <c r="T128" s="10"/>
      <c r="U128" s="10"/>
      <c r="V128" s="10">
        <v>100</v>
      </c>
      <c r="W128" s="196"/>
      <c r="X128" s="196"/>
      <c r="Y128" s="196"/>
      <c r="Z128" s="196"/>
      <c r="AA128" s="196"/>
      <c r="AB128" s="196"/>
      <c r="AC128" s="196"/>
      <c r="AD128" s="196"/>
    </row>
    <row xmlns:x14ac="http://schemas.microsoft.com/office/spreadsheetml/2009/9/ac" r="129" s="193" customFormat="true" ht="12" x14ac:dyDescent="0.2">
      <c r="A129" s="196" t="s">
        <v>160</v>
      </c>
      <c r="B129" s="10">
        <v>2022</v>
      </c>
      <c r="C129" s="196" t="s">
        <v>17</v>
      </c>
      <c r="D129" s="10">
        <v>2666293</v>
      </c>
      <c r="E129" s="10"/>
      <c r="F129" s="10">
        <v>52.587305473664507</v>
      </c>
      <c r="G129" s="10"/>
      <c r="H129" s="10"/>
      <c r="I129" s="10">
        <v>47.412694526335493</v>
      </c>
      <c r="J129" s="10">
        <v>52.587305473664507</v>
      </c>
      <c r="K129" s="10">
        <v>56.034108617979648</v>
      </c>
      <c r="L129" s="10"/>
      <c r="M129" s="10"/>
      <c r="N129" s="10"/>
      <c r="O129" s="10">
        <v>43.965891382020352</v>
      </c>
      <c r="P129" s="10">
        <v>56.034108617979648</v>
      </c>
      <c r="Q129" s="10"/>
      <c r="R129" s="10"/>
      <c r="S129" s="10"/>
      <c r="T129" s="10"/>
      <c r="U129" s="10"/>
      <c r="V129" s="10">
        <v>100</v>
      </c>
      <c r="W129" s="196"/>
      <c r="X129" s="196"/>
      <c r="Y129" s="196"/>
      <c r="Z129" s="196"/>
      <c r="AA129" s="196"/>
      <c r="AB129" s="196"/>
      <c r="AC129" s="196"/>
      <c r="AD129" s="196"/>
    </row>
    <row xmlns:x14ac="http://schemas.microsoft.com/office/spreadsheetml/2009/9/ac" r="130" s="193" customFormat="true" ht="12" x14ac:dyDescent="0.2">
      <c r="A130" s="196" t="s">
        <v>160</v>
      </c>
      <c r="B130" s="10">
        <v>2023</v>
      </c>
      <c r="C130" s="196" t="s">
        <v>17</v>
      </c>
      <c r="D130" s="10">
        <v>2651572</v>
      </c>
      <c r="E130" s="10"/>
      <c r="F130" s="10">
        <v>53.090691378567733</v>
      </c>
      <c r="G130" s="10"/>
      <c r="H130" s="10"/>
      <c r="I130" s="10">
        <v>46.909308621432267</v>
      </c>
      <c r="J130" s="10">
        <v>53.090691378567733</v>
      </c>
      <c r="K130" s="10">
        <v>57.258683141330494</v>
      </c>
      <c r="L130" s="10"/>
      <c r="M130" s="10"/>
      <c r="N130" s="10"/>
      <c r="O130" s="10">
        <v>42.741316858669506</v>
      </c>
      <c r="P130" s="10">
        <v>57.258683141330494</v>
      </c>
      <c r="Q130" s="10"/>
      <c r="R130" s="10"/>
      <c r="S130" s="10"/>
      <c r="T130" s="10"/>
      <c r="U130" s="10"/>
      <c r="V130" s="10">
        <v>100</v>
      </c>
      <c r="W130" s="196"/>
      <c r="X130" s="196"/>
      <c r="Y130" s="196"/>
      <c r="Z130" s="196"/>
      <c r="AA130" s="196"/>
      <c r="AB130" s="196"/>
      <c r="AC130" s="196"/>
      <c r="AD130" s="196"/>
    </row>
    <row xmlns:x14ac="http://schemas.microsoft.com/office/spreadsheetml/2009/9/ac" r="131" s="193" customFormat="true" ht="12" x14ac:dyDescent="0.2">
      <c r="A131" s="196" t="s">
        <v>160</v>
      </c>
      <c r="B131" s="10">
        <v>2024</v>
      </c>
      <c r="C131" s="196" t="s">
        <v>17</v>
      </c>
      <c r="D131" s="10"/>
      <c r="E131" s="10"/>
      <c r="F131" s="10"/>
      <c r="G131" s="10"/>
      <c r="H131" s="10"/>
      <c r="I131" s="10"/>
      <c r="J131" s="10"/>
      <c r="K131" s="10"/>
      <c r="L131" s="10"/>
      <c r="M131" s="10"/>
      <c r="N131" s="10"/>
      <c r="O131" s="10"/>
      <c r="P131" s="10"/>
      <c r="Q131" s="10"/>
      <c r="R131" s="10"/>
      <c r="S131" s="10"/>
      <c r="T131" s="10"/>
      <c r="U131" s="10"/>
      <c r="V131" s="10"/>
      <c r="W131" s="196"/>
      <c r="X131" s="196"/>
      <c r="Y131" s="196"/>
      <c r="Z131" s="196"/>
      <c r="AA131" s="196"/>
      <c r="AB131" s="196"/>
      <c r="AC131" s="196"/>
      <c r="AD131" s="196"/>
    </row>
    <row xmlns:x14ac="http://schemas.microsoft.com/office/spreadsheetml/2009/9/ac" r="132" s="193" customFormat="true" ht="12" x14ac:dyDescent="0.2">
      <c r="A132" s="196" t="s">
        <v>160</v>
      </c>
      <c r="B132" s="10">
        <v>2025</v>
      </c>
      <c r="C132" s="196" t="s">
        <v>17</v>
      </c>
      <c r="D132" s="10"/>
      <c r="E132" s="10"/>
      <c r="F132" s="10"/>
      <c r="G132" s="10"/>
      <c r="H132" s="10"/>
      <c r="I132" s="10"/>
      <c r="J132" s="10"/>
      <c r="K132" s="10"/>
      <c r="L132" s="10"/>
      <c r="M132" s="10"/>
      <c r="N132" s="10"/>
      <c r="O132" s="10"/>
      <c r="P132" s="10"/>
      <c r="Q132" s="10"/>
      <c r="R132" s="10"/>
      <c r="S132" s="10"/>
      <c r="T132" s="10"/>
      <c r="U132" s="10"/>
      <c r="V132" s="10"/>
      <c r="W132" s="196"/>
      <c r="X132" s="196"/>
      <c r="Y132" s="196"/>
      <c r="Z132" s="196"/>
      <c r="AA132" s="196"/>
      <c r="AB132" s="196"/>
      <c r="AC132" s="196"/>
      <c r="AD132" s="196"/>
    </row>
    <row xmlns:x14ac="http://schemas.microsoft.com/office/spreadsheetml/2009/9/ac" r="133" s="193" customFormat="true" ht="12" x14ac:dyDescent="0.2">
      <c r="A133" s="196" t="s">
        <v>160</v>
      </c>
      <c r="B133" s="10">
        <v>2026</v>
      </c>
      <c r="C133" s="196" t="s">
        <v>17</v>
      </c>
      <c r="D133" s="10"/>
      <c r="E133" s="10"/>
      <c r="F133" s="10"/>
      <c r="G133" s="10"/>
      <c r="H133" s="10"/>
      <c r="I133" s="10"/>
      <c r="J133" s="10"/>
      <c r="K133" s="10"/>
      <c r="L133" s="10"/>
      <c r="M133" s="10"/>
      <c r="N133" s="10"/>
      <c r="O133" s="10"/>
      <c r="P133" s="10"/>
      <c r="Q133" s="10"/>
      <c r="R133" s="10"/>
      <c r="S133" s="10"/>
      <c r="T133" s="10"/>
      <c r="U133" s="10"/>
      <c r="V133" s="10"/>
      <c r="W133" s="196"/>
      <c r="X133" s="196"/>
      <c r="Y133" s="196"/>
      <c r="Z133" s="196"/>
      <c r="AA133" s="196"/>
      <c r="AB133" s="196"/>
      <c r="AC133" s="196"/>
      <c r="AD133" s="196"/>
    </row>
    <row xmlns:x14ac="http://schemas.microsoft.com/office/spreadsheetml/2009/9/ac" r="134" s="193" customFormat="true" ht="12" x14ac:dyDescent="0.2">
      <c r="A134" s="196" t="s">
        <v>160</v>
      </c>
      <c r="B134" s="10">
        <v>2027</v>
      </c>
      <c r="C134" s="196" t="s">
        <v>17</v>
      </c>
      <c r="D134" s="10"/>
      <c r="E134" s="10"/>
      <c r="F134" s="10"/>
      <c r="G134" s="10"/>
      <c r="H134" s="10"/>
      <c r="I134" s="10"/>
      <c r="J134" s="10"/>
      <c r="K134" s="10"/>
      <c r="L134" s="10"/>
      <c r="M134" s="10"/>
      <c r="N134" s="10"/>
      <c r="O134" s="10"/>
      <c r="P134" s="10"/>
      <c r="Q134" s="10"/>
      <c r="R134" s="10"/>
      <c r="S134" s="10"/>
      <c r="T134" s="10"/>
      <c r="U134" s="10"/>
      <c r="V134" s="10"/>
      <c r="W134" s="196"/>
      <c r="X134" s="196"/>
      <c r="Y134" s="196"/>
      <c r="Z134" s="196"/>
      <c r="AA134" s="196"/>
      <c r="AB134" s="196"/>
      <c r="AC134" s="196"/>
      <c r="AD134" s="196"/>
    </row>
    <row xmlns:x14ac="http://schemas.microsoft.com/office/spreadsheetml/2009/9/ac" r="135" s="193" customFormat="true" ht="12" x14ac:dyDescent="0.2">
      <c r="A135" s="196" t="s">
        <v>160</v>
      </c>
      <c r="B135" s="10">
        <v>2028</v>
      </c>
      <c r="C135" s="196" t="s">
        <v>17</v>
      </c>
      <c r="D135" s="10"/>
      <c r="E135" s="10"/>
      <c r="F135" s="10"/>
      <c r="G135" s="10"/>
      <c r="H135" s="10"/>
      <c r="I135" s="10"/>
      <c r="J135" s="10"/>
      <c r="K135" s="10"/>
      <c r="L135" s="10"/>
      <c r="M135" s="10"/>
      <c r="N135" s="10"/>
      <c r="O135" s="10"/>
      <c r="P135" s="10"/>
      <c r="Q135" s="10"/>
      <c r="R135" s="10"/>
      <c r="S135" s="10"/>
      <c r="T135" s="10"/>
      <c r="U135" s="10"/>
      <c r="V135" s="10"/>
      <c r="W135" s="196"/>
      <c r="X135" s="196"/>
      <c r="Y135" s="196"/>
      <c r="Z135" s="196"/>
      <c r="AA135" s="196"/>
      <c r="AB135" s="196"/>
      <c r="AC135" s="196"/>
      <c r="AD135" s="196"/>
    </row>
    <row xmlns:x14ac="http://schemas.microsoft.com/office/spreadsheetml/2009/9/ac" r="136" s="193" customFormat="true" ht="12" x14ac:dyDescent="0.2">
      <c r="A136" s="196" t="s">
        <v>160</v>
      </c>
      <c r="B136" s="10">
        <v>2029</v>
      </c>
      <c r="C136" s="196" t="s">
        <v>17</v>
      </c>
      <c r="D136" s="10"/>
      <c r="E136" s="10"/>
      <c r="F136" s="10"/>
      <c r="G136" s="10"/>
      <c r="H136" s="10"/>
      <c r="I136" s="10"/>
      <c r="J136" s="10"/>
      <c r="K136" s="10"/>
      <c r="L136" s="10"/>
      <c r="M136" s="10"/>
      <c r="N136" s="10"/>
      <c r="O136" s="10"/>
      <c r="P136" s="10"/>
      <c r="Q136" s="10"/>
      <c r="R136" s="10"/>
      <c r="S136" s="10"/>
      <c r="T136" s="10"/>
      <c r="U136" s="10"/>
      <c r="V136" s="10"/>
      <c r="W136" s="196"/>
      <c r="X136" s="196"/>
      <c r="Y136" s="196"/>
      <c r="Z136" s="196"/>
      <c r="AA136" s="196"/>
      <c r="AB136" s="196"/>
      <c r="AC136" s="196"/>
      <c r="AD136" s="196"/>
    </row>
    <row xmlns:x14ac="http://schemas.microsoft.com/office/spreadsheetml/2009/9/ac" r="137" s="193" customFormat="true" ht="12" x14ac:dyDescent="0.2">
      <c r="A137" s="196" t="s">
        <v>160</v>
      </c>
      <c r="B137" s="10">
        <v>2030</v>
      </c>
      <c r="C137" s="196" t="s">
        <v>17</v>
      </c>
      <c r="D137" s="10"/>
      <c r="E137" s="10"/>
      <c r="F137" s="10"/>
      <c r="G137" s="10"/>
      <c r="H137" s="10"/>
      <c r="I137" s="10"/>
      <c r="J137" s="10"/>
      <c r="K137" s="10"/>
      <c r="L137" s="10"/>
      <c r="M137" s="10"/>
      <c r="N137" s="10"/>
      <c r="O137" s="10"/>
      <c r="P137" s="10"/>
      <c r="Q137" s="10"/>
      <c r="R137" s="10"/>
      <c r="S137" s="10"/>
      <c r="T137" s="10"/>
      <c r="U137" s="10"/>
      <c r="V137" s="10"/>
      <c r="W137" s="196"/>
      <c r="X137" s="196"/>
      <c r="Y137" s="196"/>
      <c r="Z137" s="196"/>
      <c r="AA137" s="196"/>
      <c r="AB137" s="196"/>
      <c r="AC137" s="196"/>
      <c r="AD137" s="196"/>
    </row>
    <row xmlns:x14ac="http://schemas.microsoft.com/office/spreadsheetml/2009/9/ac" r="138" s="193" customFormat="true" ht="12" x14ac:dyDescent="0.2">
      <c r="A138" s="196" t="s">
        <v>160</v>
      </c>
      <c r="B138" s="10">
        <v>2000</v>
      </c>
      <c r="C138" s="196" t="s">
        <v>18</v>
      </c>
      <c r="D138" s="10">
        <v>1819598</v>
      </c>
      <c r="E138" s="10"/>
      <c r="F138" s="10"/>
      <c r="G138" s="10"/>
      <c r="H138" s="10"/>
      <c r="I138" s="10"/>
      <c r="J138" s="10">
        <v>100</v>
      </c>
      <c r="K138" s="10">
        <v>6.0951437338330834</v>
      </c>
      <c r="L138" s="10"/>
      <c r="M138" s="10"/>
      <c r="N138" s="10"/>
      <c r="O138" s="10">
        <v>93.904856266166917</v>
      </c>
      <c r="P138" s="10">
        <v>6.0951437338330834</v>
      </c>
      <c r="Q138" s="10"/>
      <c r="R138" s="10"/>
      <c r="S138" s="10">
        <v>0</v>
      </c>
      <c r="T138" s="10"/>
      <c r="U138" s="10"/>
      <c r="V138" s="10">
        <v>100</v>
      </c>
      <c r="W138" s="196"/>
      <c r="X138" s="196"/>
      <c r="Y138" s="196"/>
      <c r="Z138" s="196"/>
      <c r="AA138" s="196"/>
      <c r="AB138" s="196"/>
      <c r="AC138" s="196"/>
      <c r="AD138" s="196"/>
    </row>
    <row xmlns:x14ac="http://schemas.microsoft.com/office/spreadsheetml/2009/9/ac" r="139" s="193" customFormat="true" ht="12" x14ac:dyDescent="0.2">
      <c r="A139" s="196" t="s">
        <v>160</v>
      </c>
      <c r="B139" s="10">
        <v>2001</v>
      </c>
      <c r="C139" s="196" t="s">
        <v>18</v>
      </c>
      <c r="D139" s="10">
        <v>1889385</v>
      </c>
      <c r="E139" s="10"/>
      <c r="F139" s="10">
        <v>12.345650216499511</v>
      </c>
      <c r="G139" s="10"/>
      <c r="H139" s="10"/>
      <c r="I139" s="10">
        <v>87.654349783500493</v>
      </c>
      <c r="J139" s="10">
        <v>12.345650216499511</v>
      </c>
      <c r="K139" s="10">
        <v>6.0951437338330834</v>
      </c>
      <c r="L139" s="10"/>
      <c r="M139" s="10"/>
      <c r="N139" s="10"/>
      <c r="O139" s="10">
        <v>93.904856266166917</v>
      </c>
      <c r="P139" s="10">
        <v>6.0951437338330834</v>
      </c>
      <c r="Q139" s="10"/>
      <c r="R139" s="10"/>
      <c r="S139" s="10">
        <v>0</v>
      </c>
      <c r="T139" s="10"/>
      <c r="U139" s="10"/>
      <c r="V139" s="10">
        <v>100</v>
      </c>
      <c r="W139" s="196"/>
      <c r="X139" s="196"/>
      <c r="Y139" s="196"/>
      <c r="Z139" s="196"/>
      <c r="AA139" s="196"/>
      <c r="AB139" s="196"/>
      <c r="AC139" s="196"/>
      <c r="AD139" s="196"/>
    </row>
    <row xmlns:x14ac="http://schemas.microsoft.com/office/spreadsheetml/2009/9/ac" r="140" s="193" customFormat="true" ht="12" x14ac:dyDescent="0.2">
      <c r="A140" s="196" t="s">
        <v>160</v>
      </c>
      <c r="B140" s="10">
        <v>2002</v>
      </c>
      <c r="C140" s="196" t="s">
        <v>18</v>
      </c>
      <c r="D140" s="10">
        <v>1967210</v>
      </c>
      <c r="E140" s="10"/>
      <c r="F140" s="10">
        <v>12.345650216499511</v>
      </c>
      <c r="G140" s="10"/>
      <c r="H140" s="10"/>
      <c r="I140" s="10">
        <v>87.654349783500493</v>
      </c>
      <c r="J140" s="10">
        <v>12.345650216499511</v>
      </c>
      <c r="K140" s="10">
        <v>6.0951437338330834</v>
      </c>
      <c r="L140" s="10"/>
      <c r="M140" s="10"/>
      <c r="N140" s="10"/>
      <c r="O140" s="10">
        <v>93.904856266166917</v>
      </c>
      <c r="P140" s="10">
        <v>6.0951437338330834</v>
      </c>
      <c r="Q140" s="10"/>
      <c r="R140" s="10"/>
      <c r="S140" s="10">
        <v>0</v>
      </c>
      <c r="T140" s="10"/>
      <c r="U140" s="10"/>
      <c r="V140" s="10">
        <v>100</v>
      </c>
      <c r="W140" s="196"/>
      <c r="X140" s="196"/>
      <c r="Y140" s="196"/>
      <c r="Z140" s="196"/>
      <c r="AA140" s="196"/>
      <c r="AB140" s="196"/>
      <c r="AC140" s="196"/>
      <c r="AD140" s="196"/>
    </row>
    <row xmlns:x14ac="http://schemas.microsoft.com/office/spreadsheetml/2009/9/ac" r="141" s="193" customFormat="true" ht="12" x14ac:dyDescent="0.2">
      <c r="A141" s="196" t="s">
        <v>160</v>
      </c>
      <c r="B141" s="10">
        <v>2003</v>
      </c>
      <c r="C141" s="196" t="s">
        <v>18</v>
      </c>
      <c r="D141" s="10">
        <v>2054889</v>
      </c>
      <c r="E141" s="10"/>
      <c r="F141" s="10">
        <v>12.345650216499511</v>
      </c>
      <c r="G141" s="10"/>
      <c r="H141" s="10"/>
      <c r="I141" s="10">
        <v>87.654349783500493</v>
      </c>
      <c r="J141" s="10">
        <v>12.345650216499511</v>
      </c>
      <c r="K141" s="10">
        <v>7.818167970275681</v>
      </c>
      <c r="L141" s="10"/>
      <c r="M141" s="10"/>
      <c r="N141" s="10"/>
      <c r="O141" s="10">
        <v>92.181832029724319</v>
      </c>
      <c r="P141" s="10">
        <v>7.818167970275681</v>
      </c>
      <c r="Q141" s="10"/>
      <c r="R141" s="10"/>
      <c r="S141" s="10">
        <v>0</v>
      </c>
      <c r="T141" s="10"/>
      <c r="U141" s="10"/>
      <c r="V141" s="10">
        <v>100</v>
      </c>
      <c r="W141" s="196"/>
      <c r="X141" s="196"/>
      <c r="Y141" s="196"/>
      <c r="Z141" s="196"/>
      <c r="AA141" s="196"/>
      <c r="AB141" s="196"/>
      <c r="AC141" s="196"/>
      <c r="AD141" s="196"/>
    </row>
    <row xmlns:x14ac="http://schemas.microsoft.com/office/spreadsheetml/2009/9/ac" r="142" s="193" customFormat="true" ht="12" x14ac:dyDescent="0.2">
      <c r="A142" s="196" t="s">
        <v>160</v>
      </c>
      <c r="B142" s="10">
        <v>2004</v>
      </c>
      <c r="C142" s="196" t="s">
        <v>18</v>
      </c>
      <c r="D142" s="10">
        <v>2148322</v>
      </c>
      <c r="E142" s="10"/>
      <c r="F142" s="10">
        <v>12.345650216499511</v>
      </c>
      <c r="G142" s="10"/>
      <c r="H142" s="10"/>
      <c r="I142" s="10">
        <v>87.654349783500493</v>
      </c>
      <c r="J142" s="10">
        <v>12.345650216499511</v>
      </c>
      <c r="K142" s="10">
        <v>9.5411922067182786</v>
      </c>
      <c r="L142" s="10"/>
      <c r="M142" s="10"/>
      <c r="N142" s="10"/>
      <c r="O142" s="10">
        <v>90.458807793281721</v>
      </c>
      <c r="P142" s="10">
        <v>9.5411922067182786</v>
      </c>
      <c r="Q142" s="10"/>
      <c r="R142" s="10"/>
      <c r="S142" s="10">
        <v>0</v>
      </c>
      <c r="T142" s="10"/>
      <c r="U142" s="10"/>
      <c r="V142" s="10">
        <v>100</v>
      </c>
      <c r="W142" s="196"/>
      <c r="X142" s="196"/>
      <c r="Y142" s="196"/>
      <c r="Z142" s="196"/>
      <c r="AA142" s="196"/>
      <c r="AB142" s="196"/>
      <c r="AC142" s="196"/>
      <c r="AD142" s="196"/>
    </row>
    <row xmlns:x14ac="http://schemas.microsoft.com/office/spreadsheetml/2009/9/ac" r="143" s="193" customFormat="true" ht="12" x14ac:dyDescent="0.2">
      <c r="A143" s="196" t="s">
        <v>160</v>
      </c>
      <c r="B143" s="10">
        <v>2005</v>
      </c>
      <c r="C143" s="196" t="s">
        <v>18</v>
      </c>
      <c r="D143" s="10">
        <v>2247415</v>
      </c>
      <c r="E143" s="10"/>
      <c r="F143" s="10">
        <v>12.345650216499511</v>
      </c>
      <c r="G143" s="10"/>
      <c r="H143" s="10"/>
      <c r="I143" s="10">
        <v>87.654349783500493</v>
      </c>
      <c r="J143" s="10">
        <v>12.345650216499511</v>
      </c>
      <c r="K143" s="10">
        <v>11.26421644316088</v>
      </c>
      <c r="L143" s="10"/>
      <c r="M143" s="10"/>
      <c r="N143" s="10"/>
      <c r="O143" s="10">
        <v>88.735783556839124</v>
      </c>
      <c r="P143" s="10">
        <v>11.26421644316088</v>
      </c>
      <c r="Q143" s="10"/>
      <c r="R143" s="10"/>
      <c r="S143" s="10">
        <v>0</v>
      </c>
      <c r="T143" s="10"/>
      <c r="U143" s="10"/>
      <c r="V143" s="10">
        <v>100</v>
      </c>
      <c r="W143" s="196"/>
      <c r="X143" s="196"/>
      <c r="Y143" s="196"/>
      <c r="Z143" s="196"/>
      <c r="AA143" s="196"/>
      <c r="AB143" s="196"/>
      <c r="AC143" s="196"/>
      <c r="AD143" s="196"/>
    </row>
    <row xmlns:x14ac="http://schemas.microsoft.com/office/spreadsheetml/2009/9/ac" r="144" s="193" customFormat="true" ht="12" x14ac:dyDescent="0.2">
      <c r="A144" s="196" t="s">
        <v>160</v>
      </c>
      <c r="B144" s="10">
        <v>2006</v>
      </c>
      <c r="C144" s="196" t="s">
        <v>18</v>
      </c>
      <c r="D144" s="10">
        <v>2351564</v>
      </c>
      <c r="E144" s="10"/>
      <c r="F144" s="10">
        <v>12.929837477862289</v>
      </c>
      <c r="G144" s="10"/>
      <c r="H144" s="10"/>
      <c r="I144" s="10">
        <v>87.070162522137707</v>
      </c>
      <c r="J144" s="10">
        <v>12.929837477862289</v>
      </c>
      <c r="K144" s="10">
        <v>12.98724067960347</v>
      </c>
      <c r="L144" s="10"/>
      <c r="M144" s="10"/>
      <c r="N144" s="10"/>
      <c r="O144" s="10">
        <v>87.012759320396526</v>
      </c>
      <c r="P144" s="10">
        <v>12.98724067960347</v>
      </c>
      <c r="Q144" s="10"/>
      <c r="R144" s="10"/>
      <c r="S144" s="10">
        <v>0</v>
      </c>
      <c r="T144" s="10"/>
      <c r="U144" s="10"/>
      <c r="V144" s="10">
        <v>100</v>
      </c>
      <c r="W144" s="196"/>
      <c r="X144" s="196"/>
      <c r="Y144" s="196"/>
      <c r="Z144" s="196"/>
      <c r="AA144" s="196"/>
      <c r="AB144" s="196"/>
      <c r="AC144" s="196"/>
      <c r="AD144" s="196"/>
    </row>
    <row xmlns:x14ac="http://schemas.microsoft.com/office/spreadsheetml/2009/9/ac" r="145" s="193" customFormat="true" ht="12" x14ac:dyDescent="0.2">
      <c r="A145" s="196" t="s">
        <v>160</v>
      </c>
      <c r="B145" s="10">
        <v>2007</v>
      </c>
      <c r="C145" s="196" t="s">
        <v>18</v>
      </c>
      <c r="D145" s="10">
        <v>2458829</v>
      </c>
      <c r="E145" s="10"/>
      <c r="F145" s="10">
        <v>13.514024739225309</v>
      </c>
      <c r="G145" s="10"/>
      <c r="H145" s="10"/>
      <c r="I145" s="10">
        <v>86.485975260774694</v>
      </c>
      <c r="J145" s="10">
        <v>13.514024739225309</v>
      </c>
      <c r="K145" s="10">
        <v>14.71026491604607</v>
      </c>
      <c r="L145" s="10"/>
      <c r="M145" s="10"/>
      <c r="N145" s="10"/>
      <c r="O145" s="10">
        <v>85.289735083953929</v>
      </c>
      <c r="P145" s="10">
        <v>14.71026491604607</v>
      </c>
      <c r="Q145" s="10"/>
      <c r="R145" s="10"/>
      <c r="S145" s="10">
        <v>0</v>
      </c>
      <c r="T145" s="10"/>
      <c r="U145" s="10"/>
      <c r="V145" s="10">
        <v>100</v>
      </c>
      <c r="W145" s="196"/>
      <c r="X145" s="196"/>
      <c r="Y145" s="196"/>
      <c r="Z145" s="196"/>
      <c r="AA145" s="196"/>
      <c r="AB145" s="196"/>
      <c r="AC145" s="196"/>
      <c r="AD145" s="196"/>
    </row>
    <row xmlns:x14ac="http://schemas.microsoft.com/office/spreadsheetml/2009/9/ac" r="146" s="193" customFormat="true" ht="12" x14ac:dyDescent="0.2">
      <c r="A146" s="196" t="s">
        <v>160</v>
      </c>
      <c r="B146" s="10">
        <v>2008</v>
      </c>
      <c r="C146" s="196" t="s">
        <v>18</v>
      </c>
      <c r="D146" s="10">
        <v>2570938</v>
      </c>
      <c r="E146" s="10"/>
      <c r="F146" s="10">
        <v>14.09821200058809</v>
      </c>
      <c r="G146" s="10"/>
      <c r="H146" s="10"/>
      <c r="I146" s="10">
        <v>85.901787999411908</v>
      </c>
      <c r="J146" s="10">
        <v>14.09821200058809</v>
      </c>
      <c r="K146" s="10">
        <v>16.433289152488669</v>
      </c>
      <c r="L146" s="10"/>
      <c r="M146" s="10"/>
      <c r="N146" s="10"/>
      <c r="O146" s="10">
        <v>83.566710847511331</v>
      </c>
      <c r="P146" s="10">
        <v>16.433289152488669</v>
      </c>
      <c r="Q146" s="10"/>
      <c r="R146" s="10"/>
      <c r="S146" s="10">
        <v>0</v>
      </c>
      <c r="T146" s="10"/>
      <c r="U146" s="10"/>
      <c r="V146" s="10">
        <v>100</v>
      </c>
      <c r="W146" s="196"/>
      <c r="X146" s="196"/>
      <c r="Y146" s="196"/>
      <c r="Z146" s="196"/>
      <c r="AA146" s="196"/>
      <c r="AB146" s="196"/>
      <c r="AC146" s="196"/>
      <c r="AD146" s="196"/>
    </row>
    <row xmlns:x14ac="http://schemas.microsoft.com/office/spreadsheetml/2009/9/ac" r="147" s="193" customFormat="true" ht="12" x14ac:dyDescent="0.2">
      <c r="A147" s="196" t="s">
        <v>160</v>
      </c>
      <c r="B147" s="10">
        <v>2009</v>
      </c>
      <c r="C147" s="196" t="s">
        <v>18</v>
      </c>
      <c r="D147" s="10">
        <v>2683846</v>
      </c>
      <c r="E147" s="10">
        <v>14.682399261950881</v>
      </c>
      <c r="F147" s="10">
        <v>14.682399261950881</v>
      </c>
      <c r="G147" s="10"/>
      <c r="H147" s="10"/>
      <c r="I147" s="10">
        <v>85.317600738049123</v>
      </c>
      <c r="J147" s="10">
        <v>14.682399261950881</v>
      </c>
      <c r="K147" s="10">
        <v>18.15631338893127</v>
      </c>
      <c r="L147" s="10"/>
      <c r="M147" s="10"/>
      <c r="N147" s="10"/>
      <c r="O147" s="10">
        <v>81.843686611068733</v>
      </c>
      <c r="P147" s="10">
        <v>18.15631338893127</v>
      </c>
      <c r="Q147" s="10"/>
      <c r="R147" s="10"/>
      <c r="S147" s="10">
        <v>0</v>
      </c>
      <c r="T147" s="10"/>
      <c r="U147" s="10"/>
      <c r="V147" s="10">
        <v>100</v>
      </c>
      <c r="W147" s="196"/>
      <c r="X147" s="196"/>
      <c r="Y147" s="196"/>
      <c r="Z147" s="196"/>
      <c r="AA147" s="196"/>
      <c r="AB147" s="196"/>
      <c r="AC147" s="196"/>
      <c r="AD147" s="196"/>
    </row>
    <row xmlns:x14ac="http://schemas.microsoft.com/office/spreadsheetml/2009/9/ac" r="148" s="193" customFormat="true" ht="12" x14ac:dyDescent="0.2">
      <c r="A148" s="196" t="s">
        <v>160</v>
      </c>
      <c r="B148" s="10">
        <v>2010</v>
      </c>
      <c r="C148" s="196" t="s">
        <v>18</v>
      </c>
      <c r="D148" s="10">
        <v>2799936</v>
      </c>
      <c r="E148" s="10">
        <v>15.26658652331389</v>
      </c>
      <c r="F148" s="10">
        <v>15.26658652331389</v>
      </c>
      <c r="G148" s="10"/>
      <c r="H148" s="10"/>
      <c r="I148" s="10">
        <v>84.73341347668611</v>
      </c>
      <c r="J148" s="10">
        <v>15.26658652331389</v>
      </c>
      <c r="K148" s="10">
        <v>19.879337625373861</v>
      </c>
      <c r="L148" s="10"/>
      <c r="M148" s="10">
        <v>18.79287666666642</v>
      </c>
      <c r="N148" s="10">
        <v>1.086460958707445</v>
      </c>
      <c r="O148" s="10">
        <v>80.120662374626136</v>
      </c>
      <c r="P148" s="10">
        <v>0</v>
      </c>
      <c r="Q148" s="10"/>
      <c r="R148" s="10"/>
      <c r="S148" s="10">
        <v>0</v>
      </c>
      <c r="T148" s="10"/>
      <c r="U148" s="10"/>
      <c r="V148" s="10">
        <v>100</v>
      </c>
      <c r="W148" s="196"/>
      <c r="X148" s="196"/>
      <c r="Y148" s="196"/>
      <c r="Z148" s="196"/>
      <c r="AA148" s="196"/>
      <c r="AB148" s="196"/>
      <c r="AC148" s="196"/>
      <c r="AD148" s="196"/>
    </row>
    <row xmlns:x14ac="http://schemas.microsoft.com/office/spreadsheetml/2009/9/ac" r="149" s="193" customFormat="true" ht="12" x14ac:dyDescent="0.2">
      <c r="A149" s="196" t="s">
        <v>160</v>
      </c>
      <c r="B149" s="10">
        <v>2011</v>
      </c>
      <c r="C149" s="196" t="s">
        <v>18</v>
      </c>
      <c r="D149" s="10">
        <v>2920732</v>
      </c>
      <c r="E149" s="10">
        <v>15.850773784676679</v>
      </c>
      <c r="F149" s="10">
        <v>15.850773784676679</v>
      </c>
      <c r="G149" s="10"/>
      <c r="H149" s="10"/>
      <c r="I149" s="10">
        <v>84.149226215323324</v>
      </c>
      <c r="J149" s="10">
        <v>15.850773784676679</v>
      </c>
      <c r="K149" s="10">
        <v>21.602361861816458</v>
      </c>
      <c r="L149" s="10"/>
      <c r="M149" s="10">
        <v>18.79287666666642</v>
      </c>
      <c r="N149" s="10">
        <v>2.8094851951500419</v>
      </c>
      <c r="O149" s="10">
        <v>78.397638138183538</v>
      </c>
      <c r="P149" s="10">
        <v>0</v>
      </c>
      <c r="Q149" s="10"/>
      <c r="R149" s="10"/>
      <c r="S149" s="10">
        <v>0</v>
      </c>
      <c r="T149" s="10"/>
      <c r="U149" s="10"/>
      <c r="V149" s="10">
        <v>100</v>
      </c>
      <c r="W149" s="196"/>
      <c r="X149" s="196"/>
      <c r="Y149" s="196"/>
      <c r="Z149" s="196"/>
      <c r="AA149" s="196"/>
      <c r="AB149" s="196"/>
      <c r="AC149" s="196"/>
      <c r="AD149" s="196"/>
    </row>
    <row xmlns:x14ac="http://schemas.microsoft.com/office/spreadsheetml/2009/9/ac" r="150" s="193" customFormat="true" ht="12" x14ac:dyDescent="0.2">
      <c r="A150" s="196" t="s">
        <v>160</v>
      </c>
      <c r="B150" s="10">
        <v>2012</v>
      </c>
      <c r="C150" s="196" t="s">
        <v>18</v>
      </c>
      <c r="D150" s="10">
        <v>3046100</v>
      </c>
      <c r="E150" s="10">
        <v>16.434961046039689</v>
      </c>
      <c r="F150" s="10">
        <v>16.434961046039689</v>
      </c>
      <c r="G150" s="10"/>
      <c r="H150" s="10"/>
      <c r="I150" s="10">
        <v>83.565038953960311</v>
      </c>
      <c r="J150" s="10">
        <v>16.434961046039689</v>
      </c>
      <c r="K150" s="10">
        <v>23.32538609825906</v>
      </c>
      <c r="L150" s="10"/>
      <c r="M150" s="10">
        <v>18.79287666666642</v>
      </c>
      <c r="N150" s="10">
        <v>4.53250943159264</v>
      </c>
      <c r="O150" s="10">
        <v>76.67461390174094</v>
      </c>
      <c r="P150" s="10">
        <v>0</v>
      </c>
      <c r="Q150" s="10"/>
      <c r="R150" s="10"/>
      <c r="S150" s="10">
        <v>0</v>
      </c>
      <c r="T150" s="10"/>
      <c r="U150" s="10"/>
      <c r="V150" s="10">
        <v>100</v>
      </c>
      <c r="W150" s="196"/>
      <c r="X150" s="196"/>
      <c r="Y150" s="196"/>
      <c r="Z150" s="196"/>
      <c r="AA150" s="196"/>
      <c r="AB150" s="196"/>
      <c r="AC150" s="196"/>
      <c r="AD150" s="196"/>
    </row>
    <row xmlns:x14ac="http://schemas.microsoft.com/office/spreadsheetml/2009/9/ac" r="151" s="193" customFormat="true" ht="12" x14ac:dyDescent="0.2">
      <c r="A151" s="196" t="s">
        <v>160</v>
      </c>
      <c r="B151" s="10">
        <v>2013</v>
      </c>
      <c r="C151" s="196" t="s">
        <v>18</v>
      </c>
      <c r="D151" s="10">
        <v>3177306</v>
      </c>
      <c r="E151" s="10">
        <v>17.019148307402471</v>
      </c>
      <c r="F151" s="10">
        <v>17.019148307402471</v>
      </c>
      <c r="G151" s="10"/>
      <c r="H151" s="10"/>
      <c r="I151" s="10">
        <v>82.980851692597525</v>
      </c>
      <c r="J151" s="10">
        <v>17.019148307402471</v>
      </c>
      <c r="K151" s="10">
        <v>25.048410334701661</v>
      </c>
      <c r="L151" s="10"/>
      <c r="M151" s="10">
        <v>18.79287666666642</v>
      </c>
      <c r="N151" s="10">
        <v>6.2555336680352376</v>
      </c>
      <c r="O151" s="10">
        <v>74.951589665298343</v>
      </c>
      <c r="P151" s="10">
        <v>0</v>
      </c>
      <c r="Q151" s="10"/>
      <c r="R151" s="10"/>
      <c r="S151" s="10">
        <v>0</v>
      </c>
      <c r="T151" s="10"/>
      <c r="U151" s="10"/>
      <c r="V151" s="10">
        <v>100</v>
      </c>
      <c r="W151" s="196"/>
      <c r="X151" s="196"/>
      <c r="Y151" s="196"/>
      <c r="Z151" s="196"/>
      <c r="AA151" s="196"/>
      <c r="AB151" s="196"/>
      <c r="AC151" s="196"/>
      <c r="AD151" s="196"/>
    </row>
    <row xmlns:x14ac="http://schemas.microsoft.com/office/spreadsheetml/2009/9/ac" r="152" s="193" customFormat="true" ht="12" x14ac:dyDescent="0.2">
      <c r="A152" s="196" t="s">
        <v>160</v>
      </c>
      <c r="B152" s="10">
        <v>2014</v>
      </c>
      <c r="C152" s="196" t="s">
        <v>18</v>
      </c>
      <c r="D152" s="10">
        <v>3310124</v>
      </c>
      <c r="E152" s="10">
        <v>17.603335568765491</v>
      </c>
      <c r="F152" s="10">
        <v>17.603335568765491</v>
      </c>
      <c r="G152" s="10"/>
      <c r="H152" s="10"/>
      <c r="I152" s="10">
        <v>82.396664431234512</v>
      </c>
      <c r="J152" s="10">
        <v>17.603335568765491</v>
      </c>
      <c r="K152" s="10">
        <v>26.771434571144251</v>
      </c>
      <c r="L152" s="10"/>
      <c r="M152" s="10">
        <v>18.79287666666642</v>
      </c>
      <c r="N152" s="10">
        <v>7.9785579044778387</v>
      </c>
      <c r="O152" s="10">
        <v>73.228565428855745</v>
      </c>
      <c r="P152" s="10">
        <v>0</v>
      </c>
      <c r="Q152" s="10"/>
      <c r="R152" s="10"/>
      <c r="S152" s="10">
        <v>0</v>
      </c>
      <c r="T152" s="10"/>
      <c r="U152" s="10"/>
      <c r="V152" s="10">
        <v>100</v>
      </c>
      <c r="W152" s="196"/>
      <c r="X152" s="196"/>
      <c r="Y152" s="196"/>
      <c r="Z152" s="196"/>
      <c r="AA152" s="196"/>
      <c r="AB152" s="196"/>
      <c r="AC152" s="196"/>
      <c r="AD152" s="196"/>
    </row>
    <row xmlns:x14ac="http://schemas.microsoft.com/office/spreadsheetml/2009/9/ac" r="153" s="193" customFormat="true" ht="12" x14ac:dyDescent="0.2">
      <c r="A153" s="196" t="s">
        <v>160</v>
      </c>
      <c r="B153" s="10">
        <v>2015</v>
      </c>
      <c r="C153" s="196" t="s">
        <v>18</v>
      </c>
      <c r="D153" s="10">
        <v>3447669</v>
      </c>
      <c r="E153" s="10">
        <v>18.18752283012827</v>
      </c>
      <c r="F153" s="10">
        <v>18.18752283012827</v>
      </c>
      <c r="G153" s="10"/>
      <c r="H153" s="10"/>
      <c r="I153" s="10">
        <v>81.812477169871727</v>
      </c>
      <c r="J153" s="10">
        <v>18.18752283012827</v>
      </c>
      <c r="K153" s="10">
        <v>28.494458807586849</v>
      </c>
      <c r="L153" s="10"/>
      <c r="M153" s="10">
        <v>21.340621666667179</v>
      </c>
      <c r="N153" s="10">
        <v>7.153837140919677</v>
      </c>
      <c r="O153" s="10">
        <v>71.505541192413148</v>
      </c>
      <c r="P153" s="10">
        <v>0</v>
      </c>
      <c r="Q153" s="10">
        <v>48.792499999999997</v>
      </c>
      <c r="R153" s="10">
        <v>41.76970499657957</v>
      </c>
      <c r="S153" s="10">
        <v>2.158300937499007</v>
      </c>
      <c r="T153" s="10">
        <v>39.611404059080563</v>
      </c>
      <c r="U153" s="10">
        <v>58.23029500342043</v>
      </c>
      <c r="V153" s="10">
        <v>0</v>
      </c>
      <c r="W153" s="196"/>
      <c r="X153" s="196"/>
      <c r="Y153" s="196"/>
      <c r="Z153" s="196"/>
      <c r="AA153" s="196"/>
      <c r="AB153" s="196"/>
      <c r="AC153" s="196"/>
      <c r="AD153" s="196"/>
    </row>
    <row xmlns:x14ac="http://schemas.microsoft.com/office/spreadsheetml/2009/9/ac" r="154" s="193" customFormat="true" ht="12" x14ac:dyDescent="0.2">
      <c r="A154" s="196" t="s">
        <v>160</v>
      </c>
      <c r="B154" s="10">
        <v>2016</v>
      </c>
      <c r="C154" s="196" t="s">
        <v>18</v>
      </c>
      <c r="D154" s="10">
        <v>3589130</v>
      </c>
      <c r="E154" s="10">
        <v>24.1833333333343</v>
      </c>
      <c r="F154" s="10">
        <v>18.771710091491059</v>
      </c>
      <c r="G154" s="10"/>
      <c r="H154" s="10"/>
      <c r="I154" s="10">
        <v>81.228289908508941</v>
      </c>
      <c r="J154" s="10">
        <v>18.771710091491059</v>
      </c>
      <c r="K154" s="10">
        <v>30.21748304402945</v>
      </c>
      <c r="L154" s="10"/>
      <c r="M154" s="10">
        <v>23.888366666667029</v>
      </c>
      <c r="N154" s="10">
        <v>6.3291163773624248</v>
      </c>
      <c r="O154" s="10">
        <v>69.78251695597055</v>
      </c>
      <c r="P154" s="10">
        <v>0</v>
      </c>
      <c r="Q154" s="10">
        <v>48.792499999999997</v>
      </c>
      <c r="R154" s="10">
        <v>41.76970499657957</v>
      </c>
      <c r="S154" s="10">
        <v>8.2919924999987416</v>
      </c>
      <c r="T154" s="10">
        <v>33.477712496580828</v>
      </c>
      <c r="U154" s="10">
        <v>58.23029500342043</v>
      </c>
      <c r="V154" s="10">
        <v>0</v>
      </c>
      <c r="W154" s="196"/>
      <c r="X154" s="196"/>
      <c r="Y154" s="196"/>
      <c r="Z154" s="196"/>
      <c r="AA154" s="196"/>
      <c r="AB154" s="196"/>
      <c r="AC154" s="196"/>
      <c r="AD154" s="196"/>
    </row>
    <row xmlns:x14ac="http://schemas.microsoft.com/office/spreadsheetml/2009/9/ac" r="155" s="193" customFormat="true" ht="12" x14ac:dyDescent="0.2">
      <c r="A155" s="196" t="s">
        <v>160</v>
      </c>
      <c r="B155" s="10">
        <v>2017</v>
      </c>
      <c r="C155" s="196" t="s">
        <v>18</v>
      </c>
      <c r="D155" s="10">
        <v>3733758</v>
      </c>
      <c r="E155" s="10">
        <v>30.266666666666421</v>
      </c>
      <c r="F155" s="10">
        <v>19.355897352854068</v>
      </c>
      <c r="G155" s="10"/>
      <c r="H155" s="10"/>
      <c r="I155" s="10">
        <v>80.644102647145928</v>
      </c>
      <c r="J155" s="10">
        <v>19.355897352854068</v>
      </c>
      <c r="K155" s="10">
        <v>31.940507280472051</v>
      </c>
      <c r="L155" s="10"/>
      <c r="M155" s="10">
        <v>26.436111666666871</v>
      </c>
      <c r="N155" s="10">
        <v>5.5043956138051726</v>
      </c>
      <c r="O155" s="10">
        <v>68.059492719527952</v>
      </c>
      <c r="P155" s="10">
        <v>0</v>
      </c>
      <c r="Q155" s="10">
        <v>48.792499999999997</v>
      </c>
      <c r="R155" s="10">
        <v>41.76970499657957</v>
      </c>
      <c r="S155" s="10">
        <v>14.42568406249848</v>
      </c>
      <c r="T155" s="10">
        <v>27.34402093408109</v>
      </c>
      <c r="U155" s="10">
        <v>58.23029500342043</v>
      </c>
      <c r="V155" s="10">
        <v>0</v>
      </c>
      <c r="W155" s="196"/>
      <c r="X155" s="196"/>
      <c r="Y155" s="196"/>
      <c r="Z155" s="196"/>
      <c r="AA155" s="196"/>
      <c r="AB155" s="196"/>
      <c r="AC155" s="196"/>
      <c r="AD155" s="196"/>
    </row>
    <row xmlns:x14ac="http://schemas.microsoft.com/office/spreadsheetml/2009/9/ac" r="156" s="193" customFormat="true" ht="12" x14ac:dyDescent="0.2">
      <c r="A156" s="196" t="s">
        <v>160</v>
      </c>
      <c r="B156" s="10">
        <v>2018</v>
      </c>
      <c r="C156" s="196" t="s">
        <v>18</v>
      </c>
      <c r="D156" s="10">
        <v>3881421</v>
      </c>
      <c r="E156" s="10">
        <v>36.350000000000357</v>
      </c>
      <c r="F156" s="10">
        <v>19.940084614216861</v>
      </c>
      <c r="G156" s="10"/>
      <c r="H156" s="10"/>
      <c r="I156" s="10">
        <v>80.059915385783142</v>
      </c>
      <c r="J156" s="10">
        <v>19.940084614216861</v>
      </c>
      <c r="K156" s="10">
        <v>33.663531516914652</v>
      </c>
      <c r="L156" s="10"/>
      <c r="M156" s="10">
        <v>28.983856666666721</v>
      </c>
      <c r="N156" s="10">
        <v>4.6796748502479204</v>
      </c>
      <c r="O156" s="10">
        <v>66.336468483085355</v>
      </c>
      <c r="P156" s="10">
        <v>0</v>
      </c>
      <c r="Q156" s="10">
        <v>48.792499999999997</v>
      </c>
      <c r="R156" s="10">
        <v>41.76970499657957</v>
      </c>
      <c r="S156" s="10">
        <v>20.55937562500003</v>
      </c>
      <c r="T156" s="10">
        <v>21.21032937157954</v>
      </c>
      <c r="U156" s="10">
        <v>58.23029500342043</v>
      </c>
      <c r="V156" s="10">
        <v>0</v>
      </c>
      <c r="W156" s="196"/>
      <c r="X156" s="196"/>
      <c r="Y156" s="196"/>
      <c r="Z156" s="196"/>
      <c r="AA156" s="196"/>
      <c r="AB156" s="196"/>
      <c r="AC156" s="196"/>
      <c r="AD156" s="196"/>
    </row>
    <row xmlns:x14ac="http://schemas.microsoft.com/office/spreadsheetml/2009/9/ac" r="157" s="193" customFormat="true" ht="12" x14ac:dyDescent="0.2">
      <c r="A157" s="196" t="s">
        <v>160</v>
      </c>
      <c r="B157" s="10">
        <v>2019</v>
      </c>
      <c r="C157" s="196" t="s">
        <v>18</v>
      </c>
      <c r="D157" s="10">
        <v>4030071</v>
      </c>
      <c r="E157" s="10">
        <v>42.433333333334303</v>
      </c>
      <c r="F157" s="10">
        <v>20.524271875579871</v>
      </c>
      <c r="G157" s="10"/>
      <c r="H157" s="10"/>
      <c r="I157" s="10">
        <v>79.475728124420129</v>
      </c>
      <c r="J157" s="10">
        <v>20.524271875579871</v>
      </c>
      <c r="K157" s="10">
        <v>35.386555753357243</v>
      </c>
      <c r="L157" s="10"/>
      <c r="M157" s="10">
        <v>31.531601666666571</v>
      </c>
      <c r="N157" s="10">
        <v>3.8549540866906682</v>
      </c>
      <c r="O157" s="10">
        <v>64.613444246642757</v>
      </c>
      <c r="P157" s="10">
        <v>0</v>
      </c>
      <c r="Q157" s="10">
        <v>48.792499999999997</v>
      </c>
      <c r="R157" s="10">
        <v>41.76970499657957</v>
      </c>
      <c r="S157" s="10">
        <v>26.693067187499761</v>
      </c>
      <c r="T157" s="10">
        <v>15.076637809079809</v>
      </c>
      <c r="U157" s="10">
        <v>58.23029500342043</v>
      </c>
      <c r="V157" s="10">
        <v>0</v>
      </c>
      <c r="W157" s="196"/>
      <c r="X157" s="196"/>
      <c r="Y157" s="196"/>
      <c r="Z157" s="196"/>
      <c r="AA157" s="196"/>
      <c r="AB157" s="196"/>
      <c r="AC157" s="196"/>
      <c r="AD157" s="196"/>
    </row>
    <row xmlns:x14ac="http://schemas.microsoft.com/office/spreadsheetml/2009/9/ac" r="158" s="193" customFormat="true" ht="12" x14ac:dyDescent="0.2">
      <c r="A158" s="196" t="s">
        <v>160</v>
      </c>
      <c r="B158" s="10">
        <v>2020</v>
      </c>
      <c r="C158" s="196" t="s">
        <v>18</v>
      </c>
      <c r="D158" s="10">
        <v>4179171</v>
      </c>
      <c r="E158" s="10">
        <v>48.516666666666417</v>
      </c>
      <c r="F158" s="10">
        <v>21.10845913694266</v>
      </c>
      <c r="G158" s="10"/>
      <c r="H158" s="10"/>
      <c r="I158" s="10">
        <v>78.891540863057344</v>
      </c>
      <c r="J158" s="10">
        <v>21.10845913694266</v>
      </c>
      <c r="K158" s="10">
        <v>37.10957998979984</v>
      </c>
      <c r="L158" s="10"/>
      <c r="M158" s="10">
        <v>34.079346666666417</v>
      </c>
      <c r="N158" s="10">
        <v>3.030233323133416</v>
      </c>
      <c r="O158" s="10">
        <v>62.89042001020016</v>
      </c>
      <c r="P158" s="10">
        <v>0</v>
      </c>
      <c r="Q158" s="10">
        <v>48.792499999999997</v>
      </c>
      <c r="R158" s="10">
        <v>41.76970499657957</v>
      </c>
      <c r="S158" s="10">
        <v>32.826758749999499</v>
      </c>
      <c r="T158" s="10">
        <v>8.9429462465800711</v>
      </c>
      <c r="U158" s="10">
        <v>58.23029500342043</v>
      </c>
      <c r="V158" s="10">
        <v>0</v>
      </c>
      <c r="W158" s="196"/>
      <c r="X158" s="196"/>
      <c r="Y158" s="196"/>
      <c r="Z158" s="196"/>
      <c r="AA158" s="196"/>
      <c r="AB158" s="196"/>
      <c r="AC158" s="196"/>
      <c r="AD158" s="196"/>
    </row>
    <row xmlns:x14ac="http://schemas.microsoft.com/office/spreadsheetml/2009/9/ac" r="159" s="193" customFormat="true" ht="12" x14ac:dyDescent="0.2">
      <c r="A159" s="196" t="s">
        <v>160</v>
      </c>
      <c r="B159" s="10">
        <v>2021</v>
      </c>
      <c r="C159" s="196" t="s">
        <v>18</v>
      </c>
      <c r="D159" s="10">
        <v>4333231</v>
      </c>
      <c r="E159" s="10">
        <v>54.600000000000357</v>
      </c>
      <c r="F159" s="10">
        <v>21.692646398305669</v>
      </c>
      <c r="G159" s="10"/>
      <c r="H159" s="10"/>
      <c r="I159" s="10">
        <v>78.307353601694331</v>
      </c>
      <c r="J159" s="10">
        <v>21.692646398305669</v>
      </c>
      <c r="K159" s="10">
        <v>38.832604226242438</v>
      </c>
      <c r="L159" s="10"/>
      <c r="M159" s="10">
        <v>36.627091666667177</v>
      </c>
      <c r="N159" s="10">
        <v>2.2055125595752538</v>
      </c>
      <c r="O159" s="10">
        <v>61.167395773757562</v>
      </c>
      <c r="P159" s="10">
        <v>0</v>
      </c>
      <c r="Q159" s="10">
        <v>48.792499999999997</v>
      </c>
      <c r="R159" s="10">
        <v>41.76970499657957</v>
      </c>
      <c r="S159" s="10">
        <v>38.960450312499233</v>
      </c>
      <c r="T159" s="10">
        <v>2.809254684080337</v>
      </c>
      <c r="U159" s="10">
        <v>58.23029500342043</v>
      </c>
      <c r="V159" s="10">
        <v>0</v>
      </c>
      <c r="W159" s="196"/>
      <c r="X159" s="196"/>
      <c r="Y159" s="196"/>
      <c r="Z159" s="196"/>
      <c r="AA159" s="196"/>
      <c r="AB159" s="196"/>
      <c r="AC159" s="196"/>
      <c r="AD159" s="196"/>
    </row>
    <row xmlns:x14ac="http://schemas.microsoft.com/office/spreadsheetml/2009/9/ac" r="160" s="193" customFormat="true" ht="12" x14ac:dyDescent="0.2">
      <c r="A160" s="196" t="s">
        <v>160</v>
      </c>
      <c r="B160" s="10">
        <v>2022</v>
      </c>
      <c r="C160" s="196" t="s">
        <v>18</v>
      </c>
      <c r="D160" s="10">
        <v>4489792</v>
      </c>
      <c r="E160" s="10">
        <v>60.683333333334303</v>
      </c>
      <c r="F160" s="10">
        <v>22.276833659668451</v>
      </c>
      <c r="G160" s="10"/>
      <c r="H160" s="10"/>
      <c r="I160" s="10">
        <v>77.723166340331545</v>
      </c>
      <c r="J160" s="10">
        <v>22.276833659668451</v>
      </c>
      <c r="K160" s="10">
        <v>40.555628462685043</v>
      </c>
      <c r="L160" s="10"/>
      <c r="M160" s="10">
        <v>39.174836666667026</v>
      </c>
      <c r="N160" s="10">
        <v>1.3807917960180021</v>
      </c>
      <c r="O160" s="10">
        <v>59.444371537314957</v>
      </c>
      <c r="P160" s="10">
        <v>0</v>
      </c>
      <c r="Q160" s="10">
        <v>48.792499999999997</v>
      </c>
      <c r="R160" s="10">
        <v>41.76970499657957</v>
      </c>
      <c r="S160" s="10">
        <v>41.76970499657957</v>
      </c>
      <c r="T160" s="10">
        <v>0</v>
      </c>
      <c r="U160" s="10">
        <v>58.23029500342043</v>
      </c>
      <c r="V160" s="10">
        <v>0</v>
      </c>
      <c r="W160" s="196"/>
      <c r="X160" s="196"/>
      <c r="Y160" s="196"/>
      <c r="Z160" s="196"/>
      <c r="AA160" s="196"/>
      <c r="AB160" s="196"/>
      <c r="AC160" s="196"/>
      <c r="AD160" s="196"/>
    </row>
    <row xmlns:x14ac="http://schemas.microsoft.com/office/spreadsheetml/2009/9/ac" r="161" s="193" customFormat="true" ht="12" x14ac:dyDescent="0.2">
      <c r="A161" s="196" t="s">
        <v>160</v>
      </c>
      <c r="B161" s="10">
        <v>2023</v>
      </c>
      <c r="C161" s="196" t="s">
        <v>18</v>
      </c>
      <c r="D161" s="10">
        <v>4477963</v>
      </c>
      <c r="E161" s="10">
        <v>66.766666666666424</v>
      </c>
      <c r="F161" s="10">
        <v>22.861020921031241</v>
      </c>
      <c r="G161" s="10"/>
      <c r="H161" s="10"/>
      <c r="I161" s="10">
        <v>77.138979078968759</v>
      </c>
      <c r="J161" s="10">
        <v>22.861020921031241</v>
      </c>
      <c r="K161" s="10">
        <v>42.278652699127633</v>
      </c>
      <c r="L161" s="10"/>
      <c r="M161" s="10">
        <v>41.722581666666883</v>
      </c>
      <c r="N161" s="10">
        <v>0.55607103246074985</v>
      </c>
      <c r="O161" s="10">
        <v>57.721347300872367</v>
      </c>
      <c r="P161" s="10">
        <v>0</v>
      </c>
      <c r="Q161" s="10">
        <v>48.792499999999997</v>
      </c>
      <c r="R161" s="10">
        <v>41.76970499657957</v>
      </c>
      <c r="S161" s="10">
        <v>41.76970499657957</v>
      </c>
      <c r="T161" s="10">
        <v>0</v>
      </c>
      <c r="U161" s="10">
        <v>58.23029500342043</v>
      </c>
      <c r="V161" s="10">
        <v>0</v>
      </c>
      <c r="W161" s="196"/>
      <c r="X161" s="196"/>
      <c r="Y161" s="196"/>
      <c r="Z161" s="196"/>
      <c r="AA161" s="196"/>
      <c r="AB161" s="196"/>
      <c r="AC161" s="196"/>
      <c r="AD161" s="196"/>
    </row>
    <row xmlns:x14ac="http://schemas.microsoft.com/office/spreadsheetml/2009/9/ac" r="162" s="193" customFormat="true" ht="12" x14ac:dyDescent="0.2">
      <c r="A162" s="196" t="s">
        <v>160</v>
      </c>
      <c r="B162" s="10">
        <v>2024</v>
      </c>
      <c r="C162" s="196" t="s">
        <v>18</v>
      </c>
      <c r="D162" s="10"/>
      <c r="E162" s="10"/>
      <c r="F162" s="10"/>
      <c r="G162" s="10"/>
      <c r="H162" s="10"/>
      <c r="I162" s="10"/>
      <c r="J162" s="10"/>
      <c r="K162" s="10"/>
      <c r="L162" s="10"/>
      <c r="M162" s="10"/>
      <c r="N162" s="10"/>
      <c r="O162" s="10"/>
      <c r="P162" s="10"/>
      <c r="Q162" s="10"/>
      <c r="R162" s="10"/>
      <c r="S162" s="10"/>
      <c r="T162" s="10"/>
      <c r="U162" s="10"/>
      <c r="V162" s="10"/>
      <c r="W162" s="196"/>
      <c r="X162" s="196"/>
      <c r="Y162" s="196"/>
      <c r="Z162" s="196"/>
      <c r="AA162" s="196"/>
      <c r="AB162" s="196"/>
      <c r="AC162" s="196"/>
      <c r="AD162" s="196"/>
    </row>
    <row xmlns:x14ac="http://schemas.microsoft.com/office/spreadsheetml/2009/9/ac" r="163" s="193" customFormat="true" ht="12" x14ac:dyDescent="0.2">
      <c r="A163" s="196" t="s">
        <v>160</v>
      </c>
      <c r="B163" s="10">
        <v>2025</v>
      </c>
      <c r="C163" s="196" t="s">
        <v>18</v>
      </c>
      <c r="D163" s="10"/>
      <c r="E163" s="10"/>
      <c r="F163" s="10"/>
      <c r="G163" s="10"/>
      <c r="H163" s="10"/>
      <c r="I163" s="10"/>
      <c r="J163" s="10"/>
      <c r="K163" s="10"/>
      <c r="L163" s="10"/>
      <c r="M163" s="10"/>
      <c r="N163" s="10"/>
      <c r="O163" s="10"/>
      <c r="P163" s="10"/>
      <c r="Q163" s="10"/>
      <c r="R163" s="10"/>
      <c r="S163" s="10"/>
      <c r="T163" s="10"/>
      <c r="U163" s="10"/>
      <c r="V163" s="10"/>
      <c r="W163" s="196"/>
      <c r="X163" s="196"/>
      <c r="Y163" s="196"/>
      <c r="Z163" s="196"/>
      <c r="AA163" s="196"/>
      <c r="AB163" s="196"/>
      <c r="AC163" s="196"/>
      <c r="AD163" s="196"/>
    </row>
    <row xmlns:x14ac="http://schemas.microsoft.com/office/spreadsheetml/2009/9/ac" r="164" s="193" customFormat="true" ht="12" x14ac:dyDescent="0.2">
      <c r="A164" s="196" t="s">
        <v>160</v>
      </c>
      <c r="B164" s="10">
        <v>2026</v>
      </c>
      <c r="C164" s="196" t="s">
        <v>18</v>
      </c>
      <c r="D164" s="10"/>
      <c r="E164" s="10"/>
      <c r="F164" s="10"/>
      <c r="G164" s="10"/>
      <c r="H164" s="10"/>
      <c r="I164" s="10"/>
      <c r="J164" s="10"/>
      <c r="K164" s="10"/>
      <c r="L164" s="10"/>
      <c r="M164" s="10"/>
      <c r="N164" s="10"/>
      <c r="O164" s="10"/>
      <c r="P164" s="10"/>
      <c r="Q164" s="10"/>
      <c r="R164" s="10"/>
      <c r="S164" s="10"/>
      <c r="T164" s="10"/>
      <c r="U164" s="10"/>
      <c r="V164" s="10"/>
      <c r="W164" s="196"/>
      <c r="X164" s="196"/>
      <c r="Y164" s="196"/>
      <c r="Z164" s="196"/>
      <c r="AA164" s="196"/>
      <c r="AB164" s="196"/>
      <c r="AC164" s="196"/>
      <c r="AD164" s="196"/>
    </row>
    <row xmlns:x14ac="http://schemas.microsoft.com/office/spreadsheetml/2009/9/ac" r="165" s="193" customFormat="true" ht="12" x14ac:dyDescent="0.2">
      <c r="A165" s="196" t="s">
        <v>160</v>
      </c>
      <c r="B165" s="10">
        <v>2027</v>
      </c>
      <c r="C165" s="196" t="s">
        <v>18</v>
      </c>
      <c r="D165" s="10"/>
      <c r="E165" s="10"/>
      <c r="F165" s="10"/>
      <c r="G165" s="10"/>
      <c r="H165" s="10"/>
      <c r="I165" s="10"/>
      <c r="J165" s="10"/>
      <c r="K165" s="10"/>
      <c r="L165" s="10"/>
      <c r="M165" s="10"/>
      <c r="N165" s="10"/>
      <c r="O165" s="10"/>
      <c r="P165" s="10"/>
      <c r="Q165" s="10"/>
      <c r="R165" s="10"/>
      <c r="S165" s="10"/>
      <c r="T165" s="10"/>
      <c r="U165" s="10"/>
      <c r="V165" s="10"/>
      <c r="W165" s="196"/>
      <c r="X165" s="196"/>
      <c r="Y165" s="196"/>
      <c r="Z165" s="196"/>
      <c r="AA165" s="196"/>
      <c r="AB165" s="196"/>
      <c r="AC165" s="196"/>
      <c r="AD165" s="196"/>
    </row>
    <row xmlns:x14ac="http://schemas.microsoft.com/office/spreadsheetml/2009/9/ac" r="166" s="193" customFormat="true" ht="12" x14ac:dyDescent="0.2">
      <c r="A166" s="196" t="s">
        <v>160</v>
      </c>
      <c r="B166" s="10">
        <v>2028</v>
      </c>
      <c r="C166" s="196" t="s">
        <v>18</v>
      </c>
      <c r="D166" s="10"/>
      <c r="E166" s="10"/>
      <c r="F166" s="10"/>
      <c r="G166" s="10"/>
      <c r="H166" s="10"/>
      <c r="I166" s="10"/>
      <c r="J166" s="10"/>
      <c r="K166" s="10"/>
      <c r="L166" s="10"/>
      <c r="M166" s="10"/>
      <c r="N166" s="10"/>
      <c r="O166" s="10"/>
      <c r="P166" s="10"/>
      <c r="Q166" s="10"/>
      <c r="R166" s="10"/>
      <c r="S166" s="10"/>
      <c r="T166" s="10"/>
      <c r="U166" s="10"/>
      <c r="V166" s="10"/>
      <c r="W166" s="196"/>
      <c r="X166" s="196"/>
      <c r="Y166" s="196"/>
      <c r="Z166" s="196"/>
      <c r="AA166" s="196"/>
      <c r="AB166" s="196"/>
      <c r="AC166" s="196"/>
      <c r="AD166" s="196"/>
    </row>
    <row xmlns:x14ac="http://schemas.microsoft.com/office/spreadsheetml/2009/9/ac" r="167" s="193" customFormat="true" ht="12" x14ac:dyDescent="0.2">
      <c r="A167" s="196" t="s">
        <v>160</v>
      </c>
      <c r="B167" s="10">
        <v>2029</v>
      </c>
      <c r="C167" s="196" t="s">
        <v>18</v>
      </c>
      <c r="D167" s="10"/>
      <c r="E167" s="10"/>
      <c r="F167" s="10"/>
      <c r="G167" s="10"/>
      <c r="H167" s="10"/>
      <c r="I167" s="10"/>
      <c r="J167" s="10"/>
      <c r="K167" s="10"/>
      <c r="L167" s="10"/>
      <c r="M167" s="10"/>
      <c r="N167" s="10"/>
      <c r="O167" s="10"/>
      <c r="P167" s="10"/>
      <c r="Q167" s="10"/>
      <c r="R167" s="10"/>
      <c r="S167" s="10"/>
      <c r="T167" s="10"/>
      <c r="U167" s="10"/>
      <c r="V167" s="10"/>
      <c r="W167" s="196"/>
      <c r="X167" s="196"/>
      <c r="Y167" s="196"/>
      <c r="Z167" s="196"/>
      <c r="AA167" s="196"/>
      <c r="AB167" s="196"/>
    </row>
    <row xmlns:x14ac="http://schemas.microsoft.com/office/spreadsheetml/2009/9/ac" r="168" s="193" customFormat="true" ht="12" x14ac:dyDescent="0.2">
      <c r="A168" s="196" t="s">
        <v>160</v>
      </c>
      <c r="B168" s="10">
        <v>2030</v>
      </c>
      <c r="C168" s="196" t="s">
        <v>18</v>
      </c>
      <c r="D168" s="10"/>
      <c r="E168" s="10"/>
      <c r="F168" s="10"/>
      <c r="G168" s="10"/>
      <c r="H168" s="10"/>
      <c r="I168" s="10"/>
      <c r="J168" s="10"/>
      <c r="K168" s="10"/>
      <c r="L168" s="10"/>
      <c r="M168" s="10"/>
      <c r="N168" s="10"/>
      <c r="O168" s="10"/>
      <c r="P168" s="10"/>
      <c r="Q168" s="10"/>
      <c r="R168" s="10"/>
      <c r="S168" s="10"/>
      <c r="T168" s="10"/>
      <c r="U168" s="10"/>
      <c r="V168" s="10"/>
      <c r="W168" s="196"/>
      <c r="X168" s="196"/>
      <c r="Y168" s="196"/>
      <c r="Z168" s="196"/>
      <c r="AA168" s="196"/>
      <c r="AB168" s="196"/>
    </row>
    <row xmlns:x14ac="http://schemas.microsoft.com/office/spreadsheetml/2009/9/ac" r="169" ht="15.75" x14ac:dyDescent="0.25">
      <c r="A169" s="197" t="s">
        <v>160</v>
      </c>
      <c r="B169" s="10">
        <v>2000</v>
      </c>
      <c r="C169" s="197" t="s">
        <v>19</v>
      </c>
      <c r="D169" s="10">
        <v>1720440</v>
      </c>
      <c r="E169" s="10"/>
      <c r="F169" s="10"/>
      <c r="G169" s="10"/>
      <c r="H169" s="10"/>
      <c r="I169" s="10"/>
      <c r="J169" s="10">
        <v>100</v>
      </c>
      <c r="K169" s="10"/>
      <c r="L169" s="10"/>
      <c r="M169" s="10"/>
      <c r="N169" s="10"/>
      <c r="O169" s="10"/>
      <c r="P169" s="10">
        <v>100</v>
      </c>
      <c r="Q169" s="10"/>
      <c r="R169" s="10"/>
      <c r="S169" s="10"/>
      <c r="T169" s="10"/>
      <c r="U169" s="10"/>
      <c r="V169" s="10">
        <v>100</v>
      </c>
      <c r="W169" s="197"/>
      <c r="X169" s="197"/>
      <c r="Y169" s="197"/>
      <c r="Z169" s="197"/>
      <c r="AA169" s="197"/>
      <c r="AB169" s="197"/>
    </row>
    <row xmlns:x14ac="http://schemas.microsoft.com/office/spreadsheetml/2009/9/ac" r="170" ht="15.75" x14ac:dyDescent="0.25">
      <c r="A170" s="197" t="s">
        <v>160</v>
      </c>
      <c r="B170" s="10">
        <v>2001</v>
      </c>
      <c r="C170" s="197" t="s">
        <v>19</v>
      </c>
      <c r="D170" s="10">
        <v>1767117</v>
      </c>
      <c r="E170" s="10"/>
      <c r="F170" s="10">
        <v>49.768366040592873</v>
      </c>
      <c r="G170" s="10"/>
      <c r="H170" s="10"/>
      <c r="I170" s="10">
        <v>50.231633959407127</v>
      </c>
      <c r="J170" s="10">
        <v>49.768366040592873</v>
      </c>
      <c r="K170" s="10">
        <v>52.156808763179917</v>
      </c>
      <c r="L170" s="10"/>
      <c r="M170" s="10"/>
      <c r="N170" s="10"/>
      <c r="O170" s="10">
        <v>47.843191236820083</v>
      </c>
      <c r="P170" s="10">
        <v>52.156808763179917</v>
      </c>
      <c r="Q170" s="10"/>
      <c r="R170" s="10"/>
      <c r="S170" s="10"/>
      <c r="T170" s="10"/>
      <c r="U170" s="10"/>
      <c r="V170" s="10">
        <v>100</v>
      </c>
      <c r="W170" s="197"/>
      <c r="X170" s="197"/>
      <c r="Y170" s="197"/>
      <c r="Z170" s="197"/>
      <c r="AA170" s="197"/>
      <c r="AB170" s="197"/>
    </row>
    <row xmlns:x14ac="http://schemas.microsoft.com/office/spreadsheetml/2009/9/ac" r="171" ht="15.75" x14ac:dyDescent="0.25">
      <c r="A171" s="197" t="s">
        <v>160</v>
      </c>
      <c r="B171" s="10">
        <v>2002</v>
      </c>
      <c r="C171" s="197" t="s">
        <v>19</v>
      </c>
      <c r="D171" s="10">
        <v>1813895</v>
      </c>
      <c r="E171" s="10"/>
      <c r="F171" s="10">
        <v>49.768366040592873</v>
      </c>
      <c r="G171" s="10"/>
      <c r="H171" s="10"/>
      <c r="I171" s="10">
        <v>50.231633959407127</v>
      </c>
      <c r="J171" s="10">
        <v>49.768366040592873</v>
      </c>
      <c r="K171" s="10">
        <v>52.156808763179917</v>
      </c>
      <c r="L171" s="10"/>
      <c r="M171" s="10"/>
      <c r="N171" s="10"/>
      <c r="O171" s="10">
        <v>47.843191236820083</v>
      </c>
      <c r="P171" s="10">
        <v>52.156808763179917</v>
      </c>
      <c r="Q171" s="10"/>
      <c r="R171" s="10"/>
      <c r="S171" s="10"/>
      <c r="T171" s="10"/>
      <c r="U171" s="10"/>
      <c r="V171" s="10">
        <v>100</v>
      </c>
      <c r="W171" s="197"/>
      <c r="X171" s="197"/>
      <c r="Y171" s="197"/>
      <c r="Z171" s="197"/>
      <c r="AA171" s="197"/>
      <c r="AB171" s="197"/>
    </row>
    <row xmlns:x14ac="http://schemas.microsoft.com/office/spreadsheetml/2009/9/ac" r="172" ht="15.75" x14ac:dyDescent="0.25">
      <c r="A172" s="197" t="s">
        <v>160</v>
      </c>
      <c r="B172" s="10">
        <v>2003</v>
      </c>
      <c r="C172" s="197" t="s">
        <v>19</v>
      </c>
      <c r="D172" s="10">
        <v>1864190</v>
      </c>
      <c r="E172" s="10"/>
      <c r="F172" s="10">
        <v>49.768366040592873</v>
      </c>
      <c r="G172" s="10"/>
      <c r="H172" s="10"/>
      <c r="I172" s="10">
        <v>50.231633959407127</v>
      </c>
      <c r="J172" s="10">
        <v>49.768366040592873</v>
      </c>
      <c r="K172" s="10">
        <v>52.156808763179917</v>
      </c>
      <c r="L172" s="10"/>
      <c r="M172" s="10"/>
      <c r="N172" s="10"/>
      <c r="O172" s="10">
        <v>47.843191236820083</v>
      </c>
      <c r="P172" s="10">
        <v>52.156808763179917</v>
      </c>
      <c r="Q172" s="10"/>
      <c r="R172" s="10"/>
      <c r="S172" s="10"/>
      <c r="T172" s="10"/>
      <c r="U172" s="10"/>
      <c r="V172" s="10">
        <v>100</v>
      </c>
      <c r="W172" s="197"/>
      <c r="X172" s="197"/>
      <c r="Y172" s="197"/>
      <c r="Z172" s="197"/>
      <c r="AA172" s="197"/>
      <c r="AB172" s="197"/>
    </row>
    <row xmlns:x14ac="http://schemas.microsoft.com/office/spreadsheetml/2009/9/ac" r="173" ht="15.75" x14ac:dyDescent="0.25">
      <c r="A173" s="197" t="s">
        <v>160</v>
      </c>
      <c r="B173" s="10">
        <v>2004</v>
      </c>
      <c r="C173" s="197" t="s">
        <v>19</v>
      </c>
      <c r="D173" s="10">
        <v>1921371</v>
      </c>
      <c r="E173" s="10"/>
      <c r="F173" s="10">
        <v>49.768366040592873</v>
      </c>
      <c r="G173" s="10"/>
      <c r="H173" s="10"/>
      <c r="I173" s="10">
        <v>50.231633959407127</v>
      </c>
      <c r="J173" s="10">
        <v>49.768366040592873</v>
      </c>
      <c r="K173" s="10">
        <v>52.156808763179917</v>
      </c>
      <c r="L173" s="10"/>
      <c r="M173" s="10"/>
      <c r="N173" s="10"/>
      <c r="O173" s="10">
        <v>47.843191236820083</v>
      </c>
      <c r="P173" s="10">
        <v>52.156808763179917</v>
      </c>
      <c r="Q173" s="10"/>
      <c r="R173" s="10"/>
      <c r="S173" s="10"/>
      <c r="T173" s="10"/>
      <c r="U173" s="10"/>
      <c r="V173" s="10">
        <v>100</v>
      </c>
      <c r="W173" s="197"/>
      <c r="X173" s="197"/>
      <c r="Y173" s="197"/>
      <c r="Z173" s="197"/>
      <c r="AA173" s="197"/>
      <c r="AB173" s="197"/>
    </row>
    <row xmlns:x14ac="http://schemas.microsoft.com/office/spreadsheetml/2009/9/ac" r="174" ht="15.75" x14ac:dyDescent="0.25">
      <c r="A174" s="197" t="s">
        <v>160</v>
      </c>
      <c r="B174" s="10">
        <v>2005</v>
      </c>
      <c r="C174" s="197" t="s">
        <v>19</v>
      </c>
      <c r="D174" s="10">
        <v>1983013</v>
      </c>
      <c r="E174" s="10"/>
      <c r="F174" s="10">
        <v>49.768366040592873</v>
      </c>
      <c r="G174" s="10"/>
      <c r="H174" s="10"/>
      <c r="I174" s="10">
        <v>50.231633959407127</v>
      </c>
      <c r="J174" s="10">
        <v>49.768366040592873</v>
      </c>
      <c r="K174" s="10">
        <v>52.156808763179917</v>
      </c>
      <c r="L174" s="10"/>
      <c r="M174" s="10"/>
      <c r="N174" s="10"/>
      <c r="O174" s="10">
        <v>47.843191236820083</v>
      </c>
      <c r="P174" s="10">
        <v>52.156808763179917</v>
      </c>
      <c r="Q174" s="10"/>
      <c r="R174" s="10"/>
      <c r="S174" s="10"/>
      <c r="T174" s="10"/>
      <c r="U174" s="10"/>
      <c r="V174" s="10">
        <v>100</v>
      </c>
      <c r="W174" s="197"/>
      <c r="X174" s="197"/>
      <c r="Y174" s="197"/>
      <c r="Z174" s="197"/>
      <c r="AA174" s="197"/>
      <c r="AB174" s="197"/>
    </row>
    <row xmlns:x14ac="http://schemas.microsoft.com/office/spreadsheetml/2009/9/ac" r="175" ht="15.75" x14ac:dyDescent="0.25">
      <c r="A175" s="197" t="s">
        <v>160</v>
      </c>
      <c r="B175" s="10">
        <v>2006</v>
      </c>
      <c r="C175" s="197" t="s">
        <v>19</v>
      </c>
      <c r="D175" s="10">
        <v>2051575</v>
      </c>
      <c r="E175" s="10"/>
      <c r="F175" s="10">
        <v>49.769622161679649</v>
      </c>
      <c r="G175" s="10"/>
      <c r="H175" s="10"/>
      <c r="I175" s="10">
        <v>50.230377838320351</v>
      </c>
      <c r="J175" s="10">
        <v>49.769622161679649</v>
      </c>
      <c r="K175" s="10">
        <v>52.899316669281923</v>
      </c>
      <c r="L175" s="10"/>
      <c r="M175" s="10"/>
      <c r="N175" s="10"/>
      <c r="O175" s="10">
        <v>47.100683330718077</v>
      </c>
      <c r="P175" s="10">
        <v>52.899316669281923</v>
      </c>
      <c r="Q175" s="10"/>
      <c r="R175" s="10"/>
      <c r="S175" s="10"/>
      <c r="T175" s="10"/>
      <c r="U175" s="10"/>
      <c r="V175" s="10">
        <v>100</v>
      </c>
      <c r="W175" s="197"/>
      <c r="X175" s="197"/>
      <c r="Y175" s="197"/>
      <c r="Z175" s="197"/>
      <c r="AA175" s="197"/>
      <c r="AB175" s="197"/>
    </row>
    <row xmlns:x14ac="http://schemas.microsoft.com/office/spreadsheetml/2009/9/ac" r="176" ht="15.75" x14ac:dyDescent="0.25">
      <c r="A176" s="197" t="s">
        <v>160</v>
      </c>
      <c r="B176" s="10">
        <v>2007</v>
      </c>
      <c r="C176" s="197" t="s">
        <v>19</v>
      </c>
      <c r="D176" s="10">
        <v>2129416</v>
      </c>
      <c r="E176" s="10"/>
      <c r="F176" s="10">
        <v>49.770878282766432</v>
      </c>
      <c r="G176" s="10"/>
      <c r="H176" s="10"/>
      <c r="I176" s="10">
        <v>50.229121717233568</v>
      </c>
      <c r="J176" s="10">
        <v>49.770878282766432</v>
      </c>
      <c r="K176" s="10">
        <v>53.641824575384128</v>
      </c>
      <c r="L176" s="10"/>
      <c r="M176" s="10"/>
      <c r="N176" s="10"/>
      <c r="O176" s="10">
        <v>46.358175424615872</v>
      </c>
      <c r="P176" s="10">
        <v>53.641824575384128</v>
      </c>
      <c r="Q176" s="10"/>
      <c r="R176" s="10"/>
      <c r="S176" s="10"/>
      <c r="T176" s="10"/>
      <c r="U176" s="10"/>
      <c r="V176" s="10">
        <v>100</v>
      </c>
      <c r="W176" s="197"/>
      <c r="X176" s="197"/>
      <c r="Y176" s="197"/>
      <c r="Z176" s="197"/>
      <c r="AA176" s="197"/>
      <c r="AB176" s="197"/>
    </row>
    <row xmlns:x14ac="http://schemas.microsoft.com/office/spreadsheetml/2009/9/ac" r="177" ht="15.75" x14ac:dyDescent="0.25">
      <c r="A177" s="197" t="s">
        <v>160</v>
      </c>
      <c r="B177" s="10">
        <v>2008</v>
      </c>
      <c r="C177" s="197" t="s">
        <v>19</v>
      </c>
      <c r="D177" s="10">
        <v>2214298</v>
      </c>
      <c r="E177" s="10"/>
      <c r="F177" s="10">
        <v>49.772134403853208</v>
      </c>
      <c r="G177" s="10"/>
      <c r="H177" s="10"/>
      <c r="I177" s="10">
        <v>50.227865596146792</v>
      </c>
      <c r="J177" s="10">
        <v>49.772134403853208</v>
      </c>
      <c r="K177" s="10">
        <v>54.384332481486133</v>
      </c>
      <c r="L177" s="10"/>
      <c r="M177" s="10"/>
      <c r="N177" s="10"/>
      <c r="O177" s="10">
        <v>45.615667518513867</v>
      </c>
      <c r="P177" s="10">
        <v>54.384332481486133</v>
      </c>
      <c r="Q177" s="10"/>
      <c r="R177" s="10"/>
      <c r="S177" s="10"/>
      <c r="T177" s="10"/>
      <c r="U177" s="10"/>
      <c r="V177" s="10">
        <v>100</v>
      </c>
      <c r="W177" s="197"/>
      <c r="X177" s="197"/>
      <c r="Y177" s="197"/>
      <c r="Z177" s="197"/>
      <c r="AA177" s="197"/>
      <c r="AB177" s="197"/>
    </row>
    <row xmlns:x14ac="http://schemas.microsoft.com/office/spreadsheetml/2009/9/ac" r="178" ht="15.75" x14ac:dyDescent="0.25">
      <c r="A178" s="197" t="s">
        <v>160</v>
      </c>
      <c r="B178" s="10">
        <v>2009</v>
      </c>
      <c r="C178" s="197" t="s">
        <v>19</v>
      </c>
      <c r="D178" s="10">
        <v>2311119</v>
      </c>
      <c r="E178" s="10"/>
      <c r="F178" s="10">
        <v>49.773390524939977</v>
      </c>
      <c r="G178" s="10"/>
      <c r="H178" s="10"/>
      <c r="I178" s="10">
        <v>50.226609475060023</v>
      </c>
      <c r="J178" s="10">
        <v>49.773390524939977</v>
      </c>
      <c r="K178" s="10">
        <v>55.126840387588352</v>
      </c>
      <c r="L178" s="10"/>
      <c r="M178" s="10"/>
      <c r="N178" s="10"/>
      <c r="O178" s="10">
        <v>44.873159612411648</v>
      </c>
      <c r="P178" s="10">
        <v>55.126840387588352</v>
      </c>
      <c r="Q178" s="10"/>
      <c r="R178" s="10"/>
      <c r="S178" s="10"/>
      <c r="T178" s="10"/>
      <c r="U178" s="10"/>
      <c r="V178" s="10">
        <v>100</v>
      </c>
      <c r="W178" s="197"/>
      <c r="X178" s="197"/>
      <c r="Y178" s="197"/>
      <c r="Z178" s="197"/>
      <c r="AA178" s="197"/>
      <c r="AB178" s="197"/>
    </row>
    <row xmlns:x14ac="http://schemas.microsoft.com/office/spreadsheetml/2009/9/ac" r="179" ht="15.75" x14ac:dyDescent="0.25">
      <c r="A179" s="197" t="s">
        <v>160</v>
      </c>
      <c r="B179" s="10">
        <v>2010</v>
      </c>
      <c r="C179" s="197" t="s">
        <v>19</v>
      </c>
      <c r="D179" s="10">
        <v>2416986</v>
      </c>
      <c r="E179" s="10"/>
      <c r="F179" s="10">
        <v>49.774646646026767</v>
      </c>
      <c r="G179" s="10"/>
      <c r="H179" s="10"/>
      <c r="I179" s="10">
        <v>50.225353353973233</v>
      </c>
      <c r="J179" s="10">
        <v>49.774646646026767</v>
      </c>
      <c r="K179" s="10">
        <v>55.869348293690337</v>
      </c>
      <c r="L179" s="10"/>
      <c r="M179" s="10"/>
      <c r="N179" s="10"/>
      <c r="O179" s="10">
        <v>44.130651706309663</v>
      </c>
      <c r="P179" s="10">
        <v>55.869348293690337</v>
      </c>
      <c r="Q179" s="10"/>
      <c r="R179" s="10"/>
      <c r="S179" s="10"/>
      <c r="T179" s="10"/>
      <c r="U179" s="10"/>
      <c r="V179" s="10">
        <v>100</v>
      </c>
      <c r="W179" s="197"/>
      <c r="X179" s="197"/>
      <c r="Y179" s="197"/>
      <c r="Z179" s="197"/>
      <c r="AA179" s="197"/>
      <c r="AB179" s="197"/>
    </row>
    <row xmlns:x14ac="http://schemas.microsoft.com/office/spreadsheetml/2009/9/ac" r="180" ht="15.75" x14ac:dyDescent="0.25">
      <c r="A180" s="197" t="s">
        <v>160</v>
      </c>
      <c r="B180" s="10">
        <v>2011</v>
      </c>
      <c r="C180" s="197" t="s">
        <v>19</v>
      </c>
      <c r="D180" s="10">
        <v>2528236</v>
      </c>
      <c r="E180" s="10">
        <v>68.827342368886264</v>
      </c>
      <c r="F180" s="10">
        <v>49.775902767113543</v>
      </c>
      <c r="G180" s="10"/>
      <c r="H180" s="10"/>
      <c r="I180" s="10">
        <v>50.224097232886457</v>
      </c>
      <c r="J180" s="10">
        <v>49.775902767113543</v>
      </c>
      <c r="K180" s="10">
        <v>56.611856199792562</v>
      </c>
      <c r="L180" s="10"/>
      <c r="M180" s="10"/>
      <c r="N180" s="10"/>
      <c r="O180" s="10">
        <v>43.388143800207438</v>
      </c>
      <c r="P180" s="10">
        <v>56.611856199792562</v>
      </c>
      <c r="Q180" s="10"/>
      <c r="R180" s="10"/>
      <c r="S180" s="10"/>
      <c r="T180" s="10"/>
      <c r="U180" s="10"/>
      <c r="V180" s="10">
        <v>100</v>
      </c>
      <c r="W180" s="197"/>
      <c r="X180" s="197"/>
      <c r="Y180" s="197"/>
      <c r="Z180" s="197"/>
      <c r="AA180" s="197"/>
      <c r="AB180" s="197"/>
    </row>
    <row xmlns:x14ac="http://schemas.microsoft.com/office/spreadsheetml/2009/9/ac" r="181" ht="15.75" x14ac:dyDescent="0.25">
      <c r="A181" s="197" t="s">
        <v>160</v>
      </c>
      <c r="B181" s="10">
        <v>2012</v>
      </c>
      <c r="C181" s="197" t="s">
        <v>19</v>
      </c>
      <c r="D181" s="10">
        <v>2645744</v>
      </c>
      <c r="E181" s="10">
        <v>68.827342368886264</v>
      </c>
      <c r="F181" s="10">
        <v>49.777158888200333</v>
      </c>
      <c r="G181" s="10"/>
      <c r="H181" s="10"/>
      <c r="I181" s="10">
        <v>50.222841111799667</v>
      </c>
      <c r="J181" s="10">
        <v>49.777158888200333</v>
      </c>
      <c r="K181" s="10">
        <v>57.354364105894547</v>
      </c>
      <c r="L181" s="10"/>
      <c r="M181" s="10"/>
      <c r="N181" s="10"/>
      <c r="O181" s="10">
        <v>42.645635894105453</v>
      </c>
      <c r="P181" s="10">
        <v>57.354364105894547</v>
      </c>
      <c r="Q181" s="10"/>
      <c r="R181" s="10"/>
      <c r="S181" s="10"/>
      <c r="T181" s="10"/>
      <c r="U181" s="10"/>
      <c r="V181" s="10">
        <v>100</v>
      </c>
      <c r="W181" s="197"/>
      <c r="X181" s="197"/>
      <c r="Y181" s="197"/>
      <c r="Z181" s="197"/>
      <c r="AA181" s="197"/>
      <c r="AB181" s="197"/>
    </row>
    <row xmlns:x14ac="http://schemas.microsoft.com/office/spreadsheetml/2009/9/ac" r="182" ht="15.75" x14ac:dyDescent="0.25">
      <c r="A182" s="197" t="s">
        <v>160</v>
      </c>
      <c r="B182" s="10">
        <v>2013</v>
      </c>
      <c r="C182" s="197" t="s">
        <v>19</v>
      </c>
      <c r="D182" s="10">
        <v>2771186</v>
      </c>
      <c r="E182" s="10">
        <v>68.827342368886264</v>
      </c>
      <c r="F182" s="10">
        <v>49.778415009287102</v>
      </c>
      <c r="G182" s="10">
        <v>31.92399639907936</v>
      </c>
      <c r="H182" s="10">
        <v>17.854418610207741</v>
      </c>
      <c r="I182" s="10">
        <v>50.221584990712898</v>
      </c>
      <c r="J182" s="10">
        <v>0</v>
      </c>
      <c r="K182" s="10">
        <v>58.096872011996773</v>
      </c>
      <c r="L182" s="10"/>
      <c r="M182" s="10"/>
      <c r="N182" s="10"/>
      <c r="O182" s="10">
        <v>41.903127988003227</v>
      </c>
      <c r="P182" s="10">
        <v>58.096872011996773</v>
      </c>
      <c r="Q182" s="10"/>
      <c r="R182" s="10"/>
      <c r="S182" s="10">
        <v>41.996132019468213</v>
      </c>
      <c r="T182" s="10"/>
      <c r="U182" s="10"/>
      <c r="V182" s="10">
        <v>58.003867980531787</v>
      </c>
      <c r="W182" s="197"/>
      <c r="X182" s="197"/>
      <c r="Y182" s="197"/>
      <c r="Z182" s="197"/>
      <c r="AA182" s="197"/>
      <c r="AB182" s="197"/>
    </row>
    <row xmlns:x14ac="http://schemas.microsoft.com/office/spreadsheetml/2009/9/ac" r="183" ht="15.75" x14ac:dyDescent="0.25">
      <c r="A183" s="197" t="s">
        <v>160</v>
      </c>
      <c r="B183" s="10">
        <v>2014</v>
      </c>
      <c r="C183" s="197" t="s">
        <v>19</v>
      </c>
      <c r="D183" s="10">
        <v>2898675</v>
      </c>
      <c r="E183" s="10">
        <v>68.827342368886264</v>
      </c>
      <c r="F183" s="10">
        <v>49.779671130373877</v>
      </c>
      <c r="G183" s="10">
        <v>31.92399639907936</v>
      </c>
      <c r="H183" s="10">
        <v>17.855674731294521</v>
      </c>
      <c r="I183" s="10">
        <v>50.220328869626123</v>
      </c>
      <c r="J183" s="10">
        <v>0</v>
      </c>
      <c r="K183" s="10">
        <v>58.839379918098757</v>
      </c>
      <c r="L183" s="10"/>
      <c r="M183" s="10"/>
      <c r="N183" s="10"/>
      <c r="O183" s="10">
        <v>41.160620081901243</v>
      </c>
      <c r="P183" s="10">
        <v>58.839379918098757</v>
      </c>
      <c r="Q183" s="10"/>
      <c r="R183" s="10"/>
      <c r="S183" s="10">
        <v>41.996132019468213</v>
      </c>
      <c r="T183" s="10"/>
      <c r="U183" s="10"/>
      <c r="V183" s="10">
        <v>58.003867980531787</v>
      </c>
      <c r="W183" s="197"/>
      <c r="X183" s="197"/>
      <c r="Y183" s="197"/>
      <c r="Z183" s="197"/>
      <c r="AA183" s="197"/>
      <c r="AB183" s="197"/>
    </row>
    <row xmlns:x14ac="http://schemas.microsoft.com/office/spreadsheetml/2009/9/ac" r="184" ht="15.75" x14ac:dyDescent="0.25">
      <c r="A184" s="197" t="s">
        <v>160</v>
      </c>
      <c r="B184" s="10">
        <v>2015</v>
      </c>
      <c r="C184" s="197" t="s">
        <v>19</v>
      </c>
      <c r="D184" s="10">
        <v>3031376</v>
      </c>
      <c r="E184" s="10">
        <v>68.827342368886264</v>
      </c>
      <c r="F184" s="10">
        <v>49.78092725146066</v>
      </c>
      <c r="G184" s="10">
        <v>31.92399639907936</v>
      </c>
      <c r="H184" s="10">
        <v>17.8569308523813</v>
      </c>
      <c r="I184" s="10">
        <v>50.21907274853934</v>
      </c>
      <c r="J184" s="10">
        <v>0</v>
      </c>
      <c r="K184" s="10">
        <v>59.581887824200983</v>
      </c>
      <c r="L184" s="10"/>
      <c r="M184" s="10"/>
      <c r="N184" s="10"/>
      <c r="O184" s="10">
        <v>40.418112175799017</v>
      </c>
      <c r="P184" s="10">
        <v>59.581887824200983</v>
      </c>
      <c r="Q184" s="10">
        <v>50.319052148702177</v>
      </c>
      <c r="R184" s="10"/>
      <c r="S184" s="10">
        <v>41.996132019468213</v>
      </c>
      <c r="T184" s="10">
        <v>8.3229201292339638</v>
      </c>
      <c r="U184" s="10">
        <v>49.680947851297823</v>
      </c>
      <c r="V184" s="10">
        <v>0</v>
      </c>
      <c r="W184" s="197"/>
      <c r="X184" s="197"/>
      <c r="Y184" s="197"/>
      <c r="Z184" s="197"/>
      <c r="AA184" s="197"/>
      <c r="AB184" s="197"/>
    </row>
    <row xmlns:x14ac="http://schemas.microsoft.com/office/spreadsheetml/2009/9/ac" r="185" ht="15.75" x14ac:dyDescent="0.25">
      <c r="A185" s="197" t="s">
        <v>160</v>
      </c>
      <c r="B185" s="10">
        <v>2016</v>
      </c>
      <c r="C185" s="197" t="s">
        <v>19</v>
      </c>
      <c r="D185" s="10">
        <v>3167552</v>
      </c>
      <c r="E185" s="10">
        <v>68.827342368886264</v>
      </c>
      <c r="F185" s="10">
        <v>49.782183372547443</v>
      </c>
      <c r="G185" s="10">
        <v>31.92399639907936</v>
      </c>
      <c r="H185" s="10">
        <v>17.858186973468079</v>
      </c>
      <c r="I185" s="10">
        <v>50.217816627452557</v>
      </c>
      <c r="J185" s="10">
        <v>0</v>
      </c>
      <c r="K185" s="10">
        <v>60.324395730302967</v>
      </c>
      <c r="L185" s="10"/>
      <c r="M185" s="10"/>
      <c r="N185" s="10"/>
      <c r="O185" s="10">
        <v>39.675604269697033</v>
      </c>
      <c r="P185" s="10">
        <v>60.324395730302967</v>
      </c>
      <c r="Q185" s="10">
        <v>50.319052148702177</v>
      </c>
      <c r="R185" s="10"/>
      <c r="S185" s="10">
        <v>41.996132019468213</v>
      </c>
      <c r="T185" s="10">
        <v>8.3229201292339638</v>
      </c>
      <c r="U185" s="10">
        <v>49.680947851297823</v>
      </c>
      <c r="V185" s="10">
        <v>0</v>
      </c>
      <c r="W185" s="197"/>
      <c r="X185" s="197"/>
      <c r="Y185" s="197"/>
      <c r="Z185" s="197"/>
      <c r="AA185" s="197"/>
      <c r="AB185" s="197"/>
    </row>
    <row xmlns:x14ac="http://schemas.microsoft.com/office/spreadsheetml/2009/9/ac" r="186" ht="15.75" x14ac:dyDescent="0.25">
      <c r="A186" s="197" t="s">
        <v>160</v>
      </c>
      <c r="B186" s="10">
        <v>2017</v>
      </c>
      <c r="C186" s="197" t="s">
        <v>19</v>
      </c>
      <c r="D186" s="10">
        <v>3306984</v>
      </c>
      <c r="E186" s="10">
        <v>68.827342368886264</v>
      </c>
      <c r="F186" s="10">
        <v>49.783439493634219</v>
      </c>
      <c r="G186" s="10">
        <v>31.92399639907936</v>
      </c>
      <c r="H186" s="10">
        <v>17.859443094554859</v>
      </c>
      <c r="I186" s="10">
        <v>50.216560506365781</v>
      </c>
      <c r="J186" s="10">
        <v>0</v>
      </c>
      <c r="K186" s="10">
        <v>61.066903636405193</v>
      </c>
      <c r="L186" s="10"/>
      <c r="M186" s="10"/>
      <c r="N186" s="10"/>
      <c r="O186" s="10">
        <v>38.933096363594807</v>
      </c>
      <c r="P186" s="10">
        <v>61.066903636405193</v>
      </c>
      <c r="Q186" s="10">
        <v>50.319052148702177</v>
      </c>
      <c r="R186" s="10"/>
      <c r="S186" s="10">
        <v>41.996132019468213</v>
      </c>
      <c r="T186" s="10">
        <v>8.3229201292339638</v>
      </c>
      <c r="U186" s="10">
        <v>49.680947851297823</v>
      </c>
      <c r="V186" s="10">
        <v>0</v>
      </c>
      <c r="W186" s="197"/>
      <c r="X186" s="197"/>
      <c r="Y186" s="197"/>
      <c r="Z186" s="197"/>
      <c r="AA186" s="197"/>
      <c r="AB186" s="197"/>
    </row>
    <row xmlns:x14ac="http://schemas.microsoft.com/office/spreadsheetml/2009/9/ac" r="187" ht="15.75" x14ac:dyDescent="0.25">
      <c r="A187" s="197" t="s">
        <v>160</v>
      </c>
      <c r="B187" s="10">
        <v>2018</v>
      </c>
      <c r="C187" s="197" t="s">
        <v>19</v>
      </c>
      <c r="D187" s="10">
        <v>3448829</v>
      </c>
      <c r="E187" s="10">
        <v>68.827342368886264</v>
      </c>
      <c r="F187" s="10">
        <v>49.784695614721002</v>
      </c>
      <c r="G187" s="10">
        <v>31.92399639907936</v>
      </c>
      <c r="H187" s="10">
        <v>17.860699215641642</v>
      </c>
      <c r="I187" s="10">
        <v>50.215304385278998</v>
      </c>
      <c r="J187" s="10">
        <v>0</v>
      </c>
      <c r="K187" s="10">
        <v>61.809411542507178</v>
      </c>
      <c r="L187" s="10"/>
      <c r="M187" s="10"/>
      <c r="N187" s="10"/>
      <c r="O187" s="10">
        <v>38.190588457492822</v>
      </c>
      <c r="P187" s="10">
        <v>61.809411542507178</v>
      </c>
      <c r="Q187" s="10">
        <v>50.319052148702177</v>
      </c>
      <c r="R187" s="10"/>
      <c r="S187" s="10">
        <v>41.996132019468213</v>
      </c>
      <c r="T187" s="10">
        <v>8.3229201292339638</v>
      </c>
      <c r="U187" s="10">
        <v>49.680947851297823</v>
      </c>
      <c r="V187" s="10">
        <v>0</v>
      </c>
      <c r="W187" s="197"/>
      <c r="X187" s="197"/>
      <c r="Y187" s="197"/>
      <c r="Z187" s="197"/>
      <c r="AA187" s="197"/>
      <c r="AB187" s="197"/>
    </row>
    <row xmlns:x14ac="http://schemas.microsoft.com/office/spreadsheetml/2009/9/ac" r="188" ht="15.75" x14ac:dyDescent="0.25">
      <c r="A188" s="197" t="s">
        <v>160</v>
      </c>
      <c r="B188" s="10">
        <v>2019</v>
      </c>
      <c r="C188" s="197" t="s">
        <v>19</v>
      </c>
      <c r="D188" s="10">
        <v>3596283</v>
      </c>
      <c r="E188" s="10">
        <v>68.827342368886264</v>
      </c>
      <c r="F188" s="10">
        <v>49.785951735807778</v>
      </c>
      <c r="G188" s="10">
        <v>31.92399639907936</v>
      </c>
      <c r="H188" s="10">
        <v>17.861955336728411</v>
      </c>
      <c r="I188" s="10">
        <v>50.214048264192222</v>
      </c>
      <c r="J188" s="10">
        <v>0</v>
      </c>
      <c r="K188" s="10">
        <v>62.551919448609397</v>
      </c>
      <c r="L188" s="10"/>
      <c r="M188" s="10"/>
      <c r="N188" s="10"/>
      <c r="O188" s="10">
        <v>37.448080551390603</v>
      </c>
      <c r="P188" s="10">
        <v>62.551919448609397</v>
      </c>
      <c r="Q188" s="10">
        <v>50.319052148702177</v>
      </c>
      <c r="R188" s="10"/>
      <c r="S188" s="10">
        <v>41.996132019468213</v>
      </c>
      <c r="T188" s="10">
        <v>8.3229201292339638</v>
      </c>
      <c r="U188" s="10">
        <v>49.680947851297823</v>
      </c>
      <c r="V188" s="10">
        <v>0</v>
      </c>
      <c r="W188" s="197"/>
      <c r="X188" s="197"/>
      <c r="Y188" s="197"/>
      <c r="Z188" s="197"/>
      <c r="AA188" s="197"/>
      <c r="AB188" s="197"/>
    </row>
    <row xmlns:x14ac="http://schemas.microsoft.com/office/spreadsheetml/2009/9/ac" r="189" ht="15.75" x14ac:dyDescent="0.25">
      <c r="A189" s="197" t="s">
        <v>160</v>
      </c>
      <c r="B189" s="10">
        <v>2020</v>
      </c>
      <c r="C189" s="197" t="s">
        <v>19</v>
      </c>
      <c r="D189" s="10">
        <v>3747027</v>
      </c>
      <c r="E189" s="10"/>
      <c r="F189" s="10">
        <v>49.787207856894561</v>
      </c>
      <c r="G189" s="10">
        <v>31.92399639907936</v>
      </c>
      <c r="H189" s="10">
        <v>17.863211457815201</v>
      </c>
      <c r="I189" s="10">
        <v>50.212792143105439</v>
      </c>
      <c r="J189" s="10">
        <v>0</v>
      </c>
      <c r="K189" s="10">
        <v>63.294427354711388</v>
      </c>
      <c r="L189" s="10"/>
      <c r="M189" s="10"/>
      <c r="N189" s="10"/>
      <c r="O189" s="10">
        <v>36.705572645288612</v>
      </c>
      <c r="P189" s="10">
        <v>63.294427354711388</v>
      </c>
      <c r="Q189" s="10">
        <v>50.319052148702177</v>
      </c>
      <c r="R189" s="10"/>
      <c r="S189" s="10">
        <v>41.996132019468213</v>
      </c>
      <c r="T189" s="10">
        <v>8.3229201292339638</v>
      </c>
      <c r="U189" s="10">
        <v>49.680947851297823</v>
      </c>
      <c r="V189" s="10">
        <v>0</v>
      </c>
      <c r="W189" s="197"/>
      <c r="X189" s="197"/>
      <c r="Y189" s="197"/>
      <c r="Z189" s="197"/>
      <c r="AA189" s="197"/>
      <c r="AB189" s="197"/>
    </row>
    <row xmlns:x14ac="http://schemas.microsoft.com/office/spreadsheetml/2009/9/ac" r="190" ht="15.75" x14ac:dyDescent="0.25">
      <c r="A190" s="197" t="s">
        <v>160</v>
      </c>
      <c r="B190" s="10">
        <v>2021</v>
      </c>
      <c r="C190" s="197" t="s">
        <v>19</v>
      </c>
      <c r="D190" s="10">
        <v>3903764</v>
      </c>
      <c r="E190" s="10"/>
      <c r="F190" s="10">
        <v>49.788463977981337</v>
      </c>
      <c r="G190" s="10">
        <v>31.92399639907936</v>
      </c>
      <c r="H190" s="10">
        <v>17.864467578901969</v>
      </c>
      <c r="I190" s="10">
        <v>50.211536022018663</v>
      </c>
      <c r="J190" s="10">
        <v>0</v>
      </c>
      <c r="K190" s="10">
        <v>64.036935260813607</v>
      </c>
      <c r="L190" s="10"/>
      <c r="M190" s="10"/>
      <c r="N190" s="10"/>
      <c r="O190" s="10">
        <v>35.963064739186393</v>
      </c>
      <c r="P190" s="10">
        <v>64.036935260813607</v>
      </c>
      <c r="Q190" s="10">
        <v>50.319052148702177</v>
      </c>
      <c r="R190" s="10"/>
      <c r="S190" s="10">
        <v>41.996132019468213</v>
      </c>
      <c r="T190" s="10">
        <v>8.3229201292339638</v>
      </c>
      <c r="U190" s="10">
        <v>49.680947851297823</v>
      </c>
      <c r="V190" s="10">
        <v>0</v>
      </c>
      <c r="W190" s="197"/>
      <c r="X190" s="197"/>
      <c r="Y190" s="197"/>
      <c r="Z190" s="197"/>
      <c r="AA190" s="197"/>
      <c r="AB190" s="197"/>
    </row>
    <row xmlns:x14ac="http://schemas.microsoft.com/office/spreadsheetml/2009/9/ac" r="191" ht="15.75" x14ac:dyDescent="0.25">
      <c r="A191" s="197" t="s">
        <v>160</v>
      </c>
      <c r="B191" s="10">
        <v>2022</v>
      </c>
      <c r="C191" s="197" t="s">
        <v>19</v>
      </c>
      <c r="D191" s="10">
        <v>4065644</v>
      </c>
      <c r="E191" s="10"/>
      <c r="F191" s="10">
        <v>49.78972009906812</v>
      </c>
      <c r="G191" s="10">
        <v>31.92399639907936</v>
      </c>
      <c r="H191" s="10">
        <v>17.865723699988759</v>
      </c>
      <c r="I191" s="10">
        <v>50.21027990093188</v>
      </c>
      <c r="J191" s="10">
        <v>0</v>
      </c>
      <c r="K191" s="10">
        <v>64.779443166915598</v>
      </c>
      <c r="L191" s="10"/>
      <c r="M191" s="10"/>
      <c r="N191" s="10"/>
      <c r="O191" s="10">
        <v>35.220556833084402</v>
      </c>
      <c r="P191" s="10">
        <v>64.779443166915598</v>
      </c>
      <c r="Q191" s="10">
        <v>50.319052148702177</v>
      </c>
      <c r="R191" s="10"/>
      <c r="S191" s="10">
        <v>41.996132019468213</v>
      </c>
      <c r="T191" s="10">
        <v>8.3229201292339638</v>
      </c>
      <c r="U191" s="10">
        <v>49.680947851297823</v>
      </c>
      <c r="V191" s="10">
        <v>0</v>
      </c>
      <c r="W191" s="197"/>
      <c r="X191" s="197"/>
      <c r="Y191" s="197"/>
      <c r="Z191" s="197"/>
      <c r="AA191" s="197"/>
      <c r="AB191" s="197"/>
    </row>
    <row xmlns:x14ac="http://schemas.microsoft.com/office/spreadsheetml/2009/9/ac" r="192" ht="15.75" x14ac:dyDescent="0.25">
      <c r="A192" s="197" t="s">
        <v>160</v>
      </c>
      <c r="B192" s="10">
        <v>2023</v>
      </c>
      <c r="C192" s="197" t="s">
        <v>19</v>
      </c>
      <c r="D192" s="10">
        <v>3963183</v>
      </c>
      <c r="E192" s="10"/>
      <c r="F192" s="10">
        <v>49.790976220154903</v>
      </c>
      <c r="G192" s="10">
        <v>31.92399639907936</v>
      </c>
      <c r="H192" s="10">
        <v>17.866979821075532</v>
      </c>
      <c r="I192" s="10">
        <v>50.209023779845097</v>
      </c>
      <c r="J192" s="10">
        <v>0</v>
      </c>
      <c r="K192" s="10">
        <v>65.521951073017817</v>
      </c>
      <c r="L192" s="10"/>
      <c r="M192" s="10"/>
      <c r="N192" s="10"/>
      <c r="O192" s="10">
        <v>34.478048926982183</v>
      </c>
      <c r="P192" s="10">
        <v>65.521951073017817</v>
      </c>
      <c r="Q192" s="10">
        <v>50.319052148702177</v>
      </c>
      <c r="R192" s="10"/>
      <c r="S192" s="10">
        <v>41.996132019468213</v>
      </c>
      <c r="T192" s="10">
        <v>8.3229201292339638</v>
      </c>
      <c r="U192" s="10">
        <v>49.680947851297823</v>
      </c>
      <c r="V192" s="10">
        <v>0</v>
      </c>
      <c r="W192" s="197"/>
      <c r="X192" s="197"/>
      <c r="Y192" s="197"/>
      <c r="Z192" s="197"/>
      <c r="AA192" s="197"/>
      <c r="AB192" s="197"/>
    </row>
    <row xmlns:x14ac="http://schemas.microsoft.com/office/spreadsheetml/2009/9/ac" r="193" ht="15.75" x14ac:dyDescent="0.25">
      <c r="A193" s="197" t="s">
        <v>160</v>
      </c>
      <c r="B193" s="10">
        <v>2024</v>
      </c>
      <c r="C193" s="197" t="s">
        <v>19</v>
      </c>
      <c r="D193" s="10"/>
      <c r="E193" s="10"/>
      <c r="F193" s="10"/>
      <c r="G193" s="10"/>
      <c r="H193" s="10"/>
      <c r="I193" s="10"/>
      <c r="J193" s="10"/>
      <c r="K193" s="10"/>
      <c r="L193" s="10"/>
      <c r="M193" s="10"/>
      <c r="N193" s="10"/>
      <c r="O193" s="10"/>
      <c r="P193" s="10"/>
      <c r="Q193" s="10"/>
      <c r="R193" s="10"/>
      <c r="S193" s="10"/>
      <c r="T193" s="10"/>
      <c r="U193" s="10"/>
      <c r="V193" s="10"/>
      <c r="W193" s="197"/>
      <c r="X193" s="197"/>
      <c r="Y193" s="197"/>
      <c r="Z193" s="197"/>
      <c r="AA193" s="197"/>
      <c r="AB193" s="197"/>
    </row>
    <row xmlns:x14ac="http://schemas.microsoft.com/office/spreadsheetml/2009/9/ac" r="194" ht="15.75" x14ac:dyDescent="0.25">
      <c r="A194" s="197" t="s">
        <v>160</v>
      </c>
      <c r="B194" s="10">
        <v>2025</v>
      </c>
      <c r="C194" s="197" t="s">
        <v>19</v>
      </c>
      <c r="D194" s="10"/>
      <c r="E194" s="10"/>
      <c r="F194" s="10"/>
      <c r="G194" s="10"/>
      <c r="H194" s="10"/>
      <c r="I194" s="10"/>
      <c r="J194" s="10"/>
      <c r="K194" s="10"/>
      <c r="L194" s="10"/>
      <c r="M194" s="10"/>
      <c r="N194" s="10"/>
      <c r="O194" s="10"/>
      <c r="P194" s="10"/>
      <c r="Q194" s="10"/>
      <c r="R194" s="10"/>
      <c r="S194" s="10"/>
      <c r="T194" s="10"/>
      <c r="U194" s="10"/>
      <c r="V194" s="10"/>
      <c r="W194" s="197"/>
      <c r="X194" s="197"/>
      <c r="Y194" s="197"/>
      <c r="Z194" s="197"/>
      <c r="AA194" s="197"/>
      <c r="AB194" s="197"/>
    </row>
    <row xmlns:x14ac="http://schemas.microsoft.com/office/spreadsheetml/2009/9/ac" r="195" ht="15.75" x14ac:dyDescent="0.25">
      <c r="A195" s="197" t="s">
        <v>160</v>
      </c>
      <c r="B195" s="10">
        <v>2026</v>
      </c>
      <c r="C195" s="197" t="s">
        <v>19</v>
      </c>
      <c r="D195" s="10"/>
      <c r="E195" s="10"/>
      <c r="F195" s="10"/>
      <c r="G195" s="10"/>
      <c r="H195" s="10"/>
      <c r="I195" s="10"/>
      <c r="J195" s="10"/>
      <c r="K195" s="10"/>
      <c r="L195" s="10"/>
      <c r="M195" s="10"/>
      <c r="N195" s="10"/>
      <c r="O195" s="10"/>
      <c r="P195" s="10"/>
      <c r="Q195" s="10"/>
      <c r="R195" s="10"/>
      <c r="S195" s="10"/>
      <c r="T195" s="10"/>
      <c r="U195" s="10"/>
      <c r="V195" s="10"/>
      <c r="W195" s="197"/>
      <c r="X195" s="197"/>
      <c r="Y195" s="197"/>
      <c r="Z195" s="197"/>
      <c r="AA195" s="197"/>
      <c r="AB195" s="197"/>
    </row>
    <row xmlns:x14ac="http://schemas.microsoft.com/office/spreadsheetml/2009/9/ac" r="196" ht="15.75" x14ac:dyDescent="0.25">
      <c r="A196" s="197" t="s">
        <v>160</v>
      </c>
      <c r="B196" s="10">
        <v>2027</v>
      </c>
      <c r="C196" s="197" t="s">
        <v>19</v>
      </c>
      <c r="D196" s="10"/>
      <c r="E196" s="10"/>
      <c r="F196" s="10"/>
      <c r="G196" s="10"/>
      <c r="H196" s="10"/>
      <c r="I196" s="10"/>
      <c r="J196" s="10"/>
      <c r="K196" s="10"/>
      <c r="L196" s="10"/>
      <c r="M196" s="10"/>
      <c r="N196" s="10"/>
      <c r="O196" s="10"/>
      <c r="P196" s="10"/>
      <c r="Q196" s="10"/>
      <c r="R196" s="10"/>
      <c r="S196" s="10"/>
      <c r="T196" s="10"/>
      <c r="U196" s="10"/>
      <c r="V196" s="10"/>
      <c r="W196" s="197"/>
      <c r="X196" s="197"/>
      <c r="Y196" s="197"/>
      <c r="Z196" s="197"/>
      <c r="AA196" s="197"/>
      <c r="AB196" s="197"/>
    </row>
    <row xmlns:x14ac="http://schemas.microsoft.com/office/spreadsheetml/2009/9/ac" r="197" ht="15.75" x14ac:dyDescent="0.25">
      <c r="A197" s="197" t="s">
        <v>160</v>
      </c>
      <c r="B197" s="10">
        <v>2028</v>
      </c>
      <c r="C197" s="197" t="s">
        <v>19</v>
      </c>
      <c r="D197" s="10"/>
      <c r="E197" s="10"/>
      <c r="F197" s="10"/>
      <c r="G197" s="10"/>
      <c r="H197" s="10"/>
      <c r="I197" s="10"/>
      <c r="J197" s="10"/>
      <c r="K197" s="10"/>
      <c r="L197" s="10"/>
      <c r="M197" s="10"/>
      <c r="N197" s="10"/>
      <c r="O197" s="10"/>
      <c r="P197" s="10"/>
      <c r="Q197" s="10"/>
      <c r="R197" s="10"/>
      <c r="S197" s="10"/>
      <c r="T197" s="10"/>
      <c r="U197" s="10"/>
      <c r="V197" s="10"/>
      <c r="W197" s="197"/>
      <c r="X197" s="197"/>
      <c r="Y197" s="197"/>
      <c r="Z197" s="197"/>
      <c r="AA197" s="197"/>
      <c r="AB197" s="197"/>
    </row>
    <row xmlns:x14ac="http://schemas.microsoft.com/office/spreadsheetml/2009/9/ac" r="198" ht="15.75" x14ac:dyDescent="0.25">
      <c r="A198" s="197" t="s">
        <v>160</v>
      </c>
      <c r="B198" s="10">
        <v>2029</v>
      </c>
      <c r="C198" s="197" t="s">
        <v>19</v>
      </c>
      <c r="D198" s="10"/>
      <c r="E198" s="10"/>
      <c r="F198" s="10"/>
      <c r="G198" s="10"/>
      <c r="H198" s="10"/>
      <c r="I198" s="10"/>
      <c r="J198" s="10"/>
      <c r="K198" s="10"/>
      <c r="L198" s="10"/>
      <c r="M198" s="10"/>
      <c r="N198" s="10"/>
      <c r="O198" s="10"/>
      <c r="P198" s="10"/>
      <c r="Q198" s="10"/>
      <c r="R198" s="10"/>
      <c r="S198" s="10"/>
      <c r="T198" s="10"/>
      <c r="U198" s="10"/>
      <c r="V198" s="10"/>
      <c r="W198" s="197"/>
      <c r="X198" s="197"/>
      <c r="Y198" s="197"/>
      <c r="Z198" s="197"/>
      <c r="AA198" s="197"/>
      <c r="AB198" s="197"/>
    </row>
    <row xmlns:x14ac="http://schemas.microsoft.com/office/spreadsheetml/2009/9/ac" r="199" ht="15.75" x14ac:dyDescent="0.25">
      <c r="A199" s="197" t="s">
        <v>160</v>
      </c>
      <c r="B199" s="10">
        <v>2030</v>
      </c>
      <c r="C199" s="197" t="s">
        <v>19</v>
      </c>
      <c r="D199" s="10"/>
      <c r="E199" s="10"/>
      <c r="F199" s="10"/>
      <c r="G199" s="10"/>
      <c r="H199" s="10"/>
      <c r="I199" s="10"/>
      <c r="J199" s="10"/>
      <c r="K199" s="10"/>
      <c r="L199" s="10"/>
      <c r="M199" s="10"/>
      <c r="N199" s="10"/>
      <c r="O199" s="10"/>
      <c r="P199" s="10"/>
      <c r="Q199" s="10"/>
      <c r="R199" s="10"/>
      <c r="S199" s="10"/>
      <c r="T199" s="10"/>
      <c r="U199" s="10"/>
      <c r="V199" s="10"/>
      <c r="W199" s="197"/>
      <c r="X199" s="197"/>
      <c r="Y199" s="197"/>
      <c r="Z199" s="197"/>
      <c r="AA199" s="197"/>
      <c r="AB199" s="197"/>
    </row>
    <row xmlns:x14ac="http://schemas.microsoft.com/office/spreadsheetml/2009/9/ac" r="200" ht="15.75" x14ac:dyDescent="0.25">
      <c r="A200" s="197"/>
      <c r="B200" s="198"/>
      <c r="C200" s="197"/>
      <c r="D200" s="197"/>
      <c r="E200" s="197"/>
      <c r="F200" s="197"/>
      <c r="G200" s="197"/>
      <c r="H200" s="197"/>
      <c r="I200" s="197"/>
      <c r="J200" s="197"/>
      <c r="K200" s="197"/>
      <c r="L200" s="197"/>
      <c r="M200" s="197"/>
      <c r="N200" s="197"/>
      <c r="O200" s="197"/>
      <c r="P200" s="197"/>
      <c r="Q200" s="197"/>
      <c r="R200" s="197"/>
      <c r="S200" s="197"/>
      <c r="T200" s="197"/>
      <c r="U200" s="197"/>
      <c r="V200" s="197"/>
      <c r="W200" s="197"/>
      <c r="X200" s="197"/>
      <c r="Y200" s="197"/>
      <c r="Z200" s="197"/>
      <c r="AA200" s="197"/>
      <c r="AB200" s="197"/>
    </row>
    <row xmlns:x14ac="http://schemas.microsoft.com/office/spreadsheetml/2009/9/ac" r="201" ht="15.75" x14ac:dyDescent="0.25">
      <c r="A201" s="197"/>
      <c r="B201" s="198"/>
      <c r="C201" s="197"/>
      <c r="D201" s="197"/>
      <c r="E201" s="197"/>
      <c r="F201" s="197"/>
      <c r="G201" s="197"/>
      <c r="H201" s="197"/>
      <c r="I201" s="197"/>
      <c r="J201" s="197"/>
      <c r="K201" s="197"/>
      <c r="L201" s="197"/>
      <c r="M201" s="197"/>
      <c r="N201" s="197"/>
      <c r="O201" s="197"/>
      <c r="P201" s="197"/>
      <c r="Q201" s="197"/>
      <c r="R201" s="197"/>
      <c r="S201" s="197"/>
      <c r="T201" s="197"/>
      <c r="U201" s="197"/>
      <c r="V201" s="197"/>
      <c r="W201" s="197"/>
      <c r="X201" s="197"/>
      <c r="Y201" s="197"/>
      <c r="Z201" s="197"/>
      <c r="AA201" s="197"/>
      <c r="AB201" s="197"/>
    </row>
    <row xmlns:x14ac="http://schemas.microsoft.com/office/spreadsheetml/2009/9/ac" r="202" ht="15.75" x14ac:dyDescent="0.25">
      <c r="A202" s="197"/>
      <c r="B202" s="198"/>
      <c r="C202" s="197"/>
      <c r="D202" s="197"/>
      <c r="E202" s="197"/>
      <c r="F202" s="197"/>
      <c r="G202" s="197"/>
      <c r="H202" s="197"/>
      <c r="I202" s="197"/>
      <c r="J202" s="197"/>
      <c r="K202" s="197"/>
      <c r="L202" s="197"/>
      <c r="M202" s="197"/>
      <c r="N202" s="197"/>
      <c r="O202" s="197"/>
      <c r="P202" s="197"/>
      <c r="Q202" s="197"/>
      <c r="R202" s="197"/>
      <c r="S202" s="197"/>
      <c r="T202" s="197"/>
      <c r="U202" s="197"/>
      <c r="V202" s="197"/>
      <c r="W202" s="197"/>
      <c r="X202" s="197"/>
      <c r="Y202" s="197"/>
      <c r="Z202" s="197"/>
      <c r="AA202" s="197"/>
      <c r="AB202" s="197"/>
    </row>
    <row xmlns:x14ac="http://schemas.microsoft.com/office/spreadsheetml/2009/9/ac" r="203" ht="15.75" x14ac:dyDescent="0.25">
      <c r="A203" s="197"/>
      <c r="B203" s="198"/>
      <c r="C203" s="197"/>
      <c r="D203" s="197"/>
      <c r="E203" s="197"/>
      <c r="F203" s="197"/>
      <c r="G203" s="197"/>
      <c r="H203" s="197"/>
      <c r="I203" s="197"/>
      <c r="J203" s="197"/>
      <c r="K203" s="197"/>
      <c r="L203" s="197"/>
      <c r="M203" s="197"/>
      <c r="N203" s="197"/>
      <c r="O203" s="197"/>
      <c r="P203" s="197"/>
      <c r="Q203" s="197"/>
      <c r="R203" s="197"/>
      <c r="S203" s="197"/>
      <c r="T203" s="197"/>
      <c r="U203" s="197"/>
      <c r="V203" s="197"/>
      <c r="W203" s="197"/>
      <c r="X203" s="197"/>
      <c r="Y203" s="197"/>
      <c r="Z203" s="197"/>
      <c r="AA203" s="197"/>
      <c r="AB203" s="197"/>
    </row>
    <row xmlns:x14ac="http://schemas.microsoft.com/office/spreadsheetml/2009/9/ac" r="204" ht="15.75" x14ac:dyDescent="0.25">
      <c r="A204" s="197"/>
      <c r="B204" s="198"/>
      <c r="C204" s="197"/>
      <c r="D204" s="197"/>
      <c r="E204" s="197"/>
      <c r="F204" s="197"/>
      <c r="G204" s="197"/>
      <c r="H204" s="197"/>
      <c r="I204" s="197"/>
      <c r="J204" s="197"/>
      <c r="K204" s="197"/>
      <c r="L204" s="197"/>
      <c r="M204" s="197"/>
      <c r="N204" s="197"/>
      <c r="O204" s="197"/>
      <c r="P204" s="197"/>
      <c r="Q204" s="197"/>
      <c r="R204" s="197"/>
      <c r="S204" s="197"/>
      <c r="T204" s="197"/>
      <c r="U204" s="197"/>
      <c r="V204" s="197"/>
      <c r="W204" s="197"/>
      <c r="X204" s="197"/>
      <c r="Y204" s="197"/>
      <c r="Z204" s="197"/>
      <c r="AA204" s="197"/>
      <c r="AB204" s="197"/>
    </row>
    <row xmlns:x14ac="http://schemas.microsoft.com/office/spreadsheetml/2009/9/ac" r="205" ht="15.75" x14ac:dyDescent="0.25">
      <c r="A205" s="197"/>
      <c r="B205" s="198"/>
      <c r="C205" s="197"/>
      <c r="D205" s="197"/>
      <c r="E205" s="197"/>
      <c r="F205" s="197"/>
      <c r="G205" s="197"/>
      <c r="H205" s="197"/>
      <c r="I205" s="197"/>
      <c r="J205" s="197"/>
      <c r="K205" s="197"/>
      <c r="L205" s="197"/>
      <c r="M205" s="197"/>
      <c r="N205" s="197"/>
      <c r="O205" s="197"/>
      <c r="P205" s="197"/>
      <c r="Q205" s="197"/>
      <c r="R205" s="197"/>
      <c r="S205" s="197"/>
      <c r="T205" s="197"/>
      <c r="U205" s="197"/>
      <c r="V205" s="197"/>
      <c r="W205" s="197"/>
      <c r="X205" s="197"/>
      <c r="Y205" s="197"/>
      <c r="Z205" s="197"/>
      <c r="AA205" s="197"/>
      <c r="AB205" s="197"/>
    </row>
    <row xmlns:x14ac="http://schemas.microsoft.com/office/spreadsheetml/2009/9/ac" r="206" ht="15.75" x14ac:dyDescent="0.25">
      <c r="A206" s="197"/>
      <c r="B206" s="198"/>
      <c r="C206" s="197"/>
      <c r="D206" s="197"/>
      <c r="E206" s="197"/>
      <c r="F206" s="197"/>
      <c r="G206" s="197"/>
      <c r="H206" s="197"/>
      <c r="I206" s="197"/>
      <c r="J206" s="197"/>
      <c r="K206" s="197"/>
      <c r="L206" s="197"/>
      <c r="M206" s="197"/>
      <c r="N206" s="197"/>
      <c r="O206" s="197"/>
      <c r="P206" s="197"/>
      <c r="Q206" s="197"/>
      <c r="R206" s="197"/>
      <c r="S206" s="197"/>
      <c r="T206" s="197"/>
      <c r="U206" s="197"/>
      <c r="V206" s="197"/>
      <c r="W206" s="197"/>
      <c r="X206" s="197"/>
      <c r="Y206" s="197"/>
      <c r="Z206" s="197"/>
      <c r="AA206" s="197"/>
      <c r="AB206" s="197"/>
    </row>
    <row xmlns:x14ac="http://schemas.microsoft.com/office/spreadsheetml/2009/9/ac" r="207" ht="15.75" x14ac:dyDescent="0.25">
      <c r="A207" s="197"/>
      <c r="B207" s="198"/>
      <c r="C207" s="197"/>
      <c r="D207" s="197"/>
      <c r="E207" s="197"/>
      <c r="F207" s="197"/>
      <c r="G207" s="197"/>
      <c r="H207" s="197"/>
      <c r="I207" s="197"/>
      <c r="J207" s="197"/>
      <c r="K207" s="197"/>
      <c r="L207" s="197"/>
      <c r="M207" s="197"/>
      <c r="N207" s="197"/>
      <c r="O207" s="197"/>
      <c r="P207" s="197"/>
      <c r="Q207" s="197"/>
      <c r="R207" s="197"/>
      <c r="S207" s="197"/>
      <c r="T207" s="197"/>
      <c r="U207" s="197"/>
      <c r="V207" s="197"/>
      <c r="W207" s="197"/>
      <c r="X207" s="197"/>
      <c r="Y207" s="197"/>
      <c r="Z207" s="197"/>
      <c r="AA207" s="197"/>
      <c r="AB207" s="197"/>
    </row>
    <row xmlns:x14ac="http://schemas.microsoft.com/office/spreadsheetml/2009/9/ac" r="208" ht="15.75" x14ac:dyDescent="0.25">
      <c r="A208" s="197"/>
      <c r="B208" s="198"/>
      <c r="C208" s="197"/>
      <c r="D208" s="197"/>
      <c r="E208" s="197"/>
      <c r="F208" s="197"/>
      <c r="G208" s="197"/>
      <c r="H208" s="197"/>
      <c r="I208" s="197"/>
      <c r="J208" s="197"/>
      <c r="K208" s="197"/>
      <c r="L208" s="197"/>
      <c r="M208" s="197"/>
      <c r="N208" s="197"/>
      <c r="O208" s="197"/>
      <c r="P208" s="197"/>
      <c r="Q208" s="197"/>
      <c r="R208" s="197"/>
      <c r="S208" s="197"/>
      <c r="T208" s="197"/>
      <c r="U208" s="197"/>
      <c r="V208" s="197"/>
      <c r="W208" s="197"/>
      <c r="X208" s="197"/>
      <c r="Y208" s="197"/>
      <c r="Z208" s="197"/>
      <c r="AA208" s="197"/>
      <c r="AB208" s="197"/>
    </row>
    <row xmlns:x14ac="http://schemas.microsoft.com/office/spreadsheetml/2009/9/ac" r="209" ht="15.75" x14ac:dyDescent="0.25">
      <c r="A209" s="197"/>
      <c r="B209" s="198"/>
      <c r="C209" s="197"/>
      <c r="D209" s="197"/>
      <c r="E209" s="197"/>
      <c r="F209" s="197"/>
      <c r="G209" s="197"/>
      <c r="H209" s="197"/>
      <c r="I209" s="197"/>
      <c r="J209" s="197"/>
      <c r="K209" s="197"/>
      <c r="L209" s="197"/>
      <c r="M209" s="197"/>
      <c r="N209" s="197"/>
      <c r="O209" s="197"/>
      <c r="P209" s="197"/>
      <c r="Q209" s="197"/>
      <c r="R209" s="197"/>
      <c r="S209" s="197"/>
      <c r="T209" s="197"/>
      <c r="U209" s="197"/>
      <c r="V209" s="197"/>
      <c r="W209" s="197"/>
      <c r="X209" s="197"/>
      <c r="Y209" s="197"/>
      <c r="Z209" s="197"/>
      <c r="AA209" s="197"/>
      <c r="AB209" s="197"/>
    </row>
    <row xmlns:x14ac="http://schemas.microsoft.com/office/spreadsheetml/2009/9/ac" r="210" ht="15.75" x14ac:dyDescent="0.25">
      <c r="A210" s="197"/>
      <c r="B210" s="198"/>
      <c r="C210" s="197"/>
      <c r="D210" s="197"/>
      <c r="E210" s="197"/>
      <c r="F210" s="197"/>
      <c r="G210" s="197"/>
      <c r="H210" s="197"/>
      <c r="I210" s="197"/>
      <c r="J210" s="197"/>
      <c r="K210" s="197"/>
      <c r="L210" s="197"/>
      <c r="M210" s="197"/>
      <c r="N210" s="197"/>
      <c r="O210" s="197"/>
      <c r="P210" s="197"/>
      <c r="Q210" s="197"/>
      <c r="R210" s="197"/>
      <c r="S210" s="197"/>
      <c r="T210" s="197"/>
      <c r="U210" s="197"/>
      <c r="V210" s="197"/>
      <c r="W210" s="197"/>
      <c r="X210" s="197"/>
      <c r="Y210" s="197"/>
      <c r="Z210" s="197"/>
      <c r="AA210" s="197"/>
      <c r="AB210" s="197"/>
    </row>
    <row xmlns:x14ac="http://schemas.microsoft.com/office/spreadsheetml/2009/9/ac" r="211" ht="15.75" x14ac:dyDescent="0.25">
      <c r="A211" s="197"/>
      <c r="B211" s="198"/>
      <c r="C211" s="197"/>
      <c r="D211" s="197"/>
      <c r="E211" s="197"/>
      <c r="F211" s="197"/>
      <c r="G211" s="197"/>
      <c r="H211" s="197"/>
      <c r="I211" s="197"/>
      <c r="J211" s="197"/>
      <c r="K211" s="197"/>
      <c r="L211" s="197"/>
      <c r="M211" s="197"/>
      <c r="N211" s="197"/>
      <c r="O211" s="197"/>
      <c r="P211" s="197"/>
      <c r="Q211" s="197"/>
      <c r="R211" s="197"/>
      <c r="S211" s="197"/>
      <c r="T211" s="197"/>
      <c r="U211" s="197"/>
      <c r="V211" s="197"/>
      <c r="W211" s="197"/>
      <c r="X211" s="197"/>
      <c r="Y211" s="197"/>
      <c r="Z211" s="197"/>
      <c r="AA211" s="197"/>
      <c r="AB211" s="197"/>
    </row>
    <row xmlns:x14ac="http://schemas.microsoft.com/office/spreadsheetml/2009/9/ac" r="212" ht="15.75" x14ac:dyDescent="0.25">
      <c r="A212" s="197"/>
      <c r="B212" s="198"/>
      <c r="C212" s="197"/>
      <c r="D212" s="197"/>
      <c r="E212" s="197"/>
      <c r="F212" s="197"/>
      <c r="G212" s="197"/>
      <c r="H212" s="197"/>
      <c r="I212" s="197"/>
      <c r="J212" s="197"/>
      <c r="K212" s="197"/>
      <c r="L212" s="197"/>
      <c r="M212" s="197"/>
      <c r="N212" s="197"/>
      <c r="O212" s="197"/>
      <c r="P212" s="197"/>
      <c r="Q212" s="197"/>
      <c r="R212" s="197"/>
      <c r="S212" s="197"/>
      <c r="T212" s="197"/>
      <c r="U212" s="197"/>
      <c r="V212" s="197"/>
      <c r="W212" s="197"/>
      <c r="X212" s="197"/>
      <c r="Y212" s="197"/>
      <c r="Z212" s="197"/>
      <c r="AA212" s="197"/>
      <c r="AB212" s="197"/>
    </row>
    <row xmlns:x14ac="http://schemas.microsoft.com/office/spreadsheetml/2009/9/ac" r="213" ht="15.75" x14ac:dyDescent="0.25">
      <c r="A213" s="197"/>
      <c r="B213" s="198"/>
      <c r="C213" s="197"/>
      <c r="D213" s="197"/>
      <c r="E213" s="197"/>
      <c r="F213" s="197"/>
      <c r="G213" s="197"/>
      <c r="H213" s="197"/>
      <c r="I213" s="197"/>
      <c r="J213" s="197"/>
      <c r="K213" s="197"/>
      <c r="L213" s="197"/>
      <c r="M213" s="197"/>
      <c r="N213" s="197"/>
      <c r="O213" s="197"/>
      <c r="P213" s="197"/>
      <c r="Q213" s="197"/>
      <c r="R213" s="197"/>
      <c r="S213" s="197"/>
      <c r="T213" s="197"/>
      <c r="U213" s="197"/>
      <c r="V213" s="197"/>
      <c r="W213" s="197"/>
      <c r="X213" s="197"/>
      <c r="Y213" s="197"/>
      <c r="Z213" s="197"/>
      <c r="AA213" s="197"/>
      <c r="AB213" s="197"/>
    </row>
    <row xmlns:x14ac="http://schemas.microsoft.com/office/spreadsheetml/2009/9/ac" r="214" ht="15.75" x14ac:dyDescent="0.25">
      <c r="A214" s="197"/>
      <c r="B214" s="198"/>
      <c r="C214" s="197"/>
      <c r="D214" s="197"/>
      <c r="E214" s="197"/>
      <c r="F214" s="197"/>
      <c r="G214" s="197"/>
      <c r="H214" s="197"/>
      <c r="I214" s="197"/>
      <c r="J214" s="197"/>
      <c r="K214" s="197"/>
      <c r="L214" s="197"/>
      <c r="M214" s="197"/>
      <c r="N214" s="197"/>
      <c r="O214" s="197"/>
      <c r="P214" s="197"/>
      <c r="Q214" s="197"/>
      <c r="R214" s="197"/>
      <c r="S214" s="197"/>
      <c r="T214" s="197"/>
      <c r="U214" s="197"/>
      <c r="V214" s="197"/>
      <c r="W214" s="197"/>
      <c r="X214" s="197"/>
      <c r="Y214" s="197"/>
      <c r="Z214" s="197"/>
      <c r="AA214" s="197"/>
      <c r="AB214" s="197"/>
    </row>
    <row xmlns:x14ac="http://schemas.microsoft.com/office/spreadsheetml/2009/9/ac" r="215" ht="15.75" x14ac:dyDescent="0.25">
      <c r="A215" s="197"/>
      <c r="B215" s="198"/>
      <c r="C215" s="197"/>
      <c r="D215" s="197"/>
      <c r="E215" s="197"/>
      <c r="F215" s="197"/>
      <c r="G215" s="197"/>
      <c r="H215" s="197"/>
      <c r="I215" s="197"/>
      <c r="J215" s="197"/>
      <c r="K215" s="197"/>
      <c r="L215" s="197"/>
      <c r="M215" s="197"/>
      <c r="N215" s="197"/>
      <c r="O215" s="197"/>
      <c r="P215" s="197"/>
      <c r="Q215" s="197"/>
      <c r="R215" s="197"/>
      <c r="S215" s="197"/>
      <c r="T215" s="197"/>
      <c r="U215" s="197"/>
      <c r="V215" s="197"/>
      <c r="W215" s="197"/>
      <c r="X215" s="197"/>
      <c r="Y215" s="197"/>
      <c r="Z215" s="197"/>
      <c r="AA215" s="197"/>
      <c r="AB215" s="197"/>
    </row>
    <row xmlns:x14ac="http://schemas.microsoft.com/office/spreadsheetml/2009/9/ac" r="216" ht="15.75" x14ac:dyDescent="0.25">
      <c r="A216" s="197"/>
      <c r="B216" s="198"/>
      <c r="C216" s="197"/>
      <c r="D216" s="197"/>
      <c r="E216" s="197"/>
      <c r="F216" s="197"/>
      <c r="G216" s="197"/>
      <c r="H216" s="197"/>
      <c r="I216" s="197"/>
      <c r="J216" s="197"/>
      <c r="K216" s="197"/>
      <c r="L216" s="197"/>
      <c r="M216" s="197"/>
      <c r="N216" s="197"/>
      <c r="O216" s="197"/>
      <c r="P216" s="197"/>
      <c r="Q216" s="197"/>
      <c r="R216" s="197"/>
      <c r="S216" s="197"/>
      <c r="T216" s="197"/>
      <c r="U216" s="197"/>
      <c r="V216" s="197"/>
      <c r="W216" s="197"/>
      <c r="X216" s="197"/>
      <c r="Y216" s="197"/>
      <c r="Z216" s="197"/>
      <c r="AA216" s="197"/>
      <c r="AB216" s="197"/>
    </row>
    <row xmlns:x14ac="http://schemas.microsoft.com/office/spreadsheetml/2009/9/ac" r="217" ht="15.75" x14ac:dyDescent="0.25">
      <c r="A217" s="197"/>
      <c r="B217" s="198"/>
      <c r="C217" s="197"/>
      <c r="D217" s="197"/>
      <c r="E217" s="197"/>
      <c r="F217" s="197"/>
      <c r="G217" s="197"/>
      <c r="H217" s="197"/>
      <c r="I217" s="197"/>
      <c r="J217" s="197"/>
      <c r="K217" s="197"/>
      <c r="L217" s="197"/>
      <c r="M217" s="197"/>
      <c r="N217" s="197"/>
      <c r="O217" s="197"/>
      <c r="P217" s="197"/>
      <c r="Q217" s="197"/>
      <c r="R217" s="197"/>
      <c r="S217" s="197"/>
      <c r="T217" s="197"/>
      <c r="U217" s="197"/>
      <c r="V217" s="197"/>
      <c r="W217" s="197"/>
      <c r="X217" s="197"/>
      <c r="Y217" s="197"/>
      <c r="Z217" s="197"/>
      <c r="AA217" s="197"/>
      <c r="AB217" s="197"/>
    </row>
    <row xmlns:x14ac="http://schemas.microsoft.com/office/spreadsheetml/2009/9/ac" r="218" ht="15.75" x14ac:dyDescent="0.25">
      <c r="A218" s="197"/>
      <c r="B218" s="198"/>
      <c r="C218" s="197"/>
      <c r="D218" s="197"/>
      <c r="E218" s="197"/>
      <c r="F218" s="197"/>
      <c r="G218" s="197"/>
      <c r="H218" s="197"/>
      <c r="I218" s="197"/>
      <c r="J218" s="197"/>
      <c r="K218" s="197"/>
      <c r="L218" s="197"/>
      <c r="M218" s="197"/>
      <c r="N218" s="197"/>
      <c r="O218" s="197"/>
      <c r="P218" s="197"/>
      <c r="Q218" s="197"/>
      <c r="R218" s="197"/>
      <c r="S218" s="197"/>
      <c r="T218" s="197"/>
      <c r="U218" s="197"/>
      <c r="V218" s="197"/>
      <c r="W218" s="197"/>
      <c r="X218" s="197"/>
      <c r="Y218" s="197"/>
      <c r="Z218" s="197"/>
      <c r="AA218" s="197"/>
      <c r="AB218" s="197"/>
    </row>
    <row xmlns:x14ac="http://schemas.microsoft.com/office/spreadsheetml/2009/9/ac" r="219" ht="15.75" x14ac:dyDescent="0.25">
      <c r="A219" s="197"/>
      <c r="B219" s="198"/>
      <c r="C219" s="197"/>
      <c r="D219" s="197"/>
      <c r="E219" s="197"/>
      <c r="F219" s="197"/>
      <c r="G219" s="197"/>
      <c r="H219" s="197"/>
      <c r="I219" s="197"/>
      <c r="J219" s="197"/>
      <c r="K219" s="197"/>
      <c r="L219" s="197"/>
      <c r="M219" s="197"/>
      <c r="N219" s="197"/>
      <c r="O219" s="197"/>
      <c r="P219" s="197"/>
      <c r="Q219" s="197"/>
      <c r="R219" s="197"/>
      <c r="S219" s="197"/>
      <c r="T219" s="197"/>
      <c r="U219" s="197"/>
      <c r="V219" s="197"/>
      <c r="W219" s="197"/>
      <c r="X219" s="197"/>
      <c r="Y219" s="197"/>
      <c r="Z219" s="197"/>
      <c r="AA219" s="197"/>
      <c r="AB219" s="197"/>
    </row>
    <row xmlns:x14ac="http://schemas.microsoft.com/office/spreadsheetml/2009/9/ac" r="220" ht="15.75" x14ac:dyDescent="0.25">
      <c r="A220" s="197"/>
      <c r="B220" s="198"/>
      <c r="C220" s="197"/>
      <c r="D220" s="197"/>
      <c r="E220" s="197"/>
      <c r="F220" s="197"/>
      <c r="G220" s="197"/>
      <c r="H220" s="197"/>
      <c r="I220" s="197"/>
      <c r="J220" s="197"/>
      <c r="K220" s="197"/>
      <c r="L220" s="197"/>
      <c r="M220" s="197"/>
      <c r="N220" s="197"/>
      <c r="O220" s="197"/>
      <c r="P220" s="197"/>
      <c r="Q220" s="197"/>
      <c r="R220" s="197"/>
      <c r="S220" s="197"/>
      <c r="T220" s="197"/>
      <c r="U220" s="197"/>
      <c r="V220" s="197"/>
      <c r="W220" s="197"/>
      <c r="X220" s="197"/>
      <c r="Y220" s="197"/>
      <c r="Z220" s="197"/>
      <c r="AA220" s="197"/>
      <c r="AB220" s="197"/>
    </row>
    <row xmlns:x14ac="http://schemas.microsoft.com/office/spreadsheetml/2009/9/ac" r="221" ht="15.75" x14ac:dyDescent="0.25">
      <c r="A221" s="197"/>
      <c r="B221" s="198"/>
      <c r="C221" s="197"/>
      <c r="D221" s="197"/>
      <c r="E221" s="197"/>
      <c r="F221" s="197"/>
      <c r="G221" s="197"/>
      <c r="H221" s="197"/>
      <c r="I221" s="197"/>
      <c r="J221" s="197"/>
      <c r="K221" s="197"/>
      <c r="L221" s="197"/>
      <c r="M221" s="197"/>
      <c r="N221" s="197"/>
      <c r="O221" s="197"/>
      <c r="P221" s="197"/>
      <c r="Q221" s="197"/>
      <c r="R221" s="197"/>
      <c r="S221" s="197"/>
      <c r="T221" s="197"/>
      <c r="U221" s="197"/>
      <c r="V221" s="197"/>
      <c r="W221" s="197"/>
      <c r="X221" s="197"/>
      <c r="Y221" s="197"/>
      <c r="Z221" s="197"/>
      <c r="AA221" s="197"/>
      <c r="AB221" s="197"/>
    </row>
    <row xmlns:x14ac="http://schemas.microsoft.com/office/spreadsheetml/2009/9/ac" r="222" ht="15.75" x14ac:dyDescent="0.25">
      <c r="A222" s="197"/>
      <c r="B222" s="198"/>
      <c r="C222" s="197"/>
      <c r="D222" s="197"/>
      <c r="E222" s="197"/>
      <c r="F222" s="197"/>
      <c r="G222" s="197"/>
      <c r="H222" s="197"/>
      <c r="I222" s="197"/>
      <c r="J222" s="197"/>
      <c r="K222" s="197"/>
      <c r="L222" s="197"/>
      <c r="M222" s="197"/>
      <c r="N222" s="197"/>
      <c r="O222" s="197"/>
      <c r="P222" s="197"/>
      <c r="Q222" s="197"/>
      <c r="R222" s="197"/>
      <c r="S222" s="197"/>
      <c r="T222" s="197"/>
      <c r="U222" s="197"/>
      <c r="V222" s="197"/>
      <c r="W222" s="197"/>
      <c r="X222" s="197"/>
      <c r="Y222" s="197"/>
      <c r="Z222" s="197"/>
      <c r="AA222" s="197"/>
      <c r="AB222" s="197"/>
    </row>
    <row xmlns:x14ac="http://schemas.microsoft.com/office/spreadsheetml/2009/9/ac" r="223" ht="15.75" x14ac:dyDescent="0.25">
      <c r="A223" s="197"/>
      <c r="B223" s="198"/>
      <c r="C223" s="197"/>
      <c r="D223" s="197"/>
      <c r="E223" s="197"/>
      <c r="F223" s="197"/>
      <c r="G223" s="197"/>
      <c r="H223" s="197"/>
      <c r="I223" s="197"/>
      <c r="J223" s="197"/>
      <c r="K223" s="197"/>
      <c r="L223" s="197"/>
      <c r="M223" s="197"/>
      <c r="N223" s="197"/>
      <c r="O223" s="197"/>
      <c r="P223" s="197"/>
      <c r="Q223" s="197"/>
      <c r="R223" s="197"/>
      <c r="S223" s="197"/>
      <c r="T223" s="197"/>
      <c r="U223" s="197"/>
      <c r="V223" s="197"/>
      <c r="W223" s="197"/>
      <c r="X223" s="197"/>
      <c r="Y223" s="197"/>
      <c r="Z223" s="197"/>
      <c r="AA223" s="197"/>
      <c r="AB223" s="197"/>
    </row>
    <row xmlns:x14ac="http://schemas.microsoft.com/office/spreadsheetml/2009/9/ac" r="224" ht="15.75" x14ac:dyDescent="0.25">
      <c r="A224" s="197"/>
      <c r="B224" s="198"/>
      <c r="C224" s="197"/>
      <c r="D224" s="197"/>
      <c r="E224" s="197"/>
      <c r="F224" s="197"/>
      <c r="G224" s="197"/>
      <c r="H224" s="197"/>
      <c r="I224" s="197"/>
      <c r="J224" s="197"/>
      <c r="K224" s="197"/>
      <c r="L224" s="197"/>
      <c r="M224" s="197"/>
      <c r="N224" s="197"/>
      <c r="O224" s="197"/>
      <c r="P224" s="197"/>
      <c r="Q224" s="197"/>
      <c r="R224" s="197"/>
      <c r="S224" s="197"/>
      <c r="T224" s="197"/>
      <c r="U224" s="197"/>
      <c r="V224" s="197"/>
      <c r="W224" s="197"/>
      <c r="X224" s="197"/>
      <c r="Y224" s="197"/>
      <c r="Z224" s="197"/>
      <c r="AA224" s="197"/>
      <c r="AB224" s="197"/>
    </row>
    <row xmlns:x14ac="http://schemas.microsoft.com/office/spreadsheetml/2009/9/ac" r="225" ht="15.75" x14ac:dyDescent="0.25">
      <c r="A225" s="197"/>
      <c r="B225" s="198"/>
      <c r="C225" s="197"/>
      <c r="D225" s="197"/>
      <c r="E225" s="197"/>
      <c r="F225" s="197"/>
      <c r="G225" s="197"/>
      <c r="H225" s="197"/>
      <c r="I225" s="197"/>
      <c r="J225" s="197"/>
      <c r="K225" s="197"/>
      <c r="L225" s="197"/>
      <c r="M225" s="197"/>
      <c r="N225" s="197"/>
      <c r="O225" s="197"/>
      <c r="P225" s="197"/>
      <c r="Q225" s="197"/>
      <c r="R225" s="197"/>
      <c r="S225" s="197"/>
      <c r="T225" s="197"/>
      <c r="U225" s="197"/>
      <c r="V225" s="197"/>
      <c r="W225" s="197"/>
      <c r="X225" s="197"/>
      <c r="Y225" s="197"/>
      <c r="Z225" s="197"/>
      <c r="AA225" s="197"/>
      <c r="AB225" s="197"/>
    </row>
    <row xmlns:x14ac="http://schemas.microsoft.com/office/spreadsheetml/2009/9/ac" r="226" ht="15.75" x14ac:dyDescent="0.25">
      <c r="A226" s="197"/>
      <c r="B226" s="198"/>
      <c r="C226" s="197"/>
      <c r="D226" s="197"/>
      <c r="E226" s="197"/>
      <c r="F226" s="197"/>
      <c r="G226" s="197"/>
      <c r="H226" s="197"/>
      <c r="I226" s="197"/>
      <c r="J226" s="197"/>
      <c r="K226" s="197"/>
      <c r="L226" s="197"/>
      <c r="M226" s="197"/>
      <c r="N226" s="197"/>
      <c r="O226" s="197"/>
      <c r="P226" s="197"/>
      <c r="Q226" s="197"/>
      <c r="R226" s="197"/>
      <c r="S226" s="197"/>
      <c r="T226" s="197"/>
      <c r="U226" s="197"/>
      <c r="V226" s="197"/>
      <c r="W226" s="197"/>
      <c r="X226" s="197"/>
      <c r="Y226" s="197"/>
      <c r="Z226" s="197"/>
      <c r="AA226" s="197"/>
      <c r="AB226" s="197"/>
    </row>
    <row xmlns:x14ac="http://schemas.microsoft.com/office/spreadsheetml/2009/9/ac" r="227" ht="15.75" x14ac:dyDescent="0.25">
      <c r="A227" s="197"/>
      <c r="B227" s="198"/>
      <c r="C227" s="197"/>
      <c r="D227" s="197"/>
      <c r="E227" s="197"/>
      <c r="F227" s="197"/>
      <c r="G227" s="197"/>
      <c r="H227" s="197"/>
      <c r="I227" s="197"/>
      <c r="J227" s="197"/>
      <c r="K227" s="197"/>
      <c r="L227" s="197"/>
      <c r="M227" s="197"/>
      <c r="N227" s="197"/>
      <c r="O227" s="197"/>
      <c r="P227" s="197"/>
      <c r="Q227" s="197"/>
      <c r="R227" s="197"/>
      <c r="S227" s="197"/>
      <c r="T227" s="197"/>
      <c r="U227" s="197"/>
      <c r="V227" s="197"/>
      <c r="W227" s="197"/>
      <c r="X227" s="197"/>
      <c r="Y227" s="197"/>
      <c r="Z227" s="197"/>
      <c r="AA227" s="197"/>
      <c r="AB227" s="197"/>
    </row>
    <row xmlns:x14ac="http://schemas.microsoft.com/office/spreadsheetml/2009/9/ac" r="228" ht="15.75" x14ac:dyDescent="0.25">
      <c r="A228" s="197"/>
      <c r="B228" s="198"/>
      <c r="C228" s="197"/>
      <c r="D228" s="197"/>
      <c r="E228" s="197"/>
      <c r="F228" s="197"/>
      <c r="G228" s="197"/>
      <c r="H228" s="197"/>
      <c r="I228" s="197"/>
      <c r="J228" s="197"/>
      <c r="K228" s="197"/>
      <c r="L228" s="197"/>
      <c r="M228" s="197"/>
      <c r="N228" s="197"/>
      <c r="O228" s="197"/>
      <c r="P228" s="197"/>
      <c r="Q228" s="197"/>
      <c r="R228" s="197"/>
      <c r="S228" s="197"/>
      <c r="T228" s="197"/>
      <c r="U228" s="197"/>
      <c r="V228" s="197"/>
      <c r="W228" s="197"/>
      <c r="X228" s="197"/>
      <c r="Y228" s="197"/>
      <c r="Z228" s="197"/>
      <c r="AA228" s="197"/>
      <c r="AB228" s="197"/>
    </row>
    <row xmlns:x14ac="http://schemas.microsoft.com/office/spreadsheetml/2009/9/ac" r="229" ht="15.75" x14ac:dyDescent="0.25">
      <c r="A229" s="197"/>
      <c r="B229" s="198"/>
      <c r="C229" s="197"/>
      <c r="D229" s="197"/>
      <c r="E229" s="197"/>
      <c r="F229" s="197"/>
      <c r="G229" s="197"/>
      <c r="H229" s="197"/>
      <c r="I229" s="197"/>
      <c r="J229" s="197"/>
      <c r="K229" s="197"/>
      <c r="L229" s="197"/>
      <c r="M229" s="197"/>
      <c r="N229" s="197"/>
      <c r="O229" s="197"/>
      <c r="P229" s="197"/>
      <c r="Q229" s="197"/>
      <c r="R229" s="197"/>
      <c r="S229" s="197"/>
      <c r="T229" s="197"/>
      <c r="U229" s="197"/>
      <c r="V229" s="197"/>
      <c r="W229" s="197"/>
      <c r="X229" s="197"/>
      <c r="Y229" s="197"/>
      <c r="Z229" s="197"/>
      <c r="AA229" s="197"/>
      <c r="AB229" s="197"/>
    </row>
    <row xmlns:x14ac="http://schemas.microsoft.com/office/spreadsheetml/2009/9/ac" r="230" ht="15.75" x14ac:dyDescent="0.25">
      <c r="A230" s="197"/>
      <c r="B230" s="198"/>
      <c r="C230" s="197"/>
      <c r="D230" s="197"/>
      <c r="E230" s="197"/>
      <c r="F230" s="197"/>
      <c r="G230" s="197"/>
      <c r="H230" s="197"/>
      <c r="I230" s="197"/>
      <c r="J230" s="197"/>
      <c r="K230" s="197"/>
      <c r="L230" s="197"/>
      <c r="M230" s="197"/>
      <c r="N230" s="197"/>
      <c r="O230" s="197"/>
      <c r="P230" s="197"/>
      <c r="Q230" s="197"/>
      <c r="R230" s="197"/>
      <c r="S230" s="197"/>
      <c r="T230" s="197"/>
      <c r="U230" s="197"/>
      <c r="V230" s="197"/>
      <c r="W230" s="197"/>
      <c r="X230" s="197"/>
      <c r="Y230" s="197"/>
      <c r="Z230" s="197"/>
      <c r="AA230" s="197"/>
      <c r="AB230" s="197"/>
    </row>
    <row xmlns:x14ac="http://schemas.microsoft.com/office/spreadsheetml/2009/9/ac" r="231" ht="15.75" x14ac:dyDescent="0.25">
      <c r="A231" s="197"/>
      <c r="B231" s="198"/>
      <c r="C231" s="197"/>
      <c r="D231" s="197"/>
      <c r="E231" s="197"/>
      <c r="F231" s="197"/>
      <c r="G231" s="197"/>
      <c r="H231" s="197"/>
      <c r="I231" s="197"/>
      <c r="J231" s="197"/>
      <c r="K231" s="197"/>
      <c r="L231" s="197"/>
      <c r="M231" s="197"/>
      <c r="N231" s="197"/>
      <c r="O231" s="197"/>
      <c r="P231" s="197"/>
      <c r="Q231" s="197"/>
      <c r="R231" s="197"/>
      <c r="S231" s="197"/>
      <c r="T231" s="197"/>
      <c r="U231" s="197"/>
      <c r="V231" s="197"/>
      <c r="W231" s="197"/>
      <c r="X231" s="197"/>
      <c r="Y231" s="197"/>
      <c r="Z231" s="197"/>
      <c r="AA231" s="197"/>
      <c r="AB231" s="197"/>
    </row>
    <row xmlns:x14ac="http://schemas.microsoft.com/office/spreadsheetml/2009/9/ac" r="232" ht="15.75" x14ac:dyDescent="0.25">
      <c r="A232" s="197"/>
      <c r="B232" s="198"/>
      <c r="C232" s="197"/>
      <c r="D232" s="197"/>
      <c r="E232" s="197"/>
      <c r="F232" s="197"/>
      <c r="G232" s="197"/>
      <c r="H232" s="197"/>
      <c r="I232" s="197"/>
      <c r="J232" s="197"/>
      <c r="K232" s="197"/>
      <c r="L232" s="197"/>
      <c r="M232" s="197"/>
      <c r="N232" s="197"/>
      <c r="O232" s="197"/>
      <c r="P232" s="197"/>
      <c r="Q232" s="197"/>
      <c r="R232" s="197"/>
      <c r="S232" s="197"/>
      <c r="T232" s="197"/>
      <c r="U232" s="197"/>
      <c r="V232" s="197"/>
      <c r="W232" s="197"/>
      <c r="X232" s="197"/>
      <c r="Y232" s="197"/>
      <c r="Z232" s="197"/>
      <c r="AA232" s="197"/>
      <c r="AB232" s="197"/>
    </row>
    <row xmlns:x14ac="http://schemas.microsoft.com/office/spreadsheetml/2009/9/ac" r="233" ht="15.75" x14ac:dyDescent="0.25">
      <c r="A233" s="197"/>
      <c r="B233" s="198"/>
      <c r="C233" s="197"/>
      <c r="D233" s="197"/>
      <c r="E233" s="197"/>
      <c r="F233" s="197"/>
      <c r="G233" s="197"/>
      <c r="H233" s="197"/>
      <c r="I233" s="197"/>
      <c r="J233" s="197"/>
      <c r="K233" s="197"/>
      <c r="L233" s="197"/>
      <c r="M233" s="197"/>
      <c r="N233" s="197"/>
      <c r="O233" s="197"/>
      <c r="P233" s="197"/>
      <c r="Q233" s="197"/>
      <c r="R233" s="197"/>
      <c r="S233" s="197"/>
      <c r="T233" s="197"/>
      <c r="U233" s="197"/>
      <c r="V233" s="197"/>
      <c r="W233" s="197"/>
      <c r="X233" s="197"/>
      <c r="Y233" s="197"/>
      <c r="Z233" s="197"/>
      <c r="AA233" s="197"/>
    </row>
    <row xmlns:x14ac="http://schemas.microsoft.com/office/spreadsheetml/2009/9/ac" r="234" ht="15.75" x14ac:dyDescent="0.25">
      <c r="A234" s="197"/>
      <c r="B234" s="198"/>
      <c r="C234" s="197"/>
      <c r="D234" s="197"/>
      <c r="E234" s="197"/>
      <c r="F234" s="197"/>
      <c r="G234" s="197"/>
      <c r="H234" s="197"/>
      <c r="I234" s="197"/>
      <c r="J234" s="197"/>
      <c r="K234" s="197"/>
      <c r="L234" s="197"/>
      <c r="M234" s="197"/>
      <c r="N234" s="197"/>
      <c r="O234" s="197"/>
      <c r="P234" s="197"/>
      <c r="Q234" s="197"/>
      <c r="R234" s="197"/>
      <c r="S234" s="197"/>
      <c r="T234" s="197"/>
      <c r="U234" s="197"/>
      <c r="V234" s="197"/>
      <c r="W234" s="197"/>
      <c r="X234" s="197"/>
      <c r="Y234" s="197"/>
      <c r="Z234" s="197"/>
      <c r="AA234" s="197"/>
    </row>
    <row xmlns:x14ac="http://schemas.microsoft.com/office/spreadsheetml/2009/9/ac" r="235" ht="15.75" x14ac:dyDescent="0.25">
      <c r="A235" s="197"/>
      <c r="B235" s="198"/>
      <c r="C235" s="197"/>
      <c r="D235" s="197"/>
      <c r="E235" s="197"/>
      <c r="F235" s="197"/>
      <c r="G235" s="197"/>
      <c r="H235" s="197"/>
      <c r="I235" s="197"/>
      <c r="J235" s="197"/>
      <c r="K235" s="197"/>
      <c r="L235" s="197"/>
      <c r="M235" s="197"/>
      <c r="N235" s="197"/>
      <c r="O235" s="197"/>
      <c r="P235" s="197"/>
      <c r="Q235" s="197"/>
      <c r="R235" s="197"/>
      <c r="S235" s="197"/>
      <c r="T235" s="197"/>
      <c r="U235" s="197"/>
      <c r="V235" s="197"/>
      <c r="W235" s="197"/>
      <c r="X235" s="197"/>
      <c r="Y235" s="197"/>
      <c r="Z235" s="197"/>
      <c r="AA235" s="197"/>
    </row>
    <row xmlns:x14ac="http://schemas.microsoft.com/office/spreadsheetml/2009/9/ac" r="236" ht="15.75" x14ac:dyDescent="0.25">
      <c r="A236" s="197"/>
      <c r="B236" s="198"/>
      <c r="C236" s="197"/>
      <c r="D236" s="197"/>
      <c r="E236" s="197"/>
      <c r="F236" s="197"/>
      <c r="G236" s="197"/>
      <c r="H236" s="197"/>
      <c r="I236" s="197"/>
      <c r="J236" s="197"/>
      <c r="K236" s="197"/>
      <c r="L236" s="197"/>
      <c r="M236" s="197"/>
      <c r="N236" s="197"/>
      <c r="O236" s="197"/>
      <c r="P236" s="197"/>
      <c r="Q236" s="197"/>
      <c r="R236" s="197"/>
      <c r="S236" s="197"/>
      <c r="T236" s="197"/>
      <c r="U236" s="197"/>
      <c r="V236" s="197"/>
      <c r="W236" s="197"/>
      <c r="X236" s="197"/>
      <c r="Y236" s="197"/>
      <c r="Z236" s="197"/>
      <c r="AA236" s="197"/>
    </row>
    <row xmlns:x14ac="http://schemas.microsoft.com/office/spreadsheetml/2009/9/ac" r="237" ht="15.75" x14ac:dyDescent="0.25">
      <c r="A237" s="197"/>
      <c r="B237" s="198"/>
      <c r="C237" s="197"/>
      <c r="D237" s="197"/>
      <c r="E237" s="197"/>
      <c r="F237" s="197"/>
      <c r="G237" s="197"/>
      <c r="H237" s="197"/>
      <c r="I237" s="197"/>
      <c r="J237" s="197"/>
      <c r="K237" s="197"/>
      <c r="L237" s="197"/>
      <c r="M237" s="197"/>
      <c r="N237" s="197"/>
      <c r="O237" s="197"/>
      <c r="P237" s="197"/>
      <c r="Q237" s="197"/>
      <c r="R237" s="197"/>
      <c r="S237" s="197"/>
      <c r="T237" s="197"/>
      <c r="U237" s="197"/>
      <c r="V237" s="197"/>
      <c r="W237" s="197"/>
      <c r="X237" s="197"/>
      <c r="Y237" s="197"/>
      <c r="Z237" s="197"/>
      <c r="AA237" s="197"/>
    </row>
    <row xmlns:x14ac="http://schemas.microsoft.com/office/spreadsheetml/2009/9/ac" r="238" ht="15.75" x14ac:dyDescent="0.25">
      <c r="A238" s="197"/>
      <c r="B238" s="198"/>
      <c r="C238" s="197"/>
      <c r="D238" s="197"/>
      <c r="E238" s="197"/>
      <c r="F238" s="197"/>
      <c r="G238" s="197"/>
      <c r="H238" s="197"/>
      <c r="I238" s="197"/>
      <c r="J238" s="197"/>
      <c r="K238" s="197"/>
      <c r="L238" s="197"/>
      <c r="M238" s="197"/>
      <c r="N238" s="197"/>
      <c r="O238" s="197"/>
      <c r="P238" s="197"/>
      <c r="Q238" s="197"/>
      <c r="R238" s="197"/>
      <c r="S238" s="197"/>
      <c r="T238" s="197"/>
      <c r="U238" s="197"/>
      <c r="V238" s="197"/>
      <c r="W238" s="197"/>
      <c r="X238" s="197"/>
      <c r="Y238" s="197"/>
      <c r="Z238" s="197"/>
      <c r="AA238" s="197"/>
    </row>
    <row xmlns:x14ac="http://schemas.microsoft.com/office/spreadsheetml/2009/9/ac" r="239" ht="15.75" x14ac:dyDescent="0.25">
      <c r="A239" s="197"/>
      <c r="B239" s="198"/>
      <c r="C239" s="197"/>
      <c r="D239" s="197"/>
      <c r="E239" s="197"/>
      <c r="F239" s="197"/>
      <c r="G239" s="197"/>
      <c r="H239" s="197"/>
      <c r="I239" s="197"/>
      <c r="J239" s="197"/>
      <c r="K239" s="197"/>
      <c r="L239" s="197"/>
      <c r="M239" s="197"/>
      <c r="N239" s="197"/>
      <c r="O239" s="197"/>
      <c r="P239" s="197"/>
      <c r="Q239" s="197"/>
      <c r="R239" s="197"/>
      <c r="S239" s="197"/>
      <c r="T239" s="197"/>
      <c r="U239" s="197"/>
      <c r="V239" s="197"/>
      <c r="W239" s="197"/>
      <c r="X239" s="197"/>
      <c r="Y239" s="197"/>
      <c r="Z239" s="197"/>
      <c r="AA239" s="197"/>
    </row>
    <row xmlns:x14ac="http://schemas.microsoft.com/office/spreadsheetml/2009/9/ac" r="240" ht="15.75" x14ac:dyDescent="0.25">
      <c r="A240" s="197"/>
      <c r="B240" s="198"/>
      <c r="C240" s="197"/>
      <c r="D240" s="197"/>
      <c r="E240" s="197"/>
      <c r="F240" s="197"/>
      <c r="G240" s="197"/>
      <c r="H240" s="197"/>
      <c r="I240" s="197"/>
      <c r="J240" s="197"/>
      <c r="K240" s="197"/>
      <c r="L240" s="197"/>
      <c r="M240" s="197"/>
      <c r="N240" s="197"/>
      <c r="O240" s="197"/>
      <c r="P240" s="197"/>
      <c r="Q240" s="197"/>
      <c r="R240" s="197"/>
      <c r="S240" s="197"/>
      <c r="T240" s="197"/>
      <c r="U240" s="197"/>
      <c r="V240" s="197"/>
      <c r="W240" s="197"/>
      <c r="X240" s="197"/>
      <c r="Y240" s="197"/>
      <c r="Z240" s="197"/>
      <c r="AA240" s="197"/>
    </row>
    <row xmlns:x14ac="http://schemas.microsoft.com/office/spreadsheetml/2009/9/ac" r="241" ht="15.75" x14ac:dyDescent="0.25">
      <c r="A241" s="197"/>
      <c r="B241" s="198"/>
      <c r="C241" s="197"/>
      <c r="D241" s="197"/>
      <c r="E241" s="197"/>
      <c r="F241" s="197"/>
      <c r="G241" s="197"/>
      <c r="H241" s="197"/>
      <c r="I241" s="197"/>
      <c r="J241" s="197"/>
      <c r="K241" s="197"/>
      <c r="L241" s="197"/>
      <c r="M241" s="197"/>
      <c r="N241" s="197"/>
      <c r="O241" s="197"/>
      <c r="P241" s="197"/>
      <c r="Q241" s="197"/>
      <c r="R241" s="197"/>
      <c r="S241" s="197"/>
      <c r="T241" s="197"/>
      <c r="U241" s="197"/>
      <c r="V241" s="197"/>
      <c r="W241" s="197"/>
      <c r="X241" s="197"/>
      <c r="Y241" s="197"/>
      <c r="Z241" s="197"/>
      <c r="AA241" s="197"/>
    </row>
    <row xmlns:x14ac="http://schemas.microsoft.com/office/spreadsheetml/2009/9/ac" r="242" ht="15.75" x14ac:dyDescent="0.25">
      <c r="A242" s="197"/>
      <c r="B242" s="198"/>
      <c r="C242" s="197"/>
      <c r="D242" s="197"/>
      <c r="E242" s="197"/>
      <c r="F242" s="197"/>
      <c r="G242" s="197"/>
      <c r="H242" s="197"/>
      <c r="I242" s="197"/>
      <c r="J242" s="197"/>
      <c r="K242" s="197"/>
      <c r="L242" s="197"/>
      <c r="M242" s="197"/>
      <c r="N242" s="197"/>
      <c r="O242" s="197"/>
      <c r="P242" s="197"/>
      <c r="Q242" s="197"/>
      <c r="R242" s="197"/>
      <c r="S242" s="197"/>
      <c r="T242" s="197"/>
      <c r="U242" s="197"/>
      <c r="V242" s="197"/>
      <c r="W242" s="197"/>
      <c r="X242" s="197"/>
      <c r="Y242" s="197"/>
      <c r="Z242" s="197"/>
      <c r="AA242" s="197"/>
    </row>
    <row xmlns:x14ac="http://schemas.microsoft.com/office/spreadsheetml/2009/9/ac" r="243" ht="15.75" x14ac:dyDescent="0.25">
      <c r="A243" s="197"/>
      <c r="B243" s="198"/>
      <c r="C243" s="197"/>
      <c r="D243" s="197"/>
      <c r="E243" s="197"/>
      <c r="F243" s="197"/>
      <c r="G243" s="197"/>
      <c r="H243" s="197"/>
      <c r="I243" s="197"/>
      <c r="J243" s="197"/>
      <c r="K243" s="197"/>
      <c r="L243" s="197"/>
      <c r="M243" s="197"/>
      <c r="N243" s="197"/>
      <c r="O243" s="197"/>
      <c r="P243" s="197"/>
      <c r="Q243" s="197"/>
      <c r="R243" s="197"/>
      <c r="S243" s="197"/>
      <c r="T243" s="197"/>
      <c r="U243" s="197"/>
      <c r="V243" s="197"/>
      <c r="W243" s="197"/>
      <c r="X243" s="197"/>
      <c r="Y243" s="197"/>
      <c r="Z243" s="197"/>
      <c r="AA243" s="197"/>
    </row>
    <row xmlns:x14ac="http://schemas.microsoft.com/office/spreadsheetml/2009/9/ac" r="244" ht="15.75" x14ac:dyDescent="0.25">
      <c r="A244" s="197"/>
      <c r="B244" s="198"/>
      <c r="C244" s="197"/>
      <c r="D244" s="197"/>
      <c r="E244" s="197"/>
      <c r="F244" s="197"/>
      <c r="G244" s="197"/>
      <c r="H244" s="197"/>
      <c r="I244" s="197"/>
      <c r="J244" s="197"/>
      <c r="K244" s="197"/>
      <c r="L244" s="197"/>
      <c r="M244" s="197"/>
      <c r="N244" s="197"/>
      <c r="O244" s="197"/>
      <c r="P244" s="197"/>
      <c r="Q244" s="197"/>
      <c r="R244" s="197"/>
      <c r="S244" s="197"/>
      <c r="T244" s="197"/>
      <c r="U244" s="197"/>
      <c r="V244" s="197"/>
      <c r="W244" s="197"/>
      <c r="X244" s="197"/>
      <c r="Y244" s="197"/>
      <c r="Z244" s="197"/>
      <c r="AA244" s="197"/>
    </row>
    <row xmlns:x14ac="http://schemas.microsoft.com/office/spreadsheetml/2009/9/ac" r="245" ht="15.75" x14ac:dyDescent="0.25">
      <c r="A245" s="197"/>
      <c r="B245" s="198"/>
      <c r="C245" s="197"/>
      <c r="D245" s="197"/>
      <c r="E245" s="197"/>
      <c r="F245" s="197"/>
      <c r="G245" s="197"/>
      <c r="H245" s="197"/>
      <c r="I245" s="197"/>
      <c r="J245" s="197"/>
      <c r="K245" s="197"/>
      <c r="L245" s="197"/>
      <c r="M245" s="197"/>
      <c r="N245" s="197"/>
      <c r="O245" s="197"/>
      <c r="P245" s="197"/>
      <c r="Q245" s="197"/>
      <c r="R245" s="197"/>
      <c r="S245" s="197"/>
      <c r="T245" s="197"/>
      <c r="U245" s="197"/>
      <c r="V245" s="197"/>
      <c r="W245" s="197"/>
      <c r="X245" s="197"/>
      <c r="Y245" s="197"/>
      <c r="Z245" s="197"/>
      <c r="AA245" s="197"/>
    </row>
    <row xmlns:x14ac="http://schemas.microsoft.com/office/spreadsheetml/2009/9/ac" r="246" ht="15.75" x14ac:dyDescent="0.25">
      <c r="A246" s="197"/>
      <c r="B246" s="198"/>
      <c r="C246" s="197"/>
      <c r="D246" s="197"/>
      <c r="E246" s="197"/>
      <c r="F246" s="197"/>
      <c r="G246" s="197"/>
      <c r="H246" s="197"/>
      <c r="I246" s="197"/>
      <c r="J246" s="197"/>
      <c r="K246" s="197"/>
      <c r="L246" s="197"/>
      <c r="M246" s="197"/>
      <c r="N246" s="197"/>
      <c r="O246" s="197"/>
      <c r="P246" s="197"/>
      <c r="Q246" s="197"/>
      <c r="R246" s="197"/>
      <c r="S246" s="197"/>
      <c r="T246" s="197"/>
      <c r="U246" s="197"/>
      <c r="V246" s="197"/>
      <c r="W246" s="197"/>
      <c r="X246" s="197"/>
      <c r="Y246" s="197"/>
      <c r="Z246" s="197"/>
      <c r="AA246" s="197"/>
    </row>
    <row xmlns:x14ac="http://schemas.microsoft.com/office/spreadsheetml/2009/9/ac" r="247" ht="15.75" x14ac:dyDescent="0.25">
      <c r="A247" s="197"/>
      <c r="B247" s="198"/>
      <c r="C247" s="197"/>
      <c r="D247" s="197"/>
      <c r="E247" s="197"/>
      <c r="F247" s="197"/>
      <c r="G247" s="197"/>
      <c r="H247" s="197"/>
      <c r="I247" s="197"/>
      <c r="J247" s="197"/>
      <c r="K247" s="197"/>
      <c r="L247" s="197"/>
      <c r="M247" s="197"/>
      <c r="N247" s="197"/>
      <c r="O247" s="197"/>
      <c r="P247" s="197"/>
      <c r="Q247" s="197"/>
      <c r="R247" s="197"/>
      <c r="S247" s="197"/>
      <c r="T247" s="197"/>
      <c r="U247" s="197"/>
      <c r="V247" s="197"/>
      <c r="W247" s="197"/>
      <c r="X247" s="197"/>
      <c r="Y247" s="197"/>
      <c r="Z247" s="197"/>
      <c r="AA247" s="197"/>
    </row>
    <row xmlns:x14ac="http://schemas.microsoft.com/office/spreadsheetml/2009/9/ac" r="248" ht="15.75" x14ac:dyDescent="0.25">
      <c r="A248" s="197"/>
      <c r="B248" s="198"/>
      <c r="C248" s="197"/>
      <c r="D248" s="197"/>
      <c r="E248" s="197"/>
      <c r="F248" s="197"/>
      <c r="G248" s="197"/>
      <c r="H248" s="197"/>
      <c r="I248" s="197"/>
      <c r="J248" s="197"/>
      <c r="K248" s="197"/>
      <c r="L248" s="197"/>
      <c r="M248" s="197"/>
      <c r="N248" s="197"/>
      <c r="O248" s="197"/>
      <c r="P248" s="197"/>
      <c r="Q248" s="197"/>
      <c r="R248" s="197"/>
      <c r="S248" s="197"/>
      <c r="T248" s="197"/>
      <c r="U248" s="197"/>
      <c r="V248" s="197"/>
      <c r="W248" s="197"/>
      <c r="X248" s="197"/>
      <c r="Y248" s="197"/>
      <c r="Z248" s="197"/>
      <c r="AA248" s="197"/>
    </row>
    <row xmlns:x14ac="http://schemas.microsoft.com/office/spreadsheetml/2009/9/ac" r="249" ht="15.75" x14ac:dyDescent="0.25">
      <c r="A249" s="197"/>
      <c r="B249" s="198"/>
      <c r="C249" s="197"/>
      <c r="D249" s="197"/>
      <c r="E249" s="197"/>
      <c r="F249" s="197"/>
      <c r="G249" s="197"/>
      <c r="H249" s="197"/>
      <c r="I249" s="197"/>
      <c r="J249" s="197"/>
      <c r="K249" s="197"/>
      <c r="L249" s="197"/>
      <c r="M249" s="197"/>
      <c r="N249" s="197"/>
      <c r="O249" s="197"/>
      <c r="P249" s="197"/>
      <c r="Q249" s="197"/>
      <c r="R249" s="197"/>
      <c r="S249" s="197"/>
      <c r="T249" s="197"/>
      <c r="U249" s="197"/>
      <c r="V249" s="197"/>
      <c r="W249" s="197"/>
      <c r="X249" s="197"/>
      <c r="Y249" s="197"/>
      <c r="Z249" s="197"/>
      <c r="AA249" s="197"/>
    </row>
    <row xmlns:x14ac="http://schemas.microsoft.com/office/spreadsheetml/2009/9/ac" r="250" ht="15.75" x14ac:dyDescent="0.25">
      <c r="A250" s="197"/>
      <c r="B250" s="198"/>
      <c r="C250" s="197"/>
      <c r="D250" s="197"/>
      <c r="E250" s="197"/>
      <c r="F250" s="197"/>
      <c r="G250" s="197"/>
      <c r="H250" s="197"/>
      <c r="I250" s="197"/>
      <c r="J250" s="197"/>
      <c r="K250" s="197"/>
      <c r="L250" s="197"/>
      <c r="M250" s="197"/>
      <c r="N250" s="197"/>
      <c r="O250" s="197"/>
      <c r="P250" s="197"/>
      <c r="Q250" s="197"/>
      <c r="R250" s="197"/>
      <c r="S250" s="197"/>
      <c r="T250" s="197"/>
      <c r="U250" s="197"/>
      <c r="V250" s="197"/>
      <c r="W250" s="197"/>
      <c r="X250" s="197"/>
      <c r="Y250" s="197"/>
      <c r="Z250" s="197"/>
      <c r="AA250" s="197"/>
    </row>
    <row xmlns:x14ac="http://schemas.microsoft.com/office/spreadsheetml/2009/9/ac" r="251" ht="15.75" x14ac:dyDescent="0.25">
      <c r="A251" s="197"/>
      <c r="B251" s="198"/>
      <c r="C251" s="197"/>
      <c r="D251" s="197"/>
      <c r="E251" s="197"/>
      <c r="F251" s="197"/>
      <c r="G251" s="197"/>
      <c r="H251" s="197"/>
      <c r="I251" s="197"/>
      <c r="J251" s="197"/>
      <c r="K251" s="197"/>
      <c r="L251" s="197"/>
      <c r="M251" s="197"/>
      <c r="N251" s="197"/>
      <c r="O251" s="197"/>
      <c r="P251" s="197"/>
      <c r="Q251" s="197"/>
      <c r="R251" s="197"/>
      <c r="S251" s="197"/>
      <c r="T251" s="197"/>
      <c r="U251" s="197"/>
      <c r="V251" s="197"/>
      <c r="W251" s="197"/>
      <c r="X251" s="197"/>
      <c r="Y251" s="197"/>
      <c r="Z251" s="197"/>
      <c r="AA251" s="197"/>
    </row>
    <row xmlns:x14ac="http://schemas.microsoft.com/office/spreadsheetml/2009/9/ac" r="252" ht="15.75" x14ac:dyDescent="0.25">
      <c r="A252" s="197"/>
      <c r="B252" s="198"/>
      <c r="C252" s="197"/>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c r="AA252" s="197"/>
    </row>
    <row xmlns:x14ac="http://schemas.microsoft.com/office/spreadsheetml/2009/9/ac" r="253" ht="15.75" x14ac:dyDescent="0.25">
      <c r="A253" s="197"/>
      <c r="B253" s="198"/>
      <c r="C253" s="197"/>
      <c r="D253" s="197"/>
      <c r="E253" s="197"/>
      <c r="F253" s="197"/>
      <c r="G253" s="197"/>
      <c r="H253" s="197"/>
      <c r="I253" s="197"/>
      <c r="J253" s="197"/>
      <c r="K253" s="197"/>
      <c r="L253" s="197"/>
      <c r="M253" s="197"/>
      <c r="N253" s="197"/>
      <c r="O253" s="197"/>
      <c r="P253" s="197"/>
      <c r="Q253" s="197"/>
      <c r="R253" s="197"/>
      <c r="S253" s="197"/>
      <c r="T253" s="197"/>
      <c r="U253" s="197"/>
      <c r="V253" s="197"/>
      <c r="W253" s="197"/>
      <c r="X253" s="197"/>
      <c r="Y253" s="197"/>
      <c r="Z253" s="197"/>
      <c r="AA253" s="197"/>
    </row>
    <row xmlns:x14ac="http://schemas.microsoft.com/office/spreadsheetml/2009/9/ac" r="254" ht="15.75" x14ac:dyDescent="0.25">
      <c r="A254" s="197"/>
      <c r="B254" s="198"/>
      <c r="C254" s="197"/>
      <c r="D254" s="197"/>
      <c r="E254" s="197"/>
      <c r="F254" s="197"/>
      <c r="G254" s="197"/>
      <c r="H254" s="197"/>
      <c r="I254" s="197"/>
      <c r="J254" s="197"/>
      <c r="K254" s="197"/>
      <c r="L254" s="197"/>
      <c r="M254" s="197"/>
      <c r="N254" s="197"/>
      <c r="O254" s="197"/>
      <c r="P254" s="197"/>
      <c r="Q254" s="197"/>
      <c r="R254" s="197"/>
      <c r="S254" s="197"/>
      <c r="T254" s="197"/>
      <c r="U254" s="197"/>
      <c r="V254" s="197"/>
      <c r="W254" s="197"/>
      <c r="X254" s="197"/>
      <c r="Y254" s="197"/>
      <c r="Z254" s="197"/>
      <c r="AA254" s="197"/>
    </row>
    <row xmlns:x14ac="http://schemas.microsoft.com/office/spreadsheetml/2009/9/ac" r="255" ht="15.75" x14ac:dyDescent="0.25">
      <c r="A255" s="197"/>
      <c r="B255" s="198"/>
      <c r="C255" s="197"/>
      <c r="D255" s="197"/>
      <c r="E255" s="197"/>
      <c r="F255" s="197"/>
      <c r="G255" s="197"/>
      <c r="H255" s="197"/>
      <c r="I255" s="197"/>
      <c r="J255" s="197"/>
      <c r="K255" s="197"/>
      <c r="L255" s="197"/>
      <c r="M255" s="197"/>
      <c r="N255" s="197"/>
      <c r="O255" s="197"/>
      <c r="P255" s="197"/>
      <c r="Q255" s="197"/>
      <c r="R255" s="197"/>
      <c r="S255" s="197"/>
      <c r="T255" s="197"/>
      <c r="U255" s="197"/>
      <c r="V255" s="197"/>
      <c r="W255" s="197"/>
      <c r="X255" s="197"/>
      <c r="Y255" s="197"/>
      <c r="Z255" s="197"/>
      <c r="AA255" s="197"/>
    </row>
    <row xmlns:x14ac="http://schemas.microsoft.com/office/spreadsheetml/2009/9/ac" r="256" ht="15.75" x14ac:dyDescent="0.25">
      <c r="A256" s="197"/>
      <c r="B256" s="198"/>
      <c r="C256" s="197"/>
      <c r="D256" s="197"/>
      <c r="E256" s="197"/>
      <c r="F256" s="197"/>
      <c r="G256" s="197"/>
      <c r="H256" s="197"/>
      <c r="I256" s="197"/>
      <c r="J256" s="197"/>
      <c r="K256" s="197"/>
      <c r="L256" s="197"/>
      <c r="M256" s="197"/>
      <c r="N256" s="197"/>
      <c r="O256" s="197"/>
      <c r="P256" s="197"/>
      <c r="Q256" s="197"/>
      <c r="R256" s="197"/>
      <c r="S256" s="197"/>
      <c r="T256" s="197"/>
      <c r="U256" s="197"/>
      <c r="V256" s="197"/>
      <c r="W256" s="197"/>
      <c r="X256" s="197"/>
      <c r="Y256" s="197"/>
      <c r="Z256" s="197"/>
      <c r="AA256" s="197"/>
    </row>
    <row xmlns:x14ac="http://schemas.microsoft.com/office/spreadsheetml/2009/9/ac" r="257" ht="15.75" x14ac:dyDescent="0.25">
      <c r="A257" s="197"/>
      <c r="B257" s="198"/>
      <c r="C257" s="197"/>
      <c r="D257" s="197"/>
      <c r="E257" s="197"/>
      <c r="F257" s="197"/>
      <c r="G257" s="197"/>
      <c r="H257" s="197"/>
      <c r="I257" s="197"/>
      <c r="J257" s="197"/>
      <c r="K257" s="197"/>
      <c r="L257" s="197"/>
      <c r="M257" s="197"/>
      <c r="N257" s="197"/>
      <c r="O257" s="197"/>
      <c r="P257" s="197"/>
      <c r="Q257" s="197"/>
      <c r="R257" s="197"/>
      <c r="S257" s="197"/>
      <c r="T257" s="197"/>
      <c r="U257" s="197"/>
      <c r="V257" s="197"/>
      <c r="W257" s="197"/>
      <c r="X257" s="197"/>
      <c r="Y257" s="197"/>
      <c r="Z257" s="197"/>
      <c r="AA257" s="197"/>
    </row>
    <row xmlns:x14ac="http://schemas.microsoft.com/office/spreadsheetml/2009/9/ac" r="258" ht="15.75" x14ac:dyDescent="0.25">
      <c r="A258" s="197"/>
      <c r="B258" s="198"/>
      <c r="C258" s="197"/>
      <c r="D258" s="197"/>
      <c r="E258" s="197"/>
      <c r="F258" s="197"/>
      <c r="G258" s="197"/>
      <c r="H258" s="197"/>
      <c r="I258" s="197"/>
      <c r="J258" s="197"/>
      <c r="K258" s="197"/>
      <c r="L258" s="197"/>
      <c r="M258" s="197"/>
      <c r="N258" s="197"/>
      <c r="O258" s="197"/>
      <c r="P258" s="197"/>
      <c r="Q258" s="197"/>
      <c r="R258" s="197"/>
      <c r="S258" s="197"/>
      <c r="T258" s="197"/>
      <c r="U258" s="197"/>
      <c r="V258" s="197"/>
      <c r="W258" s="197"/>
      <c r="X258" s="197"/>
      <c r="Y258" s="197"/>
      <c r="Z258" s="197"/>
      <c r="AA258" s="197"/>
    </row>
    <row xmlns:x14ac="http://schemas.microsoft.com/office/spreadsheetml/2009/9/ac" r="259" ht="15.75" x14ac:dyDescent="0.25">
      <c r="A259" s="197"/>
      <c r="B259" s="198"/>
      <c r="C259" s="197"/>
      <c r="D259" s="197"/>
      <c r="E259" s="197"/>
      <c r="F259" s="197"/>
      <c r="G259" s="197"/>
      <c r="H259" s="197"/>
      <c r="I259" s="197"/>
      <c r="J259" s="197"/>
      <c r="K259" s="197"/>
      <c r="L259" s="197"/>
      <c r="M259" s="197"/>
      <c r="N259" s="197"/>
      <c r="O259" s="197"/>
      <c r="P259" s="197"/>
      <c r="Q259" s="197"/>
      <c r="R259" s="197"/>
      <c r="S259" s="197"/>
      <c r="T259" s="197"/>
      <c r="U259" s="197"/>
      <c r="V259" s="197"/>
      <c r="W259" s="197"/>
      <c r="X259" s="197"/>
      <c r="Y259" s="197"/>
      <c r="Z259" s="197"/>
      <c r="AA259" s="197"/>
    </row>
    <row xmlns:x14ac="http://schemas.microsoft.com/office/spreadsheetml/2009/9/ac" r="260" ht="15.75" x14ac:dyDescent="0.25">
      <c r="A260" s="197"/>
      <c r="B260" s="198"/>
      <c r="C260" s="197"/>
      <c r="D260" s="197"/>
      <c r="E260" s="197"/>
      <c r="F260" s="197"/>
      <c r="G260" s="197"/>
      <c r="H260" s="197"/>
      <c r="I260" s="197"/>
      <c r="J260" s="197"/>
      <c r="K260" s="197"/>
      <c r="L260" s="197"/>
      <c r="M260" s="197"/>
      <c r="N260" s="197"/>
      <c r="O260" s="197"/>
      <c r="P260" s="197"/>
      <c r="Q260" s="197"/>
      <c r="R260" s="197"/>
      <c r="S260" s="197"/>
      <c r="T260" s="197"/>
      <c r="U260" s="197"/>
      <c r="V260" s="197"/>
      <c r="W260" s="197"/>
      <c r="X260" s="197"/>
      <c r="Y260" s="197"/>
      <c r="Z260" s="197"/>
      <c r="AA260" s="197"/>
    </row>
    <row xmlns:x14ac="http://schemas.microsoft.com/office/spreadsheetml/2009/9/ac" r="261" ht="15.75" x14ac:dyDescent="0.25">
      <c r="A261" s="197"/>
      <c r="B261" s="198"/>
      <c r="C261" s="197"/>
      <c r="D261" s="197"/>
      <c r="E261" s="197"/>
      <c r="F261" s="197"/>
      <c r="G261" s="197"/>
      <c r="H261" s="197"/>
      <c r="I261" s="197"/>
      <c r="J261" s="197"/>
      <c r="K261" s="197"/>
      <c r="L261" s="197"/>
      <c r="M261" s="197"/>
      <c r="N261" s="197"/>
      <c r="O261" s="197"/>
      <c r="P261" s="197"/>
      <c r="Q261" s="197"/>
      <c r="R261" s="197"/>
      <c r="S261" s="197"/>
      <c r="T261" s="197"/>
      <c r="U261" s="197"/>
      <c r="V261" s="197"/>
      <c r="W261" s="197"/>
      <c r="X261" s="197"/>
      <c r="Y261" s="197"/>
      <c r="Z261" s="197"/>
      <c r="AA261" s="197"/>
    </row>
    <row xmlns:x14ac="http://schemas.microsoft.com/office/spreadsheetml/2009/9/ac" r="262" ht="15.75" x14ac:dyDescent="0.25">
      <c r="A262" s="197"/>
      <c r="B262" s="198"/>
      <c r="C262" s="197"/>
      <c r="D262" s="197"/>
      <c r="E262" s="197"/>
      <c r="F262" s="197"/>
      <c r="G262" s="197"/>
      <c r="H262" s="197"/>
      <c r="I262" s="197"/>
      <c r="J262" s="197"/>
      <c r="K262" s="197"/>
      <c r="L262" s="197"/>
      <c r="M262" s="197"/>
      <c r="N262" s="197"/>
      <c r="O262" s="197"/>
      <c r="P262" s="197"/>
      <c r="Q262" s="197"/>
      <c r="R262" s="197"/>
      <c r="S262" s="197"/>
      <c r="T262" s="197"/>
      <c r="U262" s="197"/>
      <c r="V262" s="197"/>
      <c r="W262" s="197"/>
      <c r="X262" s="197"/>
      <c r="Y262" s="197"/>
      <c r="Z262" s="197"/>
      <c r="AA262" s="197"/>
    </row>
    <row xmlns:x14ac="http://schemas.microsoft.com/office/spreadsheetml/2009/9/ac" r="263" ht="15.75" x14ac:dyDescent="0.25">
      <c r="A263" s="197"/>
      <c r="B263" s="198"/>
      <c r="C263" s="197"/>
      <c r="D263" s="197"/>
      <c r="E263" s="197"/>
      <c r="F263" s="197"/>
      <c r="G263" s="197"/>
      <c r="H263" s="197"/>
      <c r="I263" s="197"/>
      <c r="J263" s="197"/>
      <c r="K263" s="197"/>
      <c r="L263" s="197"/>
      <c r="M263" s="197"/>
      <c r="N263" s="197"/>
      <c r="O263" s="197"/>
      <c r="P263" s="197"/>
      <c r="Q263" s="197"/>
      <c r="R263" s="197"/>
      <c r="S263" s="197"/>
      <c r="T263" s="197"/>
      <c r="U263" s="197"/>
      <c r="V263" s="197"/>
      <c r="W263" s="197"/>
      <c r="X263" s="197"/>
      <c r="Y263" s="197"/>
      <c r="Z263" s="197"/>
      <c r="AA263" s="197"/>
    </row>
    <row xmlns:x14ac="http://schemas.microsoft.com/office/spreadsheetml/2009/9/ac" r="264" ht="15.75" x14ac:dyDescent="0.25">
      <c r="A264" s="197"/>
      <c r="B264" s="198"/>
      <c r="C264" s="197"/>
      <c r="D264" s="197"/>
      <c r="E264" s="197"/>
      <c r="F264" s="197"/>
      <c r="G264" s="197"/>
      <c r="H264" s="197"/>
      <c r="I264" s="197"/>
      <c r="J264" s="197"/>
      <c r="K264" s="197"/>
      <c r="L264" s="197"/>
      <c r="M264" s="197"/>
      <c r="N264" s="197"/>
      <c r="O264" s="197"/>
      <c r="P264" s="197"/>
      <c r="Q264" s="197"/>
      <c r="R264" s="197"/>
      <c r="S264" s="197"/>
      <c r="T264" s="197"/>
      <c r="U264" s="197"/>
      <c r="V264" s="197"/>
      <c r="W264" s="197"/>
      <c r="X264" s="197"/>
      <c r="Y264" s="197"/>
      <c r="Z264" s="197"/>
      <c r="AA264" s="197"/>
    </row>
    <row xmlns:x14ac="http://schemas.microsoft.com/office/spreadsheetml/2009/9/ac" r="265" ht="15.75" x14ac:dyDescent="0.25">
      <c r="A265" s="197"/>
      <c r="B265" s="198"/>
      <c r="C265" s="197"/>
      <c r="D265" s="197"/>
      <c r="E265" s="197"/>
      <c r="F265" s="197"/>
      <c r="G265" s="197"/>
      <c r="H265" s="197"/>
      <c r="I265" s="197"/>
      <c r="J265" s="197"/>
      <c r="K265" s="197"/>
      <c r="L265" s="197"/>
      <c r="M265" s="197"/>
      <c r="N265" s="197"/>
      <c r="O265" s="197"/>
      <c r="P265" s="197"/>
      <c r="Q265" s="197"/>
      <c r="R265" s="197"/>
      <c r="S265" s="197"/>
      <c r="T265" s="197"/>
      <c r="U265" s="197"/>
      <c r="V265" s="197"/>
      <c r="W265" s="197"/>
      <c r="X265" s="197"/>
      <c r="Y265" s="197"/>
      <c r="Z265" s="197"/>
      <c r="AA265" s="197"/>
    </row>
    <row xmlns:x14ac="http://schemas.microsoft.com/office/spreadsheetml/2009/9/ac" r="266" ht="15.75" x14ac:dyDescent="0.25">
      <c r="A266" s="197"/>
      <c r="B266" s="198"/>
      <c r="C266" s="197"/>
      <c r="D266" s="197"/>
      <c r="E266" s="197"/>
      <c r="F266" s="197"/>
      <c r="G266" s="197"/>
      <c r="H266" s="197"/>
      <c r="I266" s="197"/>
      <c r="J266" s="197"/>
      <c r="K266" s="197"/>
      <c r="L266" s="197"/>
      <c r="M266" s="197"/>
      <c r="N266" s="197"/>
      <c r="O266" s="197"/>
      <c r="P266" s="197"/>
      <c r="Q266" s="197"/>
      <c r="R266" s="197"/>
      <c r="S266" s="197"/>
      <c r="T266" s="197"/>
      <c r="U266" s="197"/>
      <c r="V266" s="197"/>
      <c r="W266" s="197"/>
      <c r="X266" s="197"/>
      <c r="Y266" s="197"/>
      <c r="Z266" s="197"/>
      <c r="AA266" s="197"/>
    </row>
    <row xmlns:x14ac="http://schemas.microsoft.com/office/spreadsheetml/2009/9/ac" r="267" ht="15.75" x14ac:dyDescent="0.25">
      <c r="A267" s="197"/>
      <c r="B267" s="198"/>
      <c r="C267" s="197"/>
      <c r="D267" s="197"/>
      <c r="E267" s="197"/>
      <c r="F267" s="197"/>
      <c r="G267" s="197"/>
      <c r="H267" s="197"/>
      <c r="I267" s="197"/>
      <c r="J267" s="197"/>
      <c r="K267" s="197"/>
      <c r="L267" s="197"/>
      <c r="M267" s="197"/>
      <c r="N267" s="197"/>
      <c r="O267" s="197"/>
      <c r="P267" s="197"/>
      <c r="Q267" s="197"/>
      <c r="R267" s="197"/>
      <c r="S267" s="197"/>
      <c r="T267" s="197"/>
      <c r="U267" s="197"/>
      <c r="V267" s="197"/>
      <c r="W267" s="197"/>
      <c r="X267" s="197"/>
      <c r="Y267" s="197"/>
      <c r="Z267" s="197"/>
      <c r="AA267" s="197"/>
    </row>
    <row xmlns:x14ac="http://schemas.microsoft.com/office/spreadsheetml/2009/9/ac" r="268" ht="15.75" x14ac:dyDescent="0.25">
      <c r="A268" s="197"/>
      <c r="B268" s="198"/>
      <c r="C268" s="197"/>
      <c r="D268" s="197"/>
      <c r="E268" s="197"/>
      <c r="F268" s="197"/>
      <c r="G268" s="197"/>
      <c r="H268" s="197"/>
      <c r="I268" s="197"/>
      <c r="J268" s="197"/>
      <c r="K268" s="197"/>
      <c r="L268" s="197"/>
      <c r="M268" s="197"/>
      <c r="N268" s="197"/>
      <c r="O268" s="197"/>
      <c r="P268" s="197"/>
      <c r="Q268" s="197"/>
      <c r="R268" s="197"/>
      <c r="S268" s="197"/>
      <c r="T268" s="197"/>
      <c r="U268" s="197"/>
      <c r="V268" s="197"/>
      <c r="W268" s="197"/>
      <c r="X268" s="197"/>
      <c r="Y268" s="197"/>
      <c r="Z268" s="197"/>
      <c r="AA268" s="197"/>
    </row>
    <row xmlns:x14ac="http://schemas.microsoft.com/office/spreadsheetml/2009/9/ac" r="269" ht="15.75" x14ac:dyDescent="0.25">
      <c r="A269" s="197"/>
      <c r="B269" s="198"/>
      <c r="C269" s="197"/>
      <c r="D269" s="197"/>
      <c r="E269" s="197"/>
      <c r="F269" s="197"/>
      <c r="G269" s="197"/>
      <c r="H269" s="197"/>
      <c r="I269" s="197"/>
      <c r="J269" s="197"/>
      <c r="K269" s="197"/>
      <c r="L269" s="197"/>
      <c r="M269" s="197"/>
      <c r="N269" s="197"/>
      <c r="O269" s="197"/>
      <c r="P269" s="197"/>
      <c r="Q269" s="197"/>
      <c r="R269" s="197"/>
      <c r="S269" s="197"/>
      <c r="T269" s="197"/>
      <c r="U269" s="197"/>
      <c r="V269" s="197"/>
      <c r="W269" s="197"/>
      <c r="X269" s="197"/>
      <c r="Y269" s="197"/>
      <c r="Z269" s="197"/>
      <c r="AA269" s="197"/>
    </row>
    <row xmlns:x14ac="http://schemas.microsoft.com/office/spreadsheetml/2009/9/ac" r="270" ht="15.75" x14ac:dyDescent="0.25">
      <c r="A270" s="197"/>
      <c r="B270" s="198"/>
      <c r="C270" s="197"/>
      <c r="D270" s="197"/>
      <c r="E270" s="197"/>
      <c r="F270" s="197"/>
      <c r="G270" s="197"/>
      <c r="H270" s="197"/>
      <c r="I270" s="197"/>
      <c r="J270" s="197"/>
      <c r="K270" s="197"/>
      <c r="L270" s="197"/>
      <c r="M270" s="197"/>
      <c r="N270" s="197"/>
      <c r="O270" s="197"/>
      <c r="P270" s="197"/>
      <c r="Q270" s="197"/>
      <c r="R270" s="197"/>
      <c r="S270" s="197"/>
      <c r="T270" s="197"/>
      <c r="U270" s="197"/>
      <c r="V270" s="197"/>
      <c r="W270" s="197"/>
      <c r="X270" s="197"/>
      <c r="Y270" s="197"/>
      <c r="Z270" s="197"/>
      <c r="AA270" s="197"/>
    </row>
    <row xmlns:x14ac="http://schemas.microsoft.com/office/spreadsheetml/2009/9/ac" r="271" ht="15.75" x14ac:dyDescent="0.25">
      <c r="A271" s="197"/>
      <c r="B271" s="198"/>
      <c r="C271" s="197"/>
      <c r="D271" s="197"/>
      <c r="E271" s="197"/>
      <c r="F271" s="197"/>
      <c r="G271" s="197"/>
      <c r="H271" s="197"/>
      <c r="I271" s="197"/>
      <c r="J271" s="197"/>
      <c r="K271" s="197"/>
      <c r="L271" s="197"/>
      <c r="M271" s="197"/>
      <c r="N271" s="197"/>
      <c r="O271" s="197"/>
      <c r="P271" s="197"/>
      <c r="Q271" s="197"/>
      <c r="R271" s="197"/>
      <c r="S271" s="197"/>
      <c r="T271" s="197"/>
      <c r="U271" s="197"/>
      <c r="V271" s="197"/>
      <c r="W271" s="197"/>
      <c r="X271" s="197"/>
      <c r="Y271" s="197"/>
      <c r="Z271" s="197"/>
      <c r="AA271" s="197"/>
    </row>
    <row xmlns:x14ac="http://schemas.microsoft.com/office/spreadsheetml/2009/9/ac" r="272" ht="15.75" x14ac:dyDescent="0.25">
      <c r="A272" s="197"/>
      <c r="B272" s="198"/>
      <c r="C272" s="197"/>
      <c r="D272" s="197"/>
      <c r="E272" s="197"/>
      <c r="F272" s="197"/>
      <c r="G272" s="197"/>
      <c r="H272" s="197"/>
      <c r="I272" s="197"/>
      <c r="J272" s="197"/>
      <c r="K272" s="197"/>
      <c r="L272" s="197"/>
      <c r="M272" s="197"/>
      <c r="N272" s="197"/>
      <c r="O272" s="197"/>
      <c r="P272" s="197"/>
      <c r="Q272" s="197"/>
      <c r="R272" s="197"/>
      <c r="S272" s="197"/>
      <c r="T272" s="197"/>
      <c r="U272" s="197"/>
      <c r="V272" s="197"/>
      <c r="W272" s="197"/>
      <c r="X272" s="197"/>
      <c r="Y272" s="197"/>
      <c r="Z272" s="197"/>
      <c r="AA272" s="197"/>
    </row>
    <row xmlns:x14ac="http://schemas.microsoft.com/office/spreadsheetml/2009/9/ac" r="273" ht="15.75" x14ac:dyDescent="0.25">
      <c r="A273" s="197"/>
      <c r="B273" s="198"/>
      <c r="C273" s="197"/>
      <c r="D273" s="197"/>
      <c r="E273" s="197"/>
      <c r="F273" s="197"/>
      <c r="G273" s="197"/>
      <c r="H273" s="197"/>
      <c r="I273" s="197"/>
      <c r="J273" s="197"/>
      <c r="K273" s="197"/>
      <c r="L273" s="197"/>
      <c r="M273" s="197"/>
      <c r="N273" s="197"/>
      <c r="O273" s="197"/>
      <c r="P273" s="197"/>
      <c r="Q273" s="197"/>
      <c r="R273" s="197"/>
      <c r="S273" s="197"/>
      <c r="T273" s="197"/>
      <c r="U273" s="197"/>
      <c r="V273" s="197"/>
      <c r="W273" s="197"/>
      <c r="X273" s="197"/>
      <c r="Y273" s="197"/>
      <c r="Z273" s="197"/>
      <c r="AA273" s="197"/>
    </row>
    <row xmlns:x14ac="http://schemas.microsoft.com/office/spreadsheetml/2009/9/ac" r="274" ht="15.75" x14ac:dyDescent="0.25">
      <c r="A274" s="197"/>
      <c r="B274" s="198"/>
      <c r="C274" s="197"/>
      <c r="D274" s="197"/>
      <c r="E274" s="197"/>
      <c r="F274" s="197"/>
      <c r="G274" s="197"/>
      <c r="H274" s="197"/>
      <c r="I274" s="197"/>
      <c r="J274" s="197"/>
      <c r="K274" s="197"/>
      <c r="L274" s="197"/>
      <c r="M274" s="197"/>
      <c r="N274" s="197"/>
      <c r="O274" s="197"/>
      <c r="P274" s="197"/>
      <c r="Q274" s="197"/>
      <c r="R274" s="197"/>
      <c r="S274" s="197"/>
      <c r="T274" s="197"/>
      <c r="U274" s="197"/>
      <c r="V274" s="197"/>
      <c r="W274" s="197"/>
      <c r="X274" s="197"/>
      <c r="Y274" s="197"/>
      <c r="Z274" s="197"/>
      <c r="AA274" s="197"/>
    </row>
    <row xmlns:x14ac="http://schemas.microsoft.com/office/spreadsheetml/2009/9/ac" r="275" ht="15.75" x14ac:dyDescent="0.25">
      <c r="A275" s="197"/>
      <c r="B275" s="198"/>
      <c r="C275" s="197"/>
      <c r="D275" s="197"/>
      <c r="E275" s="197"/>
      <c r="F275" s="197"/>
      <c r="G275" s="197"/>
      <c r="H275" s="197"/>
      <c r="I275" s="197"/>
      <c r="J275" s="197"/>
      <c r="K275" s="197"/>
      <c r="L275" s="197"/>
      <c r="M275" s="197"/>
      <c r="N275" s="197"/>
      <c r="O275" s="197"/>
      <c r="P275" s="197"/>
      <c r="Q275" s="197"/>
      <c r="R275" s="197"/>
      <c r="S275" s="197"/>
      <c r="T275" s="197"/>
      <c r="U275" s="197"/>
      <c r="V275" s="197"/>
      <c r="W275" s="197"/>
      <c r="X275" s="197"/>
      <c r="Y275" s="197"/>
      <c r="Z275" s="197"/>
      <c r="AA275" s="197"/>
    </row>
    <row xmlns:x14ac="http://schemas.microsoft.com/office/spreadsheetml/2009/9/ac" r="276" ht="15.75" x14ac:dyDescent="0.25">
      <c r="A276" s="197"/>
      <c r="B276" s="198"/>
      <c r="C276" s="197"/>
      <c r="D276" s="197"/>
      <c r="E276" s="197"/>
      <c r="F276" s="197"/>
      <c r="G276" s="197"/>
      <c r="H276" s="197"/>
      <c r="I276" s="197"/>
      <c r="J276" s="197"/>
      <c r="K276" s="197"/>
      <c r="L276" s="197"/>
      <c r="M276" s="197"/>
      <c r="N276" s="197"/>
      <c r="O276" s="197"/>
      <c r="P276" s="197"/>
      <c r="Q276" s="197"/>
      <c r="R276" s="197"/>
      <c r="S276" s="197"/>
      <c r="T276" s="197"/>
      <c r="U276" s="197"/>
      <c r="V276" s="197"/>
      <c r="W276" s="197"/>
      <c r="X276" s="197"/>
      <c r="Y276" s="197"/>
      <c r="Z276" s="197"/>
      <c r="AA276" s="197"/>
    </row>
    <row xmlns:x14ac="http://schemas.microsoft.com/office/spreadsheetml/2009/9/ac" r="277" ht="15.75" x14ac:dyDescent="0.25">
      <c r="A277" s="197"/>
      <c r="B277" s="198"/>
      <c r="C277" s="197"/>
      <c r="D277" s="197"/>
      <c r="E277" s="197"/>
      <c r="F277" s="197"/>
      <c r="G277" s="197"/>
      <c r="H277" s="197"/>
      <c r="I277" s="197"/>
      <c r="J277" s="197"/>
      <c r="K277" s="197"/>
      <c r="L277" s="197"/>
      <c r="M277" s="197"/>
      <c r="N277" s="197"/>
      <c r="O277" s="197"/>
      <c r="P277" s="197"/>
      <c r="Q277" s="197"/>
      <c r="R277" s="197"/>
      <c r="S277" s="197"/>
      <c r="T277" s="197"/>
      <c r="U277" s="197"/>
      <c r="V277" s="197"/>
      <c r="W277" s="197"/>
      <c r="X277" s="197"/>
      <c r="Y277" s="197"/>
      <c r="Z277" s="197"/>
      <c r="AA277" s="197"/>
    </row>
    <row xmlns:x14ac="http://schemas.microsoft.com/office/spreadsheetml/2009/9/ac" r="278" ht="15.75" x14ac:dyDescent="0.25">
      <c r="A278" s="197"/>
      <c r="B278" s="198"/>
      <c r="C278" s="197"/>
      <c r="D278" s="197"/>
      <c r="E278" s="197"/>
      <c r="F278" s="197"/>
      <c r="G278" s="197"/>
      <c r="H278" s="197"/>
      <c r="I278" s="197"/>
      <c r="J278" s="197"/>
      <c r="K278" s="197"/>
      <c r="L278" s="197"/>
      <c r="M278" s="197"/>
      <c r="N278" s="197"/>
      <c r="O278" s="197"/>
      <c r="P278" s="197"/>
      <c r="Q278" s="197"/>
      <c r="R278" s="197"/>
      <c r="S278" s="197"/>
      <c r="T278" s="197"/>
      <c r="U278" s="197"/>
      <c r="V278" s="197"/>
      <c r="W278" s="197"/>
      <c r="X278" s="197"/>
      <c r="Y278" s="197"/>
      <c r="Z278" s="197"/>
      <c r="AA278" s="197"/>
    </row>
    <row xmlns:x14ac="http://schemas.microsoft.com/office/spreadsheetml/2009/9/ac" r="279" ht="15.75" x14ac:dyDescent="0.25">
      <c r="A279" s="197"/>
      <c r="B279" s="198"/>
      <c r="C279" s="197"/>
      <c r="D279" s="197"/>
      <c r="E279" s="197"/>
      <c r="F279" s="197"/>
      <c r="G279" s="197"/>
      <c r="H279" s="197"/>
      <c r="I279" s="197"/>
      <c r="J279" s="197"/>
      <c r="K279" s="197"/>
      <c r="L279" s="197"/>
      <c r="M279" s="197"/>
      <c r="N279" s="197"/>
      <c r="O279" s="197"/>
      <c r="P279" s="197"/>
      <c r="Q279" s="197"/>
      <c r="R279" s="197"/>
      <c r="S279" s="197"/>
      <c r="T279" s="197"/>
      <c r="U279" s="197"/>
      <c r="V279" s="197"/>
      <c r="W279" s="197"/>
      <c r="X279" s="197"/>
      <c r="Y279" s="197"/>
      <c r="Z279" s="197"/>
      <c r="AA279" s="197"/>
    </row>
    <row xmlns:x14ac="http://schemas.microsoft.com/office/spreadsheetml/2009/9/ac" r="280" ht="15.75" x14ac:dyDescent="0.25">
      <c r="A280" s="197"/>
      <c r="B280" s="198"/>
      <c r="C280" s="197"/>
      <c r="D280" s="197"/>
      <c r="E280" s="197"/>
      <c r="F280" s="197"/>
      <c r="G280" s="197"/>
      <c r="H280" s="197"/>
      <c r="I280" s="197"/>
      <c r="J280" s="197"/>
      <c r="K280" s="197"/>
      <c r="L280" s="197"/>
      <c r="M280" s="197"/>
      <c r="N280" s="197"/>
      <c r="O280" s="197"/>
      <c r="P280" s="197"/>
      <c r="Q280" s="197"/>
      <c r="R280" s="197"/>
      <c r="S280" s="197"/>
      <c r="T280" s="197"/>
      <c r="U280" s="197"/>
      <c r="V280" s="197"/>
      <c r="W280" s="197"/>
      <c r="X280" s="197"/>
      <c r="Y280" s="197"/>
      <c r="Z280" s="197"/>
      <c r="AA280" s="197"/>
    </row>
    <row xmlns:x14ac="http://schemas.microsoft.com/office/spreadsheetml/2009/9/ac" r="281" ht="15.75" x14ac:dyDescent="0.25">
      <c r="A281" s="197"/>
      <c r="B281" s="198"/>
      <c r="C281" s="197"/>
      <c r="D281" s="197"/>
      <c r="E281" s="197"/>
      <c r="F281" s="197"/>
      <c r="G281" s="197"/>
      <c r="H281" s="197"/>
      <c r="I281" s="197"/>
      <c r="J281" s="197"/>
      <c r="K281" s="197"/>
      <c r="L281" s="197"/>
      <c r="M281" s="197"/>
      <c r="N281" s="197"/>
      <c r="O281" s="197"/>
      <c r="P281" s="197"/>
      <c r="Q281" s="197"/>
      <c r="R281" s="197"/>
      <c r="S281" s="197"/>
      <c r="T281" s="197"/>
      <c r="U281" s="197"/>
      <c r="V281" s="197"/>
      <c r="W281" s="197"/>
      <c r="X281" s="197"/>
      <c r="Y281" s="197"/>
      <c r="Z281" s="197"/>
      <c r="AA281" s="197"/>
    </row>
    <row xmlns:x14ac="http://schemas.microsoft.com/office/spreadsheetml/2009/9/ac" r="282" ht="15.75" x14ac:dyDescent="0.25">
      <c r="A282" s="197"/>
      <c r="B282" s="198"/>
      <c r="C282" s="197"/>
      <c r="D282" s="197"/>
      <c r="E282" s="197"/>
      <c r="F282" s="197"/>
      <c r="G282" s="197"/>
      <c r="H282" s="197"/>
      <c r="I282" s="197"/>
      <c r="J282" s="197"/>
      <c r="K282" s="197"/>
      <c r="L282" s="197"/>
      <c r="M282" s="197"/>
      <c r="N282" s="197"/>
      <c r="O282" s="197"/>
      <c r="P282" s="197"/>
      <c r="Q282" s="197"/>
      <c r="R282" s="197"/>
      <c r="S282" s="197"/>
      <c r="T282" s="197"/>
      <c r="U282" s="197"/>
      <c r="V282" s="197"/>
      <c r="W282" s="197"/>
      <c r="X282" s="197"/>
      <c r="Y282" s="197"/>
      <c r="Z282" s="197"/>
      <c r="AA282" s="197"/>
    </row>
    <row xmlns:x14ac="http://schemas.microsoft.com/office/spreadsheetml/2009/9/ac" r="283" ht="15.75" x14ac:dyDescent="0.25">
      <c r="A283" s="197"/>
      <c r="B283" s="198"/>
      <c r="C283" s="197"/>
      <c r="D283" s="197"/>
      <c r="E283" s="197"/>
      <c r="F283" s="197"/>
      <c r="G283" s="197"/>
      <c r="H283" s="197"/>
      <c r="I283" s="197"/>
      <c r="J283" s="197"/>
      <c r="K283" s="197"/>
      <c r="L283" s="197"/>
      <c r="M283" s="197"/>
      <c r="N283" s="197"/>
      <c r="O283" s="197"/>
      <c r="P283" s="197"/>
      <c r="Q283" s="197"/>
      <c r="R283" s="197"/>
      <c r="S283" s="197"/>
      <c r="T283" s="197"/>
      <c r="U283" s="197"/>
      <c r="V283" s="197"/>
      <c r="W283" s="197"/>
      <c r="X283" s="197"/>
      <c r="Y283" s="197"/>
      <c r="Z283" s="197"/>
      <c r="AA283" s="197"/>
    </row>
    <row xmlns:x14ac="http://schemas.microsoft.com/office/spreadsheetml/2009/9/ac" r="284" ht="15.75" x14ac:dyDescent="0.25">
      <c r="A284" s="197"/>
      <c r="B284" s="198"/>
      <c r="C284" s="197"/>
      <c r="D284" s="197"/>
      <c r="E284" s="197"/>
      <c r="F284" s="197"/>
      <c r="G284" s="197"/>
      <c r="H284" s="197"/>
      <c r="I284" s="197"/>
      <c r="J284" s="197"/>
      <c r="K284" s="197"/>
      <c r="L284" s="197"/>
      <c r="M284" s="197"/>
      <c r="N284" s="197"/>
      <c r="O284" s="197"/>
      <c r="P284" s="197"/>
      <c r="Q284" s="197"/>
      <c r="R284" s="197"/>
      <c r="S284" s="197"/>
      <c r="T284" s="197"/>
      <c r="U284" s="197"/>
      <c r="V284" s="197"/>
      <c r="W284" s="197"/>
      <c r="X284" s="197"/>
      <c r="Y284" s="197"/>
      <c r="Z284" s="197"/>
      <c r="AA284" s="197"/>
    </row>
    <row xmlns:x14ac="http://schemas.microsoft.com/office/spreadsheetml/2009/9/ac" r="285" ht="15.75" x14ac:dyDescent="0.25">
      <c r="A285" s="197"/>
      <c r="B285" s="198"/>
      <c r="C285" s="197"/>
      <c r="D285" s="197"/>
      <c r="E285" s="197"/>
      <c r="F285" s="197"/>
      <c r="G285" s="197"/>
      <c r="H285" s="197"/>
      <c r="I285" s="197"/>
      <c r="J285" s="197"/>
      <c r="K285" s="197"/>
      <c r="L285" s="197"/>
      <c r="M285" s="197"/>
      <c r="N285" s="197"/>
      <c r="O285" s="197"/>
      <c r="P285" s="197"/>
      <c r="Q285" s="197"/>
      <c r="R285" s="197"/>
      <c r="S285" s="197"/>
      <c r="T285" s="197"/>
      <c r="U285" s="197"/>
      <c r="V285" s="197"/>
      <c r="W285" s="197"/>
      <c r="X285" s="197"/>
      <c r="Y285" s="197"/>
      <c r="Z285" s="197"/>
      <c r="AA285" s="197"/>
    </row>
    <row xmlns:x14ac="http://schemas.microsoft.com/office/spreadsheetml/2009/9/ac" r="286" ht="15.75" x14ac:dyDescent="0.25">
      <c r="A286" s="197"/>
      <c r="B286" s="198"/>
      <c r="C286" s="197"/>
      <c r="D286" s="197"/>
      <c r="E286" s="197"/>
      <c r="F286" s="197"/>
      <c r="G286" s="197"/>
      <c r="H286" s="197"/>
      <c r="I286" s="197"/>
      <c r="J286" s="197"/>
      <c r="K286" s="197"/>
      <c r="L286" s="197"/>
      <c r="M286" s="197"/>
      <c r="N286" s="197"/>
      <c r="O286" s="197"/>
      <c r="P286" s="197"/>
      <c r="Q286" s="197"/>
      <c r="R286" s="197"/>
      <c r="S286" s="197"/>
      <c r="T286" s="197"/>
      <c r="U286" s="197"/>
      <c r="V286" s="197"/>
      <c r="W286" s="197"/>
      <c r="X286" s="197"/>
      <c r="Y286" s="197"/>
      <c r="Z286" s="197"/>
      <c r="AA286" s="197"/>
    </row>
    <row xmlns:x14ac="http://schemas.microsoft.com/office/spreadsheetml/2009/9/ac" r="287" ht="15.75" x14ac:dyDescent="0.25">
      <c r="A287" s="197"/>
      <c r="B287" s="198"/>
      <c r="C287" s="197"/>
      <c r="D287" s="197"/>
      <c r="E287" s="197"/>
      <c r="F287" s="197"/>
      <c r="G287" s="197"/>
      <c r="H287" s="197"/>
      <c r="I287" s="197"/>
      <c r="J287" s="197"/>
      <c r="K287" s="197"/>
      <c r="L287" s="197"/>
      <c r="M287" s="197"/>
      <c r="N287" s="197"/>
      <c r="O287" s="197"/>
      <c r="P287" s="197"/>
      <c r="Q287" s="197"/>
      <c r="R287" s="197"/>
      <c r="S287" s="197"/>
      <c r="T287" s="197"/>
      <c r="U287" s="197"/>
      <c r="V287" s="197"/>
      <c r="W287" s="197"/>
      <c r="X287" s="197"/>
      <c r="Y287" s="197"/>
      <c r="Z287" s="197"/>
      <c r="AA287" s="197"/>
    </row>
    <row xmlns:x14ac="http://schemas.microsoft.com/office/spreadsheetml/2009/9/ac" r="288" ht="15.75" x14ac:dyDescent="0.25">
      <c r="A288" s="197"/>
      <c r="B288" s="198"/>
      <c r="C288" s="197"/>
      <c r="D288" s="197"/>
      <c r="E288" s="197"/>
      <c r="F288" s="197"/>
      <c r="G288" s="197"/>
      <c r="H288" s="197"/>
      <c r="I288" s="197"/>
      <c r="J288" s="197"/>
      <c r="K288" s="197"/>
      <c r="L288" s="197"/>
      <c r="M288" s="197"/>
      <c r="N288" s="197"/>
      <c r="O288" s="197"/>
      <c r="P288" s="197"/>
      <c r="Q288" s="197"/>
      <c r="R288" s="197"/>
      <c r="S288" s="197"/>
      <c r="T288" s="197"/>
      <c r="U288" s="197"/>
      <c r="V288" s="197"/>
      <c r="W288" s="197"/>
      <c r="X288" s="197"/>
      <c r="Y288" s="197"/>
      <c r="Z288" s="197"/>
      <c r="AA288" s="197"/>
    </row>
    <row xmlns:x14ac="http://schemas.microsoft.com/office/spreadsheetml/2009/9/ac" r="289" ht="15.75" x14ac:dyDescent="0.25">
      <c r="A289" s="197"/>
      <c r="B289" s="198"/>
      <c r="C289" s="197"/>
      <c r="D289" s="197"/>
      <c r="E289" s="197"/>
      <c r="F289" s="197"/>
      <c r="G289" s="197"/>
      <c r="H289" s="197"/>
      <c r="I289" s="197"/>
      <c r="J289" s="197"/>
      <c r="K289" s="197"/>
      <c r="L289" s="197"/>
      <c r="M289" s="197"/>
      <c r="N289" s="197"/>
      <c r="O289" s="197"/>
      <c r="P289" s="197"/>
      <c r="Q289" s="197"/>
      <c r="R289" s="197"/>
      <c r="S289" s="197"/>
      <c r="T289" s="197"/>
      <c r="U289" s="197"/>
      <c r="V289" s="197"/>
      <c r="W289" s="197"/>
      <c r="X289" s="197"/>
      <c r="Y289" s="197"/>
      <c r="Z289" s="197"/>
      <c r="AA289" s="197"/>
    </row>
    <row xmlns:x14ac="http://schemas.microsoft.com/office/spreadsheetml/2009/9/ac" r="290" ht="15.75" x14ac:dyDescent="0.25">
      <c r="A290" s="197"/>
      <c r="B290" s="198"/>
      <c r="C290" s="197"/>
      <c r="D290" s="197"/>
      <c r="E290" s="197"/>
      <c r="F290" s="197"/>
      <c r="G290" s="197"/>
      <c r="H290" s="197"/>
      <c r="I290" s="197"/>
      <c r="J290" s="197"/>
      <c r="K290" s="197"/>
      <c r="L290" s="197"/>
      <c r="M290" s="197"/>
      <c r="N290" s="197"/>
      <c r="O290" s="197"/>
      <c r="P290" s="197"/>
      <c r="Q290" s="197"/>
      <c r="R290" s="197"/>
      <c r="S290" s="197"/>
      <c r="T290" s="197"/>
      <c r="U290" s="197"/>
      <c r="V290" s="197"/>
      <c r="W290" s="197"/>
      <c r="X290" s="197"/>
      <c r="Y290" s="197"/>
      <c r="Z290" s="197"/>
      <c r="AA290" s="197"/>
    </row>
    <row xmlns:x14ac="http://schemas.microsoft.com/office/spreadsheetml/2009/9/ac" r="291" ht="15.75" x14ac:dyDescent="0.25">
      <c r="A291" s="197"/>
      <c r="B291" s="198"/>
      <c r="C291" s="197"/>
      <c r="D291" s="197"/>
      <c r="E291" s="197"/>
      <c r="F291" s="197"/>
      <c r="G291" s="197"/>
      <c r="H291" s="197"/>
      <c r="I291" s="197"/>
      <c r="J291" s="197"/>
      <c r="K291" s="197"/>
      <c r="L291" s="197"/>
      <c r="M291" s="197"/>
      <c r="N291" s="197"/>
      <c r="O291" s="197"/>
      <c r="P291" s="197"/>
      <c r="Q291" s="197"/>
      <c r="R291" s="197"/>
      <c r="S291" s="197"/>
      <c r="T291" s="197"/>
      <c r="U291" s="197"/>
      <c r="V291" s="197"/>
      <c r="W291" s="197"/>
      <c r="X291" s="197"/>
      <c r="Y291" s="197"/>
      <c r="Z291" s="197"/>
      <c r="AA291" s="197"/>
    </row>
    <row xmlns:x14ac="http://schemas.microsoft.com/office/spreadsheetml/2009/9/ac" r="292" ht="15.75" x14ac:dyDescent="0.25">
      <c r="A292" s="197"/>
      <c r="B292" s="198"/>
      <c r="C292" s="197"/>
      <c r="D292" s="197"/>
      <c r="E292" s="197"/>
      <c r="F292" s="197"/>
      <c r="G292" s="197"/>
      <c r="H292" s="197"/>
      <c r="I292" s="197"/>
      <c r="J292" s="197"/>
      <c r="K292" s="197"/>
      <c r="L292" s="197"/>
      <c r="M292" s="197"/>
      <c r="N292" s="197"/>
      <c r="O292" s="197"/>
      <c r="P292" s="197"/>
      <c r="Q292" s="197"/>
      <c r="R292" s="197"/>
      <c r="S292" s="197"/>
      <c r="T292" s="197"/>
      <c r="U292" s="197"/>
      <c r="V292" s="197"/>
      <c r="W292" s="197"/>
      <c r="X292" s="197"/>
      <c r="Y292" s="197"/>
      <c r="Z292" s="197"/>
      <c r="AA292" s="197"/>
    </row>
    <row xmlns:x14ac="http://schemas.microsoft.com/office/spreadsheetml/2009/9/ac" r="293" ht="15.75" x14ac:dyDescent="0.25">
      <c r="A293" s="197"/>
      <c r="B293" s="198"/>
      <c r="C293" s="197"/>
      <c r="D293" s="197"/>
      <c r="E293" s="197"/>
      <c r="F293" s="197"/>
      <c r="G293" s="197"/>
      <c r="H293" s="197"/>
      <c r="I293" s="197"/>
      <c r="J293" s="197"/>
      <c r="K293" s="197"/>
      <c r="L293" s="197"/>
      <c r="M293" s="197"/>
      <c r="N293" s="197"/>
      <c r="O293" s="197"/>
      <c r="P293" s="197"/>
      <c r="Q293" s="197"/>
      <c r="R293" s="197"/>
      <c r="S293" s="197"/>
      <c r="T293" s="197"/>
      <c r="U293" s="197"/>
      <c r="V293" s="197"/>
      <c r="W293" s="197"/>
      <c r="X293" s="197"/>
      <c r="Y293" s="197"/>
      <c r="Z293" s="197"/>
      <c r="AA293" s="197"/>
    </row>
    <row xmlns:x14ac="http://schemas.microsoft.com/office/spreadsheetml/2009/9/ac" r="294" ht="15.75" x14ac:dyDescent="0.25">
      <c r="A294" s="197"/>
      <c r="B294" s="198"/>
      <c r="C294" s="197"/>
      <c r="D294" s="197"/>
      <c r="E294" s="197"/>
      <c r="F294" s="197"/>
      <c r="G294" s="197"/>
      <c r="H294" s="197"/>
      <c r="I294" s="197"/>
      <c r="J294" s="197"/>
      <c r="K294" s="197"/>
      <c r="L294" s="197"/>
      <c r="M294" s="197"/>
      <c r="N294" s="197"/>
      <c r="O294" s="197"/>
      <c r="P294" s="197"/>
      <c r="Q294" s="197"/>
      <c r="R294" s="197"/>
      <c r="S294" s="197"/>
      <c r="T294" s="197"/>
      <c r="U294" s="197"/>
      <c r="V294" s="197"/>
      <c r="W294" s="197"/>
      <c r="X294" s="197"/>
      <c r="Y294" s="197"/>
      <c r="Z294" s="197"/>
      <c r="AA294" s="197"/>
    </row>
    <row xmlns:x14ac="http://schemas.microsoft.com/office/spreadsheetml/2009/9/ac" r="295" ht="15.75" x14ac:dyDescent="0.25">
      <c r="A295" s="197"/>
      <c r="B295" s="198"/>
      <c r="C295" s="197"/>
      <c r="D295" s="197"/>
      <c r="E295" s="197"/>
      <c r="F295" s="197"/>
      <c r="G295" s="197"/>
      <c r="H295" s="197"/>
      <c r="I295" s="197"/>
      <c r="J295" s="197"/>
      <c r="K295" s="197"/>
      <c r="L295" s="197"/>
      <c r="M295" s="197"/>
      <c r="N295" s="197"/>
      <c r="O295" s="197"/>
      <c r="P295" s="197"/>
      <c r="Q295" s="197"/>
      <c r="R295" s="197"/>
      <c r="S295" s="197"/>
      <c r="T295" s="197"/>
      <c r="U295" s="197"/>
      <c r="V295" s="197"/>
      <c r="W295" s="197"/>
      <c r="X295" s="197"/>
      <c r="Y295" s="197"/>
      <c r="Z295" s="197"/>
      <c r="AA295" s="197"/>
    </row>
    <row xmlns:x14ac="http://schemas.microsoft.com/office/spreadsheetml/2009/9/ac" r="296" ht="15.75" x14ac:dyDescent="0.25">
      <c r="A296" s="197"/>
      <c r="B296" s="198"/>
      <c r="C296" s="197"/>
      <c r="D296" s="197"/>
      <c r="E296" s="197"/>
      <c r="F296" s="197"/>
      <c r="G296" s="197"/>
      <c r="H296" s="197"/>
      <c r="I296" s="197"/>
      <c r="J296" s="197"/>
      <c r="K296" s="197"/>
      <c r="L296" s="197"/>
      <c r="M296" s="197"/>
      <c r="N296" s="197"/>
      <c r="O296" s="197"/>
      <c r="P296" s="197"/>
      <c r="Q296" s="197"/>
      <c r="R296" s="197"/>
      <c r="S296" s="197"/>
      <c r="T296" s="197"/>
      <c r="U296" s="197"/>
      <c r="V296" s="197"/>
      <c r="W296" s="197"/>
      <c r="X296" s="197"/>
      <c r="Y296" s="197"/>
      <c r="Z296" s="197"/>
      <c r="AA296" s="197"/>
    </row>
    <row xmlns:x14ac="http://schemas.microsoft.com/office/spreadsheetml/2009/9/ac" r="297" ht="15.75" x14ac:dyDescent="0.25">
      <c r="A297" s="197"/>
      <c r="B297" s="198"/>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row>
    <row xmlns:x14ac="http://schemas.microsoft.com/office/spreadsheetml/2009/9/ac" r="298" ht="15.75" x14ac:dyDescent="0.25">
      <c r="A298" s="197"/>
      <c r="B298" s="198"/>
      <c r="C298" s="197"/>
      <c r="D298" s="197"/>
      <c r="E298" s="197"/>
      <c r="F298" s="197"/>
      <c r="G298" s="197"/>
      <c r="H298" s="197"/>
      <c r="I298" s="197"/>
      <c r="J298" s="197"/>
      <c r="K298" s="197"/>
      <c r="L298" s="197"/>
      <c r="M298" s="197"/>
      <c r="N298" s="197"/>
      <c r="O298" s="197"/>
      <c r="P298" s="197"/>
      <c r="Q298" s="197"/>
      <c r="R298" s="197"/>
      <c r="S298" s="197"/>
      <c r="T298" s="197"/>
      <c r="U298" s="197"/>
      <c r="V298" s="197"/>
      <c r="W298" s="197"/>
      <c r="X298" s="197"/>
      <c r="Y298" s="197"/>
      <c r="Z298" s="197"/>
      <c r="AA298" s="197"/>
    </row>
    <row xmlns:x14ac="http://schemas.microsoft.com/office/spreadsheetml/2009/9/ac" r="299" ht="15.75" x14ac:dyDescent="0.25">
      <c r="A299" s="197"/>
      <c r="B299" s="198"/>
      <c r="C299" s="197"/>
      <c r="D299" s="197"/>
      <c r="E299" s="197"/>
      <c r="F299" s="197"/>
      <c r="G299" s="197"/>
      <c r="H299" s="197"/>
      <c r="I299" s="197"/>
      <c r="J299" s="197"/>
      <c r="K299" s="197"/>
      <c r="L299" s="197"/>
      <c r="M299" s="197"/>
      <c r="N299" s="197"/>
      <c r="O299" s="197"/>
      <c r="P299" s="197"/>
      <c r="Q299" s="197"/>
      <c r="R299" s="197"/>
      <c r="S299" s="197"/>
      <c r="T299" s="197"/>
      <c r="U299" s="197"/>
      <c r="V299" s="197"/>
      <c r="W299" s="197"/>
      <c r="X299" s="197"/>
      <c r="Y299" s="197"/>
      <c r="Z299" s="197"/>
      <c r="AA299" s="197"/>
    </row>
    <row xmlns:x14ac="http://schemas.microsoft.com/office/spreadsheetml/2009/9/ac" r="300" ht="15.75" x14ac:dyDescent="0.25">
      <c r="A300" s="197"/>
      <c r="B300" s="198"/>
      <c r="C300" s="197"/>
      <c r="D300" s="197"/>
      <c r="E300" s="197"/>
      <c r="F300" s="197"/>
      <c r="G300" s="197"/>
      <c r="H300" s="197"/>
      <c r="I300" s="197"/>
      <c r="J300" s="197"/>
      <c r="K300" s="197"/>
      <c r="L300" s="197"/>
      <c r="M300" s="197"/>
      <c r="N300" s="197"/>
      <c r="O300" s="197"/>
      <c r="P300" s="197"/>
      <c r="Q300" s="197"/>
      <c r="R300" s="197"/>
      <c r="S300" s="197"/>
      <c r="T300" s="197"/>
      <c r="U300" s="197"/>
      <c r="V300" s="197"/>
      <c r="W300" s="197"/>
      <c r="X300" s="197"/>
      <c r="Y300" s="197"/>
      <c r="Z300" s="197"/>
      <c r="AA300" s="197"/>
    </row>
    <row xmlns:x14ac="http://schemas.microsoft.com/office/spreadsheetml/2009/9/ac" r="301" ht="15.75" x14ac:dyDescent="0.25">
      <c r="A301" s="197"/>
      <c r="B301" s="198"/>
      <c r="C301" s="197"/>
      <c r="D301" s="197"/>
      <c r="E301" s="197"/>
      <c r="F301" s="197"/>
      <c r="G301" s="197"/>
      <c r="H301" s="197"/>
      <c r="I301" s="197"/>
      <c r="J301" s="197"/>
      <c r="K301" s="197"/>
      <c r="L301" s="197"/>
      <c r="M301" s="197"/>
      <c r="N301" s="197"/>
      <c r="O301" s="197"/>
      <c r="P301" s="197"/>
      <c r="Q301" s="197"/>
      <c r="R301" s="197"/>
      <c r="S301" s="197"/>
      <c r="T301" s="197"/>
      <c r="U301" s="197"/>
      <c r="V301" s="197"/>
      <c r="W301" s="197"/>
      <c r="X301" s="197"/>
      <c r="Y301" s="197"/>
      <c r="Z301" s="197"/>
      <c r="AA301" s="197"/>
    </row>
    <row xmlns:x14ac="http://schemas.microsoft.com/office/spreadsheetml/2009/9/ac" r="302" ht="15.75" x14ac:dyDescent="0.25">
      <c r="A302" s="197"/>
      <c r="B302" s="198"/>
      <c r="C302" s="197"/>
      <c r="D302" s="197"/>
      <c r="E302" s="197"/>
      <c r="F302" s="197"/>
      <c r="G302" s="197"/>
      <c r="H302" s="197"/>
      <c r="I302" s="197"/>
      <c r="J302" s="197"/>
      <c r="K302" s="197"/>
      <c r="L302" s="197"/>
      <c r="M302" s="197"/>
      <c r="N302" s="197"/>
      <c r="O302" s="197"/>
      <c r="P302" s="197"/>
      <c r="Q302" s="197"/>
      <c r="R302" s="197"/>
      <c r="S302" s="197"/>
      <c r="T302" s="197"/>
      <c r="U302" s="197"/>
      <c r="V302" s="197"/>
      <c r="W302" s="197"/>
      <c r="X302" s="197"/>
      <c r="Y302" s="197"/>
      <c r="Z302" s="197"/>
      <c r="AA302" s="197"/>
    </row>
    <row xmlns:x14ac="http://schemas.microsoft.com/office/spreadsheetml/2009/9/ac" r="303" ht="15.75" x14ac:dyDescent="0.25">
      <c r="A303" s="197"/>
      <c r="B303" s="198"/>
      <c r="C303" s="197"/>
      <c r="D303" s="197"/>
      <c r="E303" s="197"/>
      <c r="F303" s="197"/>
      <c r="G303" s="197"/>
      <c r="H303" s="197"/>
      <c r="I303" s="197"/>
      <c r="J303" s="197"/>
      <c r="K303" s="197"/>
      <c r="L303" s="197"/>
      <c r="M303" s="197"/>
      <c r="N303" s="197"/>
      <c r="O303" s="197"/>
      <c r="P303" s="197"/>
      <c r="Q303" s="197"/>
      <c r="R303" s="197"/>
      <c r="S303" s="197"/>
      <c r="T303" s="197"/>
      <c r="U303" s="197"/>
      <c r="V303" s="197"/>
      <c r="W303" s="197"/>
      <c r="X303" s="197"/>
      <c r="Y303" s="197"/>
      <c r="Z303" s="197"/>
      <c r="AA303" s="197"/>
    </row>
    <row xmlns:x14ac="http://schemas.microsoft.com/office/spreadsheetml/2009/9/ac" r="304" ht="15.75" x14ac:dyDescent="0.25">
      <c r="A304" s="197"/>
      <c r="B304" s="198"/>
      <c r="C304" s="197"/>
      <c r="D304" s="197"/>
      <c r="E304" s="197"/>
      <c r="F304" s="197"/>
      <c r="G304" s="197"/>
      <c r="H304" s="197"/>
      <c r="I304" s="197"/>
      <c r="J304" s="197"/>
      <c r="K304" s="197"/>
      <c r="L304" s="197"/>
      <c r="M304" s="197"/>
      <c r="N304" s="197"/>
      <c r="O304" s="197"/>
      <c r="P304" s="197"/>
      <c r="Q304" s="197"/>
      <c r="R304" s="197"/>
      <c r="S304" s="197"/>
      <c r="T304" s="197"/>
      <c r="U304" s="197"/>
      <c r="V304" s="197"/>
      <c r="W304" s="197"/>
      <c r="X304" s="197"/>
      <c r="Y304" s="197"/>
      <c r="Z304" s="197"/>
      <c r="AA304" s="197"/>
    </row>
    <row xmlns:x14ac="http://schemas.microsoft.com/office/spreadsheetml/2009/9/ac" r="305" ht="15.75" x14ac:dyDescent="0.25">
      <c r="A305" s="197"/>
      <c r="B305" s="198"/>
      <c r="C305" s="197"/>
      <c r="D305" s="197"/>
      <c r="E305" s="197"/>
      <c r="F305" s="197"/>
      <c r="G305" s="197"/>
      <c r="H305" s="197"/>
      <c r="I305" s="197"/>
      <c r="J305" s="197"/>
      <c r="K305" s="197"/>
      <c r="L305" s="197"/>
      <c r="M305" s="197"/>
      <c r="N305" s="197"/>
      <c r="O305" s="197"/>
      <c r="P305" s="197"/>
      <c r="Q305" s="197"/>
      <c r="R305" s="197"/>
      <c r="S305" s="197"/>
      <c r="T305" s="197"/>
      <c r="U305" s="197"/>
      <c r="V305" s="197"/>
      <c r="W305" s="197"/>
      <c r="X305" s="197"/>
      <c r="Y305" s="197"/>
      <c r="Z305" s="197"/>
      <c r="AA305" s="197"/>
    </row>
    <row xmlns:x14ac="http://schemas.microsoft.com/office/spreadsheetml/2009/9/ac" r="306" ht="15.75" x14ac:dyDescent="0.25">
      <c r="A306" s="197"/>
      <c r="B306" s="198"/>
      <c r="C306" s="197"/>
      <c r="D306" s="197"/>
      <c r="E306" s="197"/>
      <c r="F306" s="197"/>
      <c r="G306" s="197"/>
      <c r="H306" s="197"/>
      <c r="I306" s="197"/>
      <c r="J306" s="197"/>
      <c r="K306" s="197"/>
      <c r="L306" s="197"/>
      <c r="M306" s="197"/>
      <c r="N306" s="197"/>
      <c r="O306" s="197"/>
      <c r="P306" s="197"/>
      <c r="Q306" s="197"/>
      <c r="R306" s="197"/>
      <c r="S306" s="197"/>
      <c r="T306" s="197"/>
      <c r="U306" s="197"/>
      <c r="V306" s="197"/>
      <c r="W306" s="197"/>
      <c r="X306" s="197"/>
      <c r="Y306" s="197"/>
      <c r="Z306" s="197"/>
      <c r="AA306" s="197"/>
    </row>
    <row xmlns:x14ac="http://schemas.microsoft.com/office/spreadsheetml/2009/9/ac" r="307" ht="15.75" x14ac:dyDescent="0.25">
      <c r="A307" s="197"/>
      <c r="B307" s="198"/>
      <c r="C307" s="197"/>
      <c r="D307" s="197"/>
      <c r="E307" s="197"/>
      <c r="F307" s="197"/>
      <c r="G307" s="197"/>
      <c r="H307" s="197"/>
      <c r="I307" s="197"/>
      <c r="J307" s="197"/>
      <c r="K307" s="197"/>
      <c r="L307" s="197"/>
      <c r="M307" s="197"/>
      <c r="N307" s="197"/>
      <c r="O307" s="197"/>
      <c r="P307" s="197"/>
      <c r="Q307" s="197"/>
      <c r="R307" s="197"/>
      <c r="S307" s="197"/>
      <c r="T307" s="197"/>
      <c r="U307" s="197"/>
      <c r="V307" s="197"/>
      <c r="W307" s="197"/>
      <c r="X307" s="197"/>
      <c r="Y307" s="197"/>
      <c r="Z307" s="197"/>
      <c r="AA307" s="197"/>
    </row>
    <row xmlns:x14ac="http://schemas.microsoft.com/office/spreadsheetml/2009/9/ac" r="308" ht="15.75" x14ac:dyDescent="0.25">
      <c r="A308" s="197"/>
      <c r="B308" s="198"/>
      <c r="C308" s="197"/>
      <c r="D308" s="197"/>
      <c r="E308" s="197"/>
      <c r="F308" s="197"/>
      <c r="G308" s="197"/>
      <c r="H308" s="197"/>
      <c r="I308" s="197"/>
      <c r="J308" s="197"/>
      <c r="K308" s="197"/>
      <c r="L308" s="197"/>
      <c r="M308" s="197"/>
      <c r="N308" s="197"/>
      <c r="O308" s="197"/>
      <c r="P308" s="197"/>
      <c r="Q308" s="197"/>
      <c r="R308" s="197"/>
      <c r="S308" s="197"/>
      <c r="T308" s="197"/>
      <c r="U308" s="197"/>
      <c r="V308" s="197"/>
      <c r="W308" s="197"/>
      <c r="X308" s="197"/>
      <c r="Y308" s="197"/>
      <c r="Z308" s="197"/>
      <c r="AA308" s="197"/>
    </row>
    <row xmlns:x14ac="http://schemas.microsoft.com/office/spreadsheetml/2009/9/ac" r="309" ht="15.75" x14ac:dyDescent="0.25">
      <c r="A309" s="197"/>
      <c r="B309" s="198"/>
      <c r="C309" s="197"/>
      <c r="D309" s="197"/>
      <c r="E309" s="197"/>
      <c r="F309" s="197"/>
      <c r="G309" s="197"/>
      <c r="H309" s="197"/>
      <c r="I309" s="197"/>
      <c r="J309" s="197"/>
      <c r="K309" s="197"/>
      <c r="L309" s="197"/>
      <c r="M309" s="197"/>
      <c r="N309" s="197"/>
      <c r="O309" s="197"/>
      <c r="P309" s="197"/>
      <c r="Q309" s="197"/>
      <c r="R309" s="197"/>
      <c r="S309" s="197"/>
      <c r="T309" s="197"/>
      <c r="U309" s="197"/>
      <c r="V309" s="197"/>
      <c r="W309" s="197"/>
      <c r="X309" s="197"/>
      <c r="Y309" s="197"/>
      <c r="Z309" s="197"/>
      <c r="AA309" s="197"/>
    </row>
    <row xmlns:x14ac="http://schemas.microsoft.com/office/spreadsheetml/2009/9/ac" r="310" ht="15.75" x14ac:dyDescent="0.25">
      <c r="A310" s="197"/>
      <c r="B310" s="198"/>
      <c r="C310" s="197"/>
      <c r="D310" s="197"/>
      <c r="E310" s="197"/>
      <c r="F310" s="197"/>
      <c r="G310" s="197"/>
      <c r="H310" s="197"/>
      <c r="I310" s="197"/>
      <c r="J310" s="197"/>
      <c r="K310" s="197"/>
      <c r="L310" s="197"/>
      <c r="M310" s="197"/>
      <c r="N310" s="197"/>
      <c r="O310" s="197"/>
      <c r="P310" s="197"/>
      <c r="Q310" s="197"/>
      <c r="R310" s="197"/>
      <c r="S310" s="197"/>
      <c r="T310" s="197"/>
      <c r="U310" s="197"/>
      <c r="V310" s="197"/>
      <c r="W310" s="197"/>
      <c r="X310" s="197"/>
      <c r="Y310" s="197"/>
      <c r="Z310" s="197"/>
      <c r="AA310" s="197"/>
    </row>
    <row xmlns:x14ac="http://schemas.microsoft.com/office/spreadsheetml/2009/9/ac" r="311" ht="15.75" x14ac:dyDescent="0.25">
      <c r="A311" s="197"/>
      <c r="B311" s="198"/>
      <c r="C311" s="197"/>
      <c r="D311" s="197"/>
      <c r="E311" s="197"/>
      <c r="F311" s="197"/>
      <c r="G311" s="197"/>
      <c r="H311" s="197"/>
      <c r="I311" s="197"/>
      <c r="J311" s="197"/>
      <c r="K311" s="197"/>
      <c r="L311" s="197"/>
      <c r="M311" s="197"/>
      <c r="N311" s="197"/>
      <c r="O311" s="197"/>
      <c r="P311" s="197"/>
      <c r="Q311" s="197"/>
      <c r="R311" s="197"/>
      <c r="S311" s="197"/>
      <c r="T311" s="197"/>
      <c r="U311" s="197"/>
      <c r="V311" s="197"/>
      <c r="W311" s="197"/>
      <c r="X311" s="197"/>
      <c r="Y311" s="197"/>
      <c r="Z311" s="197"/>
      <c r="AA311" s="197"/>
    </row>
    <row xmlns:x14ac="http://schemas.microsoft.com/office/spreadsheetml/2009/9/ac" r="312" ht="15.75" x14ac:dyDescent="0.25">
      <c r="A312" s="197"/>
      <c r="B312" s="198"/>
      <c r="C312" s="197"/>
      <c r="D312" s="197"/>
      <c r="E312" s="197"/>
      <c r="F312" s="197"/>
      <c r="G312" s="197"/>
      <c r="H312" s="197"/>
      <c r="I312" s="197"/>
      <c r="J312" s="197"/>
      <c r="K312" s="197"/>
      <c r="L312" s="197"/>
      <c r="M312" s="197"/>
      <c r="N312" s="197"/>
      <c r="O312" s="197"/>
      <c r="P312" s="197"/>
      <c r="Q312" s="197"/>
      <c r="R312" s="197"/>
      <c r="S312" s="197"/>
      <c r="T312" s="197"/>
      <c r="U312" s="197"/>
      <c r="V312" s="197"/>
      <c r="W312" s="197"/>
      <c r="X312" s="197"/>
      <c r="Y312" s="197"/>
      <c r="Z312" s="197"/>
      <c r="AA312" s="197"/>
    </row>
    <row xmlns:x14ac="http://schemas.microsoft.com/office/spreadsheetml/2009/9/ac" r="313" ht="15.75" x14ac:dyDescent="0.25">
      <c r="A313" s="197"/>
      <c r="B313" s="198"/>
      <c r="C313" s="197"/>
      <c r="D313" s="197"/>
      <c r="E313" s="197"/>
      <c r="F313" s="197"/>
      <c r="G313" s="197"/>
      <c r="H313" s="197"/>
      <c r="I313" s="197"/>
      <c r="J313" s="197"/>
      <c r="K313" s="197"/>
      <c r="L313" s="197"/>
      <c r="M313" s="197"/>
      <c r="N313" s="197"/>
      <c r="O313" s="197"/>
      <c r="P313" s="197"/>
      <c r="Q313" s="197"/>
      <c r="R313" s="197"/>
      <c r="S313" s="197"/>
      <c r="T313" s="197"/>
      <c r="U313" s="197"/>
      <c r="V313" s="197"/>
      <c r="W313" s="197"/>
      <c r="X313" s="197"/>
      <c r="Y313" s="197"/>
      <c r="Z313" s="197"/>
      <c r="AA313" s="197"/>
    </row>
    <row xmlns:x14ac="http://schemas.microsoft.com/office/spreadsheetml/2009/9/ac" r="314" ht="15.75" x14ac:dyDescent="0.25">
      <c r="A314" s="197"/>
      <c r="B314" s="198"/>
      <c r="C314" s="197"/>
      <c r="D314" s="197"/>
      <c r="E314" s="197"/>
      <c r="F314" s="197"/>
      <c r="G314" s="197"/>
      <c r="H314" s="197"/>
      <c r="I314" s="197"/>
      <c r="J314" s="197"/>
      <c r="K314" s="197"/>
      <c r="L314" s="197"/>
      <c r="M314" s="197"/>
      <c r="N314" s="197"/>
      <c r="O314" s="197"/>
      <c r="P314" s="197"/>
      <c r="Q314" s="197"/>
      <c r="R314" s="197"/>
      <c r="S314" s="197"/>
      <c r="T314" s="197"/>
      <c r="U314" s="197"/>
      <c r="V314" s="197"/>
      <c r="W314" s="197"/>
      <c r="X314" s="197"/>
      <c r="Y314" s="197"/>
      <c r="Z314" s="197"/>
      <c r="AA314" s="197"/>
    </row>
    <row xmlns:x14ac="http://schemas.microsoft.com/office/spreadsheetml/2009/9/ac" r="315" ht="15.75" x14ac:dyDescent="0.25">
      <c r="A315" s="197"/>
      <c r="B315" s="198"/>
      <c r="C315" s="197"/>
      <c r="D315" s="197"/>
      <c r="E315" s="197"/>
      <c r="F315" s="197"/>
      <c r="G315" s="197"/>
      <c r="H315" s="197"/>
      <c r="I315" s="197"/>
      <c r="J315" s="197"/>
      <c r="K315" s="197"/>
      <c r="L315" s="197"/>
      <c r="M315" s="197"/>
      <c r="N315" s="197"/>
      <c r="O315" s="197"/>
      <c r="P315" s="197"/>
      <c r="Q315" s="197"/>
      <c r="R315" s="197"/>
      <c r="S315" s="197"/>
      <c r="T315" s="197"/>
      <c r="U315" s="197"/>
      <c r="V315" s="197"/>
      <c r="W315" s="197"/>
      <c r="X315" s="197"/>
      <c r="Y315" s="197"/>
      <c r="Z315" s="197"/>
      <c r="AA315" s="197"/>
    </row>
    <row xmlns:x14ac="http://schemas.microsoft.com/office/spreadsheetml/2009/9/ac" r="316" ht="15.75" x14ac:dyDescent="0.25">
      <c r="A316" s="197"/>
      <c r="B316" s="198"/>
      <c r="C316" s="197"/>
      <c r="D316" s="197"/>
      <c r="E316" s="197"/>
      <c r="F316" s="197"/>
      <c r="G316" s="197"/>
      <c r="H316" s="197"/>
      <c r="I316" s="197"/>
      <c r="J316" s="197"/>
      <c r="K316" s="197"/>
      <c r="L316" s="197"/>
      <c r="M316" s="197"/>
      <c r="N316" s="197"/>
      <c r="O316" s="197"/>
      <c r="P316" s="197"/>
      <c r="Q316" s="197"/>
      <c r="R316" s="197"/>
      <c r="S316" s="197"/>
      <c r="T316" s="197"/>
      <c r="U316" s="197"/>
      <c r="V316" s="197"/>
      <c r="W316" s="197"/>
      <c r="X316" s="197"/>
      <c r="Y316" s="197"/>
      <c r="Z316" s="197"/>
      <c r="AA316" s="197"/>
    </row>
    <row xmlns:x14ac="http://schemas.microsoft.com/office/spreadsheetml/2009/9/ac" r="317" ht="15.75" x14ac:dyDescent="0.25">
      <c r="A317" s="197"/>
      <c r="B317" s="198"/>
      <c r="C317" s="197"/>
      <c r="D317" s="197"/>
      <c r="E317" s="197"/>
      <c r="F317" s="197"/>
      <c r="G317" s="197"/>
      <c r="H317" s="197"/>
      <c r="I317" s="197"/>
      <c r="J317" s="197"/>
      <c r="K317" s="197"/>
      <c r="L317" s="197"/>
      <c r="M317" s="197"/>
      <c r="N317" s="197"/>
      <c r="O317" s="197"/>
      <c r="P317" s="197"/>
      <c r="Q317" s="197"/>
      <c r="R317" s="197"/>
      <c r="S317" s="197"/>
      <c r="T317" s="197"/>
      <c r="U317" s="197"/>
      <c r="V317" s="197"/>
      <c r="W317" s="197"/>
      <c r="X317" s="197"/>
      <c r="Y317" s="197"/>
      <c r="Z317" s="197"/>
      <c r="AA317" s="197"/>
    </row>
    <row xmlns:x14ac="http://schemas.microsoft.com/office/spreadsheetml/2009/9/ac" r="318" ht="15.75" x14ac:dyDescent="0.25">
      <c r="A318" s="197"/>
      <c r="B318" s="198"/>
      <c r="C318" s="197"/>
      <c r="D318" s="197"/>
      <c r="E318" s="197"/>
      <c r="F318" s="197"/>
      <c r="G318" s="197"/>
      <c r="H318" s="197"/>
      <c r="I318" s="197"/>
      <c r="J318" s="197"/>
      <c r="K318" s="197"/>
      <c r="L318" s="197"/>
      <c r="M318" s="197"/>
      <c r="N318" s="197"/>
      <c r="O318" s="197"/>
      <c r="P318" s="197"/>
      <c r="Q318" s="197"/>
      <c r="R318" s="197"/>
      <c r="S318" s="197"/>
      <c r="T318" s="197"/>
      <c r="U318" s="197"/>
      <c r="V318" s="197"/>
      <c r="W318" s="197"/>
      <c r="X318" s="197"/>
      <c r="Y318" s="197"/>
      <c r="Z318" s="197"/>
      <c r="AA318" s="197"/>
    </row>
    <row xmlns:x14ac="http://schemas.microsoft.com/office/spreadsheetml/2009/9/ac" r="319" ht="15.75" x14ac:dyDescent="0.25">
      <c r="A319" s="197"/>
      <c r="B319" s="198"/>
      <c r="C319" s="197"/>
      <c r="D319" s="197"/>
      <c r="E319" s="197"/>
      <c r="F319" s="197"/>
      <c r="G319" s="197"/>
      <c r="H319" s="197"/>
      <c r="I319" s="197"/>
      <c r="J319" s="197"/>
      <c r="K319" s="197"/>
      <c r="L319" s="197"/>
      <c r="M319" s="197"/>
      <c r="N319" s="197"/>
      <c r="O319" s="197"/>
      <c r="P319" s="197"/>
      <c r="Q319" s="197"/>
      <c r="R319" s="197"/>
      <c r="S319" s="197"/>
      <c r="T319" s="197"/>
      <c r="U319" s="197"/>
      <c r="V319" s="197"/>
      <c r="W319" s="197"/>
      <c r="X319" s="197"/>
      <c r="Y319" s="197"/>
      <c r="Z319" s="197"/>
      <c r="AA319" s="197"/>
    </row>
    <row xmlns:x14ac="http://schemas.microsoft.com/office/spreadsheetml/2009/9/ac" r="320" ht="15.75" x14ac:dyDescent="0.25">
      <c r="A320" s="197"/>
      <c r="B320" s="198"/>
      <c r="C320" s="197"/>
      <c r="D320" s="197"/>
      <c r="E320" s="197"/>
      <c r="F320" s="197"/>
      <c r="G320" s="197"/>
      <c r="H320" s="197"/>
      <c r="I320" s="197"/>
      <c r="J320" s="197"/>
      <c r="K320" s="197"/>
      <c r="L320" s="197"/>
      <c r="M320" s="197"/>
      <c r="N320" s="197"/>
      <c r="O320" s="197"/>
      <c r="P320" s="197"/>
      <c r="Q320" s="197"/>
      <c r="R320" s="197"/>
      <c r="S320" s="197"/>
      <c r="T320" s="197"/>
      <c r="U320" s="197"/>
      <c r="V320" s="197"/>
      <c r="W320" s="197"/>
      <c r="X320" s="197"/>
      <c r="Y320" s="197"/>
      <c r="Z320" s="197"/>
      <c r="AA320" s="197"/>
    </row>
    <row xmlns:x14ac="http://schemas.microsoft.com/office/spreadsheetml/2009/9/ac" r="321" ht="15.75" x14ac:dyDescent="0.25">
      <c r="A321" s="197"/>
      <c r="B321" s="198"/>
      <c r="C321" s="197"/>
      <c r="D321" s="197"/>
      <c r="E321" s="197"/>
      <c r="F321" s="197"/>
      <c r="G321" s="197"/>
      <c r="H321" s="197"/>
      <c r="I321" s="197"/>
      <c r="J321" s="197"/>
      <c r="K321" s="197"/>
      <c r="L321" s="197"/>
      <c r="M321" s="197"/>
      <c r="N321" s="197"/>
      <c r="O321" s="197"/>
      <c r="P321" s="197"/>
      <c r="Q321" s="197"/>
      <c r="R321" s="197"/>
      <c r="S321" s="197"/>
      <c r="T321" s="197"/>
      <c r="U321" s="197"/>
      <c r="V321" s="197"/>
      <c r="W321" s="197"/>
      <c r="X321" s="197"/>
      <c r="Y321" s="197"/>
      <c r="Z321" s="197"/>
      <c r="AA321" s="197"/>
    </row>
    <row xmlns:x14ac="http://schemas.microsoft.com/office/spreadsheetml/2009/9/ac" r="322" ht="15.75" x14ac:dyDescent="0.25">
      <c r="A322" s="197"/>
      <c r="B322" s="198"/>
      <c r="C322" s="197"/>
      <c r="D322" s="197"/>
      <c r="E322" s="197"/>
      <c r="F322" s="197"/>
      <c r="G322" s="197"/>
      <c r="H322" s="197"/>
      <c r="I322" s="197"/>
      <c r="J322" s="197"/>
      <c r="K322" s="197"/>
      <c r="L322" s="197"/>
      <c r="M322" s="197"/>
      <c r="N322" s="197"/>
      <c r="O322" s="197"/>
      <c r="P322" s="197"/>
      <c r="Q322" s="197"/>
      <c r="R322" s="197"/>
      <c r="S322" s="197"/>
      <c r="T322" s="197"/>
      <c r="U322" s="197"/>
      <c r="V322" s="197"/>
      <c r="W322" s="197"/>
      <c r="X322" s="197"/>
      <c r="Y322" s="197"/>
      <c r="Z322" s="197"/>
      <c r="AA322" s="197"/>
    </row>
    <row xmlns:x14ac="http://schemas.microsoft.com/office/spreadsheetml/2009/9/ac" r="323" ht="15.75" x14ac:dyDescent="0.25">
      <c r="A323" s="197"/>
      <c r="B323" s="198"/>
      <c r="C323" s="197"/>
      <c r="D323" s="197"/>
      <c r="E323" s="197"/>
      <c r="F323" s="197"/>
      <c r="G323" s="197"/>
      <c r="H323" s="197"/>
      <c r="I323" s="197"/>
      <c r="J323" s="197"/>
      <c r="K323" s="197"/>
      <c r="L323" s="197"/>
      <c r="M323" s="197"/>
      <c r="N323" s="197"/>
      <c r="O323" s="197"/>
      <c r="P323" s="197"/>
      <c r="Q323" s="197"/>
      <c r="R323" s="197"/>
      <c r="S323" s="197"/>
      <c r="T323" s="197"/>
      <c r="U323" s="197"/>
      <c r="V323" s="197"/>
      <c r="W323" s="197"/>
      <c r="X323" s="197"/>
      <c r="Y323" s="197"/>
      <c r="Z323" s="197"/>
      <c r="AA323" s="197"/>
    </row>
    <row xmlns:x14ac="http://schemas.microsoft.com/office/spreadsheetml/2009/9/ac" r="324" ht="15.75" x14ac:dyDescent="0.25">
      <c r="A324" s="197"/>
      <c r="B324" s="198"/>
      <c r="C324" s="197"/>
      <c r="D324" s="197"/>
      <c r="E324" s="197"/>
      <c r="F324" s="197"/>
      <c r="G324" s="197"/>
      <c r="H324" s="197"/>
      <c r="I324" s="197"/>
      <c r="J324" s="197"/>
      <c r="K324" s="197"/>
      <c r="L324" s="197"/>
      <c r="M324" s="197"/>
      <c r="N324" s="197"/>
      <c r="O324" s="197"/>
      <c r="P324" s="197"/>
      <c r="Q324" s="197"/>
      <c r="R324" s="197"/>
      <c r="S324" s="197"/>
      <c r="T324" s="197"/>
      <c r="U324" s="197"/>
      <c r="V324" s="197"/>
      <c r="W324" s="197"/>
      <c r="X324" s="197"/>
      <c r="Y324" s="197"/>
      <c r="Z324" s="197"/>
      <c r="AA324" s="197"/>
    </row>
    <row xmlns:x14ac="http://schemas.microsoft.com/office/spreadsheetml/2009/9/ac" r="325" ht="15.75" x14ac:dyDescent="0.25">
      <c r="A325" s="197"/>
      <c r="B325" s="198"/>
      <c r="C325" s="197"/>
      <c r="D325" s="197"/>
      <c r="E325" s="197"/>
      <c r="F325" s="197"/>
      <c r="G325" s="197"/>
      <c r="H325" s="197"/>
      <c r="I325" s="197"/>
      <c r="J325" s="197"/>
      <c r="K325" s="197"/>
      <c r="L325" s="197"/>
      <c r="M325" s="197"/>
      <c r="N325" s="197"/>
      <c r="O325" s="197"/>
      <c r="P325" s="197"/>
      <c r="Q325" s="197"/>
      <c r="R325" s="197"/>
      <c r="S325" s="197"/>
      <c r="T325" s="197"/>
      <c r="U325" s="197"/>
      <c r="V325" s="197"/>
      <c r="W325" s="197"/>
      <c r="X325" s="197"/>
      <c r="Y325" s="197"/>
      <c r="Z325" s="197"/>
      <c r="AA325" s="197"/>
    </row>
    <row xmlns:x14ac="http://schemas.microsoft.com/office/spreadsheetml/2009/9/ac" r="326" ht="15.75" x14ac:dyDescent="0.25">
      <c r="A326" s="197"/>
      <c r="B326" s="198"/>
      <c r="C326" s="197"/>
      <c r="D326" s="197"/>
      <c r="E326" s="197"/>
      <c r="F326" s="197"/>
      <c r="G326" s="197"/>
      <c r="H326" s="197"/>
      <c r="I326" s="197"/>
      <c r="J326" s="197"/>
      <c r="K326" s="197"/>
      <c r="L326" s="197"/>
      <c r="M326" s="197"/>
      <c r="N326" s="197"/>
      <c r="O326" s="197"/>
      <c r="P326" s="197"/>
      <c r="Q326" s="197"/>
      <c r="R326" s="197"/>
      <c r="S326" s="197"/>
      <c r="T326" s="197"/>
      <c r="U326" s="197"/>
      <c r="V326" s="197"/>
      <c r="W326" s="197"/>
      <c r="X326" s="197"/>
      <c r="Y326" s="197"/>
      <c r="Z326" s="197"/>
      <c r="AA326" s="197"/>
    </row>
    <row xmlns:x14ac="http://schemas.microsoft.com/office/spreadsheetml/2009/9/ac" r="327" ht="15.75" x14ac:dyDescent="0.25">
      <c r="A327" s="197"/>
      <c r="B327" s="198"/>
      <c r="C327" s="197"/>
      <c r="D327" s="197"/>
      <c r="E327" s="197"/>
      <c r="F327" s="197"/>
      <c r="G327" s="197"/>
      <c r="H327" s="197"/>
      <c r="I327" s="197"/>
      <c r="J327" s="197"/>
      <c r="K327" s="197"/>
      <c r="L327" s="197"/>
      <c r="M327" s="197"/>
      <c r="N327" s="197"/>
      <c r="O327" s="197"/>
      <c r="P327" s="197"/>
      <c r="Q327" s="197"/>
      <c r="R327" s="197"/>
      <c r="S327" s="197"/>
      <c r="T327" s="197"/>
      <c r="U327" s="197"/>
      <c r="V327" s="197"/>
      <c r="W327" s="197"/>
      <c r="X327" s="197"/>
      <c r="Y327" s="197"/>
      <c r="Z327" s="197"/>
      <c r="AA327" s="197"/>
    </row>
    <row xmlns:x14ac="http://schemas.microsoft.com/office/spreadsheetml/2009/9/ac" r="328" ht="15.75" x14ac:dyDescent="0.25">
      <c r="A328" s="197"/>
      <c r="B328" s="198"/>
      <c r="C328" s="197"/>
      <c r="D328" s="197"/>
      <c r="E328" s="197"/>
      <c r="F328" s="197"/>
      <c r="G328" s="197"/>
      <c r="H328" s="197"/>
      <c r="I328" s="197"/>
      <c r="J328" s="197"/>
      <c r="K328" s="197"/>
      <c r="L328" s="197"/>
      <c r="M328" s="197"/>
      <c r="N328" s="197"/>
      <c r="O328" s="197"/>
      <c r="P328" s="197"/>
      <c r="Q328" s="197"/>
      <c r="R328" s="197"/>
      <c r="S328" s="197"/>
      <c r="T328" s="197"/>
      <c r="U328" s="197"/>
      <c r="V328" s="197"/>
      <c r="W328" s="197"/>
      <c r="X328" s="197"/>
      <c r="Y328" s="197"/>
      <c r="Z328" s="197"/>
      <c r="AA328" s="197"/>
    </row>
    <row xmlns:x14ac="http://schemas.microsoft.com/office/spreadsheetml/2009/9/ac" r="329" ht="15.75" x14ac:dyDescent="0.25">
      <c r="A329" s="197"/>
      <c r="B329" s="198"/>
      <c r="C329" s="197"/>
      <c r="D329" s="197"/>
      <c r="E329" s="197"/>
      <c r="F329" s="197"/>
      <c r="G329" s="197"/>
      <c r="H329" s="197"/>
      <c r="I329" s="197"/>
      <c r="J329" s="197"/>
      <c r="K329" s="197"/>
      <c r="L329" s="197"/>
      <c r="M329" s="197"/>
      <c r="N329" s="197"/>
      <c r="O329" s="197"/>
      <c r="P329" s="197"/>
      <c r="Q329" s="197"/>
      <c r="R329" s="197"/>
      <c r="S329" s="197"/>
      <c r="T329" s="197"/>
      <c r="U329" s="197"/>
      <c r="V329" s="197"/>
      <c r="W329" s="197"/>
      <c r="X329" s="197"/>
      <c r="Y329" s="197"/>
      <c r="Z329" s="197"/>
      <c r="AA329" s="197"/>
    </row>
    <row xmlns:x14ac="http://schemas.microsoft.com/office/spreadsheetml/2009/9/ac" r="330" ht="15.75" x14ac:dyDescent="0.25">
      <c r="A330" s="197"/>
      <c r="B330" s="198"/>
      <c r="C330" s="197"/>
      <c r="D330" s="197"/>
      <c r="E330" s="197"/>
      <c r="F330" s="197"/>
      <c r="G330" s="197"/>
      <c r="H330" s="197"/>
      <c r="I330" s="197"/>
      <c r="J330" s="197"/>
      <c r="K330" s="197"/>
      <c r="L330" s="197"/>
      <c r="M330" s="197"/>
      <c r="N330" s="197"/>
      <c r="O330" s="197"/>
      <c r="P330" s="197"/>
      <c r="Q330" s="197"/>
      <c r="R330" s="197"/>
      <c r="S330" s="197"/>
      <c r="T330" s="197"/>
      <c r="U330" s="197"/>
      <c r="V330" s="197"/>
      <c r="W330" s="197"/>
      <c r="X330" s="197"/>
      <c r="Y330" s="197"/>
      <c r="Z330" s="197"/>
      <c r="AA330" s="197"/>
    </row>
    <row xmlns:x14ac="http://schemas.microsoft.com/office/spreadsheetml/2009/9/ac" r="331" ht="15.75" x14ac:dyDescent="0.25">
      <c r="A331" s="197"/>
      <c r="B331" s="198"/>
      <c r="C331" s="197"/>
      <c r="D331" s="197"/>
      <c r="E331" s="197"/>
      <c r="F331" s="197"/>
      <c r="G331" s="197"/>
      <c r="H331" s="197"/>
      <c r="I331" s="197"/>
      <c r="J331" s="197"/>
      <c r="K331" s="197"/>
      <c r="L331" s="197"/>
      <c r="M331" s="197"/>
      <c r="N331" s="197"/>
      <c r="O331" s="197"/>
      <c r="P331" s="197"/>
      <c r="Q331" s="197"/>
      <c r="R331" s="197"/>
      <c r="S331" s="197"/>
      <c r="T331" s="197"/>
      <c r="U331" s="197"/>
      <c r="V331" s="197"/>
      <c r="W331" s="197"/>
      <c r="X331" s="197"/>
      <c r="Y331" s="197"/>
      <c r="Z331" s="197"/>
      <c r="AA331" s="197"/>
    </row>
    <row xmlns:x14ac="http://schemas.microsoft.com/office/spreadsheetml/2009/9/ac" r="332" ht="15.75" x14ac:dyDescent="0.25">
      <c r="A332" s="197"/>
      <c r="B332" s="198"/>
      <c r="C332" s="197"/>
      <c r="D332" s="197"/>
      <c r="E332" s="197"/>
      <c r="F332" s="197"/>
      <c r="G332" s="197"/>
      <c r="H332" s="197"/>
      <c r="I332" s="197"/>
      <c r="J332" s="197"/>
      <c r="K332" s="197"/>
      <c r="L332" s="197"/>
      <c r="M332" s="197"/>
      <c r="N332" s="197"/>
      <c r="O332" s="197"/>
      <c r="P332" s="197"/>
      <c r="Q332" s="197"/>
      <c r="R332" s="197"/>
      <c r="S332" s="197"/>
      <c r="T332" s="197"/>
      <c r="U332" s="197"/>
      <c r="V332" s="197"/>
      <c r="W332" s="197"/>
      <c r="X332" s="197"/>
      <c r="Y332" s="197"/>
      <c r="Z332" s="197"/>
      <c r="AA332" s="197"/>
    </row>
    <row xmlns:x14ac="http://schemas.microsoft.com/office/spreadsheetml/2009/9/ac" r="333" ht="15.75" x14ac:dyDescent="0.25">
      <c r="A333" s="197"/>
      <c r="B333" s="198"/>
      <c r="C333" s="197"/>
      <c r="D333" s="197"/>
      <c r="E333" s="197"/>
      <c r="F333" s="197"/>
      <c r="G333" s="197"/>
      <c r="H333" s="197"/>
      <c r="I333" s="197"/>
      <c r="J333" s="197"/>
      <c r="K333" s="197"/>
      <c r="L333" s="197"/>
      <c r="M333" s="197"/>
      <c r="N333" s="197"/>
      <c r="O333" s="197"/>
      <c r="P333" s="197"/>
      <c r="Q333" s="197"/>
      <c r="R333" s="197"/>
      <c r="S333" s="197"/>
      <c r="T333" s="197"/>
      <c r="U333" s="197"/>
      <c r="V333" s="197"/>
      <c r="W333" s="197"/>
      <c r="X333" s="197"/>
      <c r="Y333" s="197"/>
      <c r="Z333" s="197"/>
      <c r="AA333" s="197"/>
    </row>
    <row xmlns:x14ac="http://schemas.microsoft.com/office/spreadsheetml/2009/9/ac" r="334" ht="15.75" x14ac:dyDescent="0.25">
      <c r="A334" s="197"/>
      <c r="B334" s="198"/>
      <c r="C334" s="197"/>
      <c r="D334" s="197"/>
      <c r="E334" s="197"/>
      <c r="F334" s="197"/>
      <c r="G334" s="197"/>
      <c r="H334" s="197"/>
      <c r="I334" s="197"/>
      <c r="J334" s="197"/>
      <c r="K334" s="197"/>
      <c r="L334" s="197"/>
      <c r="M334" s="197"/>
      <c r="N334" s="197"/>
      <c r="O334" s="197"/>
      <c r="P334" s="197"/>
      <c r="Q334" s="197"/>
      <c r="R334" s="197"/>
      <c r="S334" s="197"/>
      <c r="T334" s="197"/>
      <c r="U334" s="197"/>
      <c r="V334" s="197"/>
      <c r="W334" s="197"/>
      <c r="X334" s="197"/>
      <c r="Y334" s="197"/>
      <c r="Z334" s="197"/>
      <c r="AA334" s="197"/>
    </row>
    <row xmlns:x14ac="http://schemas.microsoft.com/office/spreadsheetml/2009/9/ac" r="335" ht="15.75" x14ac:dyDescent="0.25">
      <c r="A335" s="197"/>
      <c r="B335" s="198"/>
      <c r="C335" s="197"/>
      <c r="D335" s="197"/>
      <c r="E335" s="197"/>
      <c r="F335" s="197"/>
      <c r="G335" s="197"/>
      <c r="H335" s="197"/>
      <c r="I335" s="197"/>
      <c r="J335" s="197"/>
      <c r="K335" s="197"/>
      <c r="L335" s="197"/>
      <c r="M335" s="197"/>
      <c r="N335" s="197"/>
      <c r="O335" s="197"/>
      <c r="P335" s="197"/>
      <c r="Q335" s="197"/>
      <c r="R335" s="197"/>
      <c r="S335" s="197"/>
      <c r="T335" s="197"/>
      <c r="U335" s="197"/>
      <c r="V335" s="197"/>
      <c r="W335" s="197"/>
      <c r="X335" s="197"/>
      <c r="Y335" s="197"/>
      <c r="Z335" s="197"/>
      <c r="AA335" s="197"/>
    </row>
    <row xmlns:x14ac="http://schemas.microsoft.com/office/spreadsheetml/2009/9/ac" r="336" ht="15.75" x14ac:dyDescent="0.25">
      <c r="A336" s="197"/>
      <c r="B336" s="198"/>
      <c r="C336" s="197"/>
      <c r="D336" s="197"/>
      <c r="E336" s="197"/>
      <c r="F336" s="197"/>
      <c r="G336" s="197"/>
      <c r="H336" s="197"/>
      <c r="I336" s="197"/>
      <c r="J336" s="197"/>
      <c r="K336" s="197"/>
      <c r="L336" s="197"/>
      <c r="M336" s="197"/>
      <c r="N336" s="197"/>
      <c r="O336" s="197"/>
      <c r="P336" s="197"/>
      <c r="Q336" s="197"/>
      <c r="R336" s="197"/>
      <c r="S336" s="197"/>
      <c r="T336" s="197"/>
      <c r="U336" s="197"/>
      <c r="V336" s="197"/>
      <c r="W336" s="197"/>
      <c r="X336" s="197"/>
      <c r="Y336" s="197"/>
      <c r="Z336" s="197"/>
      <c r="AA336" s="197"/>
    </row>
    <row xmlns:x14ac="http://schemas.microsoft.com/office/spreadsheetml/2009/9/ac" r="337" ht="15.75" x14ac:dyDescent="0.25">
      <c r="A337" s="197"/>
      <c r="B337" s="198"/>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row>
    <row xmlns:x14ac="http://schemas.microsoft.com/office/spreadsheetml/2009/9/ac" r="338" ht="15.75" x14ac:dyDescent="0.25">
      <c r="A338" s="197"/>
      <c r="B338" s="198"/>
      <c r="C338" s="197"/>
      <c r="D338" s="197"/>
      <c r="E338" s="197"/>
      <c r="F338" s="197"/>
      <c r="G338" s="197"/>
      <c r="H338" s="197"/>
      <c r="I338" s="197"/>
      <c r="J338" s="197"/>
      <c r="K338" s="197"/>
      <c r="L338" s="197"/>
      <c r="M338" s="197"/>
      <c r="N338" s="197"/>
      <c r="O338" s="197"/>
      <c r="P338" s="197"/>
      <c r="Q338" s="197"/>
      <c r="R338" s="197"/>
      <c r="S338" s="197"/>
      <c r="T338" s="197"/>
      <c r="U338" s="197"/>
      <c r="V338" s="197"/>
      <c r="W338" s="197"/>
      <c r="X338" s="197"/>
      <c r="Y338" s="197"/>
      <c r="Z338" s="197"/>
      <c r="AA338" s="197"/>
    </row>
    <row xmlns:x14ac="http://schemas.microsoft.com/office/spreadsheetml/2009/9/ac" r="339" ht="15.75" x14ac:dyDescent="0.25">
      <c r="A339" s="197"/>
      <c r="B339" s="198"/>
      <c r="C339" s="197"/>
      <c r="D339" s="197"/>
      <c r="E339" s="197"/>
      <c r="F339" s="197"/>
      <c r="G339" s="197"/>
      <c r="H339" s="197"/>
      <c r="I339" s="197"/>
      <c r="J339" s="197"/>
      <c r="K339" s="197"/>
      <c r="L339" s="197"/>
      <c r="M339" s="197"/>
      <c r="N339" s="197"/>
      <c r="O339" s="197"/>
      <c r="P339" s="197"/>
      <c r="Q339" s="197"/>
      <c r="R339" s="197"/>
      <c r="S339" s="197"/>
      <c r="T339" s="197"/>
      <c r="U339" s="197"/>
      <c r="V339" s="197"/>
      <c r="W339" s="197"/>
      <c r="X339" s="197"/>
      <c r="Y339" s="197"/>
      <c r="Z339" s="197"/>
      <c r="AA339" s="197"/>
    </row>
    <row xmlns:x14ac="http://schemas.microsoft.com/office/spreadsheetml/2009/9/ac" r="340" ht="15.75" x14ac:dyDescent="0.25">
      <c r="A340" s="197"/>
      <c r="B340" s="198"/>
      <c r="C340" s="197"/>
      <c r="D340" s="197"/>
      <c r="E340" s="197"/>
      <c r="F340" s="197"/>
      <c r="G340" s="197"/>
      <c r="H340" s="197"/>
      <c r="I340" s="197"/>
      <c r="J340" s="197"/>
      <c r="K340" s="197"/>
      <c r="L340" s="197"/>
      <c r="M340" s="197"/>
      <c r="N340" s="197"/>
      <c r="O340" s="197"/>
      <c r="P340" s="197"/>
      <c r="Q340" s="197"/>
      <c r="R340" s="197"/>
      <c r="S340" s="197"/>
      <c r="T340" s="197"/>
      <c r="U340" s="197"/>
      <c r="V340" s="197"/>
      <c r="W340" s="197"/>
      <c r="X340" s="197"/>
      <c r="Y340" s="197"/>
      <c r="Z340" s="197"/>
      <c r="AA340" s="197"/>
    </row>
    <row xmlns:x14ac="http://schemas.microsoft.com/office/spreadsheetml/2009/9/ac" r="341" ht="15.75" x14ac:dyDescent="0.25">
      <c r="A341" s="197"/>
      <c r="B341" s="198"/>
      <c r="C341" s="197"/>
      <c r="D341" s="197"/>
      <c r="E341" s="197"/>
      <c r="F341" s="197"/>
      <c r="G341" s="197"/>
      <c r="H341" s="197"/>
      <c r="I341" s="197"/>
      <c r="J341" s="197"/>
      <c r="K341" s="197"/>
      <c r="L341" s="197"/>
      <c r="M341" s="197"/>
      <c r="N341" s="197"/>
      <c r="O341" s="197"/>
      <c r="P341" s="197"/>
      <c r="Q341" s="197"/>
      <c r="R341" s="197"/>
      <c r="S341" s="197"/>
      <c r="T341" s="197"/>
      <c r="U341" s="197"/>
      <c r="V341" s="197"/>
      <c r="W341" s="197"/>
      <c r="X341" s="197"/>
      <c r="Y341" s="197"/>
      <c r="Z341" s="197"/>
      <c r="AA341" s="197"/>
    </row>
    <row xmlns:x14ac="http://schemas.microsoft.com/office/spreadsheetml/2009/9/ac" r="342" ht="15.75" x14ac:dyDescent="0.25">
      <c r="A342" s="197"/>
      <c r="B342" s="198"/>
      <c r="C342" s="197"/>
      <c r="D342" s="197"/>
      <c r="E342" s="197"/>
      <c r="F342" s="197"/>
      <c r="G342" s="197"/>
      <c r="H342" s="197"/>
      <c r="I342" s="197"/>
      <c r="J342" s="197"/>
      <c r="K342" s="197"/>
      <c r="L342" s="197"/>
      <c r="M342" s="197"/>
      <c r="N342" s="197"/>
      <c r="O342" s="197"/>
      <c r="P342" s="197"/>
      <c r="Q342" s="197"/>
      <c r="R342" s="197"/>
      <c r="S342" s="197"/>
      <c r="T342" s="197"/>
      <c r="U342" s="197"/>
      <c r="V342" s="197"/>
      <c r="W342" s="197"/>
      <c r="X342" s="197"/>
      <c r="Y342" s="197"/>
      <c r="Z342" s="197"/>
      <c r="AA342" s="197"/>
    </row>
    <row xmlns:x14ac="http://schemas.microsoft.com/office/spreadsheetml/2009/9/ac" r="343" ht="15.75" x14ac:dyDescent="0.25">
      <c r="A343" s="197"/>
      <c r="B343" s="198"/>
      <c r="C343" s="197"/>
      <c r="D343" s="197"/>
      <c r="E343" s="197"/>
      <c r="F343" s="197"/>
      <c r="G343" s="197"/>
      <c r="H343" s="197"/>
      <c r="I343" s="197"/>
      <c r="J343" s="197"/>
      <c r="K343" s="197"/>
      <c r="L343" s="197"/>
      <c r="M343" s="197"/>
      <c r="N343" s="197"/>
      <c r="O343" s="197"/>
      <c r="P343" s="197"/>
      <c r="Q343" s="197"/>
      <c r="R343" s="197"/>
      <c r="S343" s="197"/>
      <c r="T343" s="197"/>
      <c r="U343" s="197"/>
      <c r="V343" s="197"/>
      <c r="W343" s="197"/>
      <c r="X343" s="197"/>
      <c r="Y343" s="197"/>
      <c r="Z343" s="197"/>
      <c r="AA343" s="197"/>
    </row>
    <row xmlns:x14ac="http://schemas.microsoft.com/office/spreadsheetml/2009/9/ac" r="344" ht="15.75" x14ac:dyDescent="0.25">
      <c r="A344" s="197"/>
      <c r="B344" s="198"/>
      <c r="C344" s="197"/>
      <c r="D344" s="197"/>
      <c r="E344" s="197"/>
      <c r="F344" s="197"/>
      <c r="G344" s="197"/>
      <c r="H344" s="197"/>
      <c r="I344" s="197"/>
      <c r="J344" s="197"/>
      <c r="K344" s="197"/>
      <c r="L344" s="197"/>
      <c r="M344" s="197"/>
      <c r="N344" s="197"/>
      <c r="O344" s="197"/>
      <c r="P344" s="197"/>
      <c r="Q344" s="197"/>
      <c r="R344" s="197"/>
      <c r="S344" s="197"/>
      <c r="T344" s="197"/>
      <c r="U344" s="197"/>
      <c r="V344" s="197"/>
      <c r="W344" s="197"/>
      <c r="X344" s="197"/>
      <c r="Y344" s="197"/>
      <c r="Z344" s="197"/>
      <c r="AA344" s="197"/>
    </row>
    <row xmlns:x14ac="http://schemas.microsoft.com/office/spreadsheetml/2009/9/ac" r="345" ht="15.75" x14ac:dyDescent="0.25">
      <c r="A345" s="197"/>
      <c r="B345" s="198"/>
      <c r="C345" s="197"/>
      <c r="D345" s="197"/>
      <c r="E345" s="197"/>
      <c r="F345" s="197"/>
      <c r="G345" s="197"/>
      <c r="H345" s="197"/>
      <c r="I345" s="197"/>
      <c r="J345" s="197"/>
      <c r="K345" s="197"/>
      <c r="L345" s="197"/>
      <c r="M345" s="197"/>
      <c r="N345" s="197"/>
      <c r="O345" s="197"/>
      <c r="P345" s="197"/>
      <c r="Q345" s="197"/>
      <c r="R345" s="197"/>
      <c r="S345" s="197"/>
      <c r="T345" s="197"/>
      <c r="U345" s="197"/>
      <c r="V345" s="197"/>
      <c r="W345" s="197"/>
      <c r="X345" s="197"/>
      <c r="Y345" s="197"/>
      <c r="Z345" s="197"/>
      <c r="AA345" s="197"/>
    </row>
    <row xmlns:x14ac="http://schemas.microsoft.com/office/spreadsheetml/2009/9/ac" r="346" ht="15.75" x14ac:dyDescent="0.25">
      <c r="A346" s="197"/>
      <c r="B346" s="198"/>
      <c r="C346" s="197"/>
      <c r="D346" s="197"/>
      <c r="E346" s="197"/>
      <c r="F346" s="197"/>
      <c r="G346" s="197"/>
      <c r="H346" s="197"/>
      <c r="I346" s="197"/>
      <c r="J346" s="197"/>
      <c r="K346" s="197"/>
      <c r="L346" s="197"/>
      <c r="M346" s="197"/>
      <c r="N346" s="197"/>
      <c r="O346" s="197"/>
      <c r="P346" s="197"/>
      <c r="Q346" s="197"/>
      <c r="R346" s="197"/>
      <c r="S346" s="197"/>
      <c r="T346" s="197"/>
      <c r="U346" s="197"/>
      <c r="V346" s="197"/>
      <c r="W346" s="197"/>
      <c r="X346" s="197"/>
      <c r="Y346" s="197"/>
      <c r="Z346" s="197"/>
      <c r="AA346" s="197"/>
    </row>
    <row xmlns:x14ac="http://schemas.microsoft.com/office/spreadsheetml/2009/9/ac" r="347" ht="15.75" x14ac:dyDescent="0.25">
      <c r="A347" s="197"/>
      <c r="B347" s="198"/>
      <c r="C347" s="197"/>
      <c r="D347" s="197"/>
      <c r="E347" s="197"/>
      <c r="F347" s="197"/>
      <c r="G347" s="197"/>
      <c r="H347" s="197"/>
      <c r="I347" s="197"/>
      <c r="J347" s="197"/>
      <c r="K347" s="197"/>
      <c r="L347" s="197"/>
      <c r="M347" s="197"/>
      <c r="N347" s="197"/>
      <c r="O347" s="197"/>
      <c r="P347" s="197"/>
      <c r="Q347" s="197"/>
      <c r="R347" s="197"/>
      <c r="S347" s="197"/>
      <c r="T347" s="197"/>
      <c r="U347" s="197"/>
      <c r="V347" s="197"/>
      <c r="W347" s="197"/>
      <c r="X347" s="197"/>
      <c r="Y347" s="197"/>
      <c r="Z347" s="197"/>
      <c r="AA347" s="197"/>
    </row>
    <row xmlns:x14ac="http://schemas.microsoft.com/office/spreadsheetml/2009/9/ac" r="348" ht="15.75" x14ac:dyDescent="0.25">
      <c r="A348" s="197"/>
      <c r="B348" s="198"/>
      <c r="C348" s="197"/>
      <c r="D348" s="197"/>
      <c r="E348" s="197"/>
      <c r="F348" s="197"/>
      <c r="G348" s="197"/>
      <c r="H348" s="197"/>
      <c r="I348" s="197"/>
      <c r="J348" s="197"/>
      <c r="K348" s="197"/>
      <c r="L348" s="197"/>
      <c r="M348" s="197"/>
      <c r="N348" s="197"/>
      <c r="O348" s="197"/>
      <c r="P348" s="197"/>
      <c r="Q348" s="197"/>
      <c r="R348" s="197"/>
      <c r="S348" s="197"/>
      <c r="T348" s="197"/>
      <c r="U348" s="197"/>
      <c r="V348" s="197"/>
      <c r="W348" s="197"/>
      <c r="X348" s="197"/>
      <c r="Y348" s="197"/>
      <c r="Z348" s="197"/>
      <c r="AA348" s="197"/>
    </row>
    <row xmlns:x14ac="http://schemas.microsoft.com/office/spreadsheetml/2009/9/ac" r="349" ht="15.75" x14ac:dyDescent="0.25">
      <c r="A349" s="197"/>
      <c r="B349" s="198"/>
      <c r="C349" s="197"/>
      <c r="D349" s="197"/>
      <c r="E349" s="197"/>
      <c r="F349" s="197"/>
      <c r="G349" s="197"/>
      <c r="H349" s="197"/>
      <c r="I349" s="197"/>
      <c r="J349" s="197"/>
      <c r="K349" s="197"/>
      <c r="L349" s="197"/>
      <c r="M349" s="197"/>
      <c r="N349" s="197"/>
      <c r="O349" s="197"/>
      <c r="P349" s="197"/>
      <c r="Q349" s="197"/>
      <c r="R349" s="197"/>
      <c r="S349" s="197"/>
      <c r="T349" s="197"/>
      <c r="U349" s="197"/>
      <c r="V349" s="197"/>
      <c r="W349" s="197"/>
      <c r="X349" s="197"/>
      <c r="Y349" s="197"/>
      <c r="Z349" s="197"/>
      <c r="AA349" s="197"/>
    </row>
    <row xmlns:x14ac="http://schemas.microsoft.com/office/spreadsheetml/2009/9/ac" r="350" ht="15.75" x14ac:dyDescent="0.25">
      <c r="A350" s="197"/>
      <c r="B350" s="198"/>
      <c r="C350" s="197"/>
      <c r="D350" s="197"/>
      <c r="E350" s="197"/>
      <c r="F350" s="197"/>
      <c r="G350" s="197"/>
      <c r="H350" s="197"/>
      <c r="I350" s="197"/>
      <c r="J350" s="197"/>
      <c r="K350" s="197"/>
      <c r="L350" s="197"/>
      <c r="M350" s="197"/>
      <c r="N350" s="197"/>
      <c r="O350" s="197"/>
      <c r="P350" s="197"/>
      <c r="Q350" s="197"/>
      <c r="R350" s="197"/>
      <c r="S350" s="197"/>
      <c r="T350" s="197"/>
      <c r="U350" s="197"/>
      <c r="V350" s="197"/>
      <c r="W350" s="197"/>
      <c r="X350" s="197"/>
      <c r="Y350" s="197"/>
      <c r="Z350" s="197"/>
      <c r="AA350" s="197"/>
    </row>
    <row xmlns:x14ac="http://schemas.microsoft.com/office/spreadsheetml/2009/9/ac" r="351" ht="15.75" x14ac:dyDescent="0.25">
      <c r="A351" s="197"/>
      <c r="B351" s="198"/>
      <c r="C351" s="197"/>
      <c r="D351" s="197"/>
      <c r="E351" s="197"/>
      <c r="F351" s="197"/>
      <c r="G351" s="197"/>
      <c r="H351" s="197"/>
      <c r="I351" s="197"/>
      <c r="J351" s="197"/>
      <c r="K351" s="197"/>
      <c r="L351" s="197"/>
      <c r="M351" s="197"/>
      <c r="N351" s="197"/>
      <c r="O351" s="197"/>
      <c r="P351" s="197"/>
      <c r="Q351" s="197"/>
      <c r="R351" s="197"/>
      <c r="S351" s="197"/>
      <c r="T351" s="197"/>
      <c r="U351" s="197"/>
      <c r="V351" s="197"/>
      <c r="W351" s="197"/>
      <c r="X351" s="197"/>
      <c r="Y351" s="197"/>
      <c r="Z351" s="197"/>
      <c r="AA351" s="197"/>
    </row>
    <row xmlns:x14ac="http://schemas.microsoft.com/office/spreadsheetml/2009/9/ac" r="352" ht="15.75" x14ac:dyDescent="0.25">
      <c r="A352" s="197"/>
      <c r="B352" s="198"/>
      <c r="C352" s="197"/>
      <c r="D352" s="197"/>
      <c r="E352" s="197"/>
      <c r="F352" s="197"/>
      <c r="G352" s="197"/>
      <c r="H352" s="197"/>
      <c r="I352" s="197"/>
      <c r="J352" s="197"/>
      <c r="K352" s="197"/>
      <c r="L352" s="197"/>
      <c r="M352" s="197"/>
      <c r="N352" s="197"/>
      <c r="O352" s="197"/>
      <c r="P352" s="197"/>
      <c r="Q352" s="197"/>
      <c r="R352" s="197"/>
      <c r="S352" s="197"/>
      <c r="T352" s="197"/>
      <c r="U352" s="197"/>
      <c r="V352" s="197"/>
      <c r="W352" s="197"/>
      <c r="X352" s="197"/>
      <c r="Y352" s="197"/>
      <c r="Z352" s="197"/>
      <c r="AA352" s="197"/>
    </row>
    <row xmlns:x14ac="http://schemas.microsoft.com/office/spreadsheetml/2009/9/ac" r="353" ht="15.75" x14ac:dyDescent="0.25">
      <c r="A353" s="197"/>
      <c r="B353" s="198"/>
      <c r="C353" s="197"/>
      <c r="D353" s="197"/>
      <c r="E353" s="197"/>
      <c r="F353" s="197"/>
      <c r="G353" s="197"/>
      <c r="H353" s="197"/>
      <c r="I353" s="197"/>
      <c r="J353" s="197"/>
      <c r="K353" s="197"/>
      <c r="L353" s="197"/>
      <c r="M353" s="197"/>
      <c r="N353" s="197"/>
      <c r="O353" s="197"/>
      <c r="P353" s="197"/>
      <c r="Q353" s="197"/>
      <c r="R353" s="197"/>
      <c r="S353" s="197"/>
      <c r="T353" s="197"/>
      <c r="U353" s="197"/>
      <c r="V353" s="197"/>
      <c r="W353" s="197"/>
      <c r="X353" s="197"/>
      <c r="Y353" s="197"/>
      <c r="Z353" s="197"/>
      <c r="AA353" s="197"/>
    </row>
    <row xmlns:x14ac="http://schemas.microsoft.com/office/spreadsheetml/2009/9/ac" r="354" ht="15.75" x14ac:dyDescent="0.25">
      <c r="A354" s="197"/>
      <c r="B354" s="198"/>
      <c r="C354" s="197"/>
      <c r="D354" s="197"/>
      <c r="E354" s="197"/>
      <c r="F354" s="197"/>
      <c r="G354" s="197"/>
      <c r="H354" s="197"/>
      <c r="I354" s="197"/>
      <c r="J354" s="197"/>
      <c r="K354" s="197"/>
      <c r="L354" s="197"/>
      <c r="M354" s="197"/>
      <c r="N354" s="197"/>
      <c r="O354" s="197"/>
      <c r="P354" s="197"/>
      <c r="Q354" s="197"/>
      <c r="R354" s="197"/>
      <c r="S354" s="197"/>
      <c r="T354" s="197"/>
      <c r="U354" s="197"/>
      <c r="V354" s="197"/>
      <c r="W354" s="197"/>
      <c r="X354" s="197"/>
      <c r="Y354" s="197"/>
      <c r="Z354" s="197"/>
      <c r="AA354" s="197"/>
    </row>
    <row xmlns:x14ac="http://schemas.microsoft.com/office/spreadsheetml/2009/9/ac" r="355" ht="15.75" x14ac:dyDescent="0.25">
      <c r="A355" s="197"/>
      <c r="B355" s="198"/>
      <c r="C355" s="197"/>
      <c r="D355" s="197"/>
      <c r="E355" s="197"/>
      <c r="F355" s="197"/>
      <c r="G355" s="197"/>
      <c r="H355" s="197"/>
      <c r="I355" s="197"/>
      <c r="J355" s="197"/>
      <c r="K355" s="197"/>
      <c r="L355" s="197"/>
      <c r="M355" s="197"/>
      <c r="N355" s="197"/>
      <c r="O355" s="197"/>
      <c r="P355" s="197"/>
      <c r="Q355" s="197"/>
      <c r="R355" s="197"/>
      <c r="S355" s="197"/>
      <c r="T355" s="197"/>
      <c r="U355" s="197"/>
      <c r="V355" s="197"/>
      <c r="W355" s="197"/>
      <c r="X355" s="197"/>
      <c r="Y355" s="197"/>
      <c r="Z355" s="197"/>
      <c r="AA355" s="197"/>
    </row>
    <row xmlns:x14ac="http://schemas.microsoft.com/office/spreadsheetml/2009/9/ac" r="356" ht="15.75" x14ac:dyDescent="0.25">
      <c r="A356" s="197"/>
      <c r="B356" s="198"/>
      <c r="C356" s="197"/>
      <c r="D356" s="197"/>
      <c r="E356" s="197"/>
      <c r="F356" s="197"/>
      <c r="G356" s="197"/>
      <c r="H356" s="197"/>
      <c r="I356" s="197"/>
      <c r="J356" s="197"/>
      <c r="K356" s="197"/>
      <c r="L356" s="197"/>
      <c r="M356" s="197"/>
      <c r="N356" s="197"/>
      <c r="O356" s="197"/>
      <c r="P356" s="197"/>
      <c r="Q356" s="197"/>
      <c r="R356" s="197"/>
      <c r="S356" s="197"/>
      <c r="T356" s="197"/>
      <c r="U356" s="197"/>
      <c r="V356" s="197"/>
      <c r="W356" s="197"/>
      <c r="X356" s="197"/>
      <c r="Y356" s="197"/>
      <c r="Z356" s="197"/>
      <c r="AA356" s="197"/>
    </row>
    <row xmlns:x14ac="http://schemas.microsoft.com/office/spreadsheetml/2009/9/ac" r="357" ht="15.75" x14ac:dyDescent="0.25">
      <c r="A357" s="197"/>
      <c r="B357" s="198"/>
      <c r="C357" s="197"/>
      <c r="D357" s="197"/>
      <c r="E357" s="197"/>
      <c r="F357" s="197"/>
      <c r="G357" s="197"/>
      <c r="H357" s="197"/>
      <c r="I357" s="197"/>
      <c r="J357" s="197"/>
      <c r="K357" s="197"/>
      <c r="L357" s="197"/>
      <c r="M357" s="197"/>
      <c r="N357" s="197"/>
      <c r="O357" s="197"/>
      <c r="P357" s="197"/>
      <c r="Q357" s="197"/>
      <c r="R357" s="197"/>
      <c r="S357" s="197"/>
      <c r="T357" s="197"/>
      <c r="U357" s="197"/>
      <c r="V357" s="197"/>
      <c r="W357" s="197"/>
      <c r="X357" s="197"/>
      <c r="Y357" s="197"/>
      <c r="Z357" s="197"/>
      <c r="AA357" s="197"/>
    </row>
    <row xmlns:x14ac="http://schemas.microsoft.com/office/spreadsheetml/2009/9/ac" r="358" ht="15.75" x14ac:dyDescent="0.25">
      <c r="A358" s="197"/>
      <c r="B358" s="198"/>
      <c r="C358" s="197"/>
      <c r="D358" s="197"/>
      <c r="E358" s="197"/>
      <c r="F358" s="197"/>
      <c r="G358" s="197"/>
      <c r="H358" s="197"/>
      <c r="I358" s="197"/>
      <c r="J358" s="197"/>
      <c r="K358" s="197"/>
      <c r="L358" s="197"/>
      <c r="M358" s="197"/>
      <c r="N358" s="197"/>
      <c r="O358" s="197"/>
      <c r="P358" s="197"/>
      <c r="Q358" s="197"/>
      <c r="R358" s="197"/>
      <c r="S358" s="197"/>
      <c r="T358" s="197"/>
      <c r="U358" s="197"/>
      <c r="V358" s="197"/>
      <c r="W358" s="197"/>
      <c r="X358" s="197"/>
      <c r="Y358" s="197"/>
      <c r="Z358" s="197"/>
      <c r="AA358" s="197"/>
    </row>
    <row xmlns:x14ac="http://schemas.microsoft.com/office/spreadsheetml/2009/9/ac" r="359" ht="15.75" x14ac:dyDescent="0.25">
      <c r="A359" s="197"/>
      <c r="B359" s="198"/>
      <c r="C359" s="197"/>
      <c r="D359" s="197"/>
      <c r="E359" s="197"/>
      <c r="F359" s="197"/>
      <c r="G359" s="197"/>
      <c r="H359" s="197"/>
      <c r="I359" s="197"/>
      <c r="J359" s="197"/>
      <c r="K359" s="197"/>
      <c r="L359" s="197"/>
      <c r="M359" s="197"/>
      <c r="N359" s="197"/>
      <c r="O359" s="197"/>
      <c r="P359" s="197"/>
      <c r="Q359" s="197"/>
      <c r="R359" s="197"/>
      <c r="S359" s="197"/>
      <c r="T359" s="197"/>
      <c r="U359" s="197"/>
      <c r="V359" s="197"/>
      <c r="W359" s="197"/>
      <c r="X359" s="197"/>
      <c r="Y359" s="197"/>
      <c r="Z359" s="197"/>
      <c r="AA359" s="197"/>
    </row>
    <row xmlns:x14ac="http://schemas.microsoft.com/office/spreadsheetml/2009/9/ac" r="360" ht="15.75" x14ac:dyDescent="0.25">
      <c r="A360" s="197"/>
      <c r="B360" s="198"/>
      <c r="C360" s="197"/>
      <c r="D360" s="197"/>
      <c r="E360" s="197"/>
      <c r="F360" s="197"/>
      <c r="G360" s="197"/>
      <c r="H360" s="197"/>
      <c r="I360" s="197"/>
      <c r="J360" s="197"/>
      <c r="K360" s="197"/>
      <c r="L360" s="197"/>
      <c r="M360" s="197"/>
      <c r="N360" s="197"/>
      <c r="O360" s="197"/>
      <c r="P360" s="197"/>
      <c r="Q360" s="197"/>
      <c r="R360" s="197"/>
      <c r="S360" s="197"/>
      <c r="T360" s="197"/>
      <c r="U360" s="197"/>
      <c r="V360" s="197"/>
      <c r="W360" s="197"/>
      <c r="X360" s="197"/>
      <c r="Y360" s="197"/>
      <c r="Z360" s="197"/>
      <c r="AA360" s="197"/>
    </row>
    <row xmlns:x14ac="http://schemas.microsoft.com/office/spreadsheetml/2009/9/ac" r="361" ht="15.75" x14ac:dyDescent="0.25">
      <c r="A361" s="197"/>
      <c r="B361" s="198"/>
      <c r="C361" s="197"/>
      <c r="D361" s="197"/>
      <c r="E361" s="197"/>
      <c r="F361" s="197"/>
      <c r="G361" s="197"/>
      <c r="H361" s="197"/>
      <c r="I361" s="197"/>
      <c r="J361" s="197"/>
      <c r="K361" s="197"/>
      <c r="L361" s="197"/>
      <c r="M361" s="197"/>
      <c r="N361" s="197"/>
      <c r="O361" s="197"/>
      <c r="P361" s="197"/>
      <c r="Q361" s="197"/>
      <c r="R361" s="197"/>
      <c r="S361" s="197"/>
      <c r="T361" s="197"/>
      <c r="U361" s="197"/>
      <c r="V361" s="197"/>
      <c r="W361" s="197"/>
      <c r="X361" s="197"/>
      <c r="Y361" s="197"/>
      <c r="Z361" s="197"/>
      <c r="AA361" s="197"/>
    </row>
    <row xmlns:x14ac="http://schemas.microsoft.com/office/spreadsheetml/2009/9/ac" r="362" ht="15.75" x14ac:dyDescent="0.25">
      <c r="A362" s="197"/>
      <c r="B362" s="198"/>
      <c r="C362" s="197"/>
      <c r="D362" s="197"/>
      <c r="E362" s="197"/>
      <c r="F362" s="197"/>
      <c r="G362" s="197"/>
      <c r="H362" s="197"/>
      <c r="I362" s="197"/>
      <c r="J362" s="197"/>
      <c r="K362" s="197"/>
      <c r="L362" s="197"/>
      <c r="M362" s="197"/>
      <c r="N362" s="197"/>
      <c r="O362" s="197"/>
      <c r="P362" s="197"/>
      <c r="Q362" s="197"/>
      <c r="R362" s="197"/>
      <c r="S362" s="197"/>
      <c r="T362" s="197"/>
      <c r="U362" s="197"/>
      <c r="V362" s="197"/>
      <c r="W362" s="197"/>
      <c r="X362" s="197"/>
      <c r="Y362" s="197"/>
      <c r="Z362" s="197"/>
      <c r="AA362" s="197"/>
    </row>
    <row xmlns:x14ac="http://schemas.microsoft.com/office/spreadsheetml/2009/9/ac" r="363" ht="15.75" x14ac:dyDescent="0.25">
      <c r="A363" s="197"/>
      <c r="B363" s="198"/>
      <c r="C363" s="197"/>
      <c r="D363" s="197"/>
      <c r="E363" s="197"/>
      <c r="F363" s="197"/>
      <c r="G363" s="197"/>
      <c r="H363" s="197"/>
      <c r="I363" s="197"/>
      <c r="J363" s="197"/>
      <c r="K363" s="197"/>
      <c r="L363" s="197"/>
      <c r="M363" s="197"/>
      <c r="N363" s="197"/>
      <c r="O363" s="197"/>
      <c r="P363" s="197"/>
      <c r="Q363" s="197"/>
      <c r="R363" s="197"/>
      <c r="S363" s="197"/>
      <c r="T363" s="197"/>
      <c r="U363" s="197"/>
      <c r="V363" s="197"/>
      <c r="W363" s="197"/>
      <c r="X363" s="197"/>
      <c r="Y363" s="197"/>
      <c r="Z363" s="197"/>
      <c r="AA363" s="197"/>
    </row>
    <row xmlns:x14ac="http://schemas.microsoft.com/office/spreadsheetml/2009/9/ac" r="364" ht="15.75" x14ac:dyDescent="0.25">
      <c r="A364" s="197"/>
      <c r="B364" s="198"/>
      <c r="C364" s="197"/>
      <c r="D364" s="197"/>
      <c r="E364" s="197"/>
      <c r="F364" s="197"/>
      <c r="G364" s="197"/>
      <c r="H364" s="197"/>
      <c r="I364" s="197"/>
      <c r="J364" s="197"/>
      <c r="K364" s="197"/>
      <c r="L364" s="197"/>
      <c r="M364" s="197"/>
      <c r="N364" s="197"/>
      <c r="O364" s="197"/>
      <c r="P364" s="197"/>
      <c r="Q364" s="197"/>
      <c r="R364" s="197"/>
      <c r="S364" s="197"/>
      <c r="T364" s="197"/>
      <c r="U364" s="197"/>
      <c r="V364" s="197"/>
      <c r="W364" s="197"/>
      <c r="X364" s="197"/>
      <c r="Y364" s="197"/>
      <c r="Z364" s="197"/>
      <c r="AA364" s="197"/>
    </row>
    <row xmlns:x14ac="http://schemas.microsoft.com/office/spreadsheetml/2009/9/ac" r="365" ht="15.75" x14ac:dyDescent="0.25">
      <c r="A365" s="197"/>
      <c r="B365" s="198"/>
      <c r="C365" s="197"/>
      <c r="D365" s="197"/>
      <c r="E365" s="197"/>
      <c r="F365" s="197"/>
      <c r="G365" s="197"/>
      <c r="H365" s="197"/>
      <c r="I365" s="197"/>
      <c r="J365" s="197"/>
      <c r="K365" s="197"/>
      <c r="L365" s="197"/>
      <c r="M365" s="197"/>
      <c r="N365" s="197"/>
      <c r="O365" s="197"/>
      <c r="P365" s="197"/>
      <c r="Q365" s="197"/>
      <c r="R365" s="197"/>
      <c r="S365" s="197"/>
      <c r="T365" s="197"/>
      <c r="U365" s="197"/>
      <c r="V365" s="197"/>
      <c r="W365" s="197"/>
      <c r="X365" s="197"/>
      <c r="Y365" s="197"/>
      <c r="Z365" s="197"/>
      <c r="AA365" s="197"/>
    </row>
    <row xmlns:x14ac="http://schemas.microsoft.com/office/spreadsheetml/2009/9/ac" r="366" ht="15.75" x14ac:dyDescent="0.25">
      <c r="A366" s="197"/>
      <c r="B366" s="198"/>
      <c r="C366" s="197"/>
      <c r="D366" s="197"/>
      <c r="E366" s="197"/>
      <c r="F366" s="197"/>
      <c r="G366" s="197"/>
      <c r="H366" s="197"/>
      <c r="I366" s="197"/>
      <c r="J366" s="197"/>
      <c r="K366" s="197"/>
      <c r="L366" s="197"/>
      <c r="M366" s="197"/>
      <c r="N366" s="197"/>
      <c r="O366" s="197"/>
      <c r="P366" s="197"/>
      <c r="Q366" s="197"/>
      <c r="R366" s="197"/>
      <c r="S366" s="197"/>
      <c r="T366" s="197"/>
      <c r="U366" s="197"/>
      <c r="V366" s="197"/>
      <c r="W366" s="197"/>
      <c r="X366" s="197"/>
      <c r="Y366" s="197"/>
      <c r="Z366" s="197"/>
      <c r="AA366" s="197"/>
    </row>
    <row xmlns:x14ac="http://schemas.microsoft.com/office/spreadsheetml/2009/9/ac" r="367" ht="15.75" x14ac:dyDescent="0.25">
      <c r="A367" s="197"/>
      <c r="B367" s="198"/>
      <c r="C367" s="197"/>
      <c r="D367" s="197"/>
      <c r="E367" s="197"/>
      <c r="F367" s="197"/>
      <c r="G367" s="197"/>
      <c r="H367" s="197"/>
      <c r="I367" s="197"/>
      <c r="J367" s="197"/>
      <c r="K367" s="197"/>
      <c r="L367" s="197"/>
      <c r="M367" s="197"/>
      <c r="N367" s="197"/>
      <c r="O367" s="197"/>
      <c r="P367" s="197"/>
      <c r="Q367" s="197"/>
      <c r="R367" s="197"/>
      <c r="S367" s="197"/>
      <c r="T367" s="197"/>
      <c r="U367" s="197"/>
      <c r="V367" s="197"/>
      <c r="W367" s="197"/>
      <c r="X367" s="197"/>
      <c r="Y367" s="197"/>
      <c r="Z367" s="197"/>
      <c r="AA367" s="197"/>
    </row>
    <row xmlns:x14ac="http://schemas.microsoft.com/office/spreadsheetml/2009/9/ac" r="368" ht="15.75" x14ac:dyDescent="0.25">
      <c r="A368" s="197"/>
      <c r="B368" s="198"/>
      <c r="C368" s="197"/>
      <c r="D368" s="197"/>
      <c r="E368" s="197"/>
      <c r="F368" s="197"/>
      <c r="G368" s="197"/>
      <c r="H368" s="197"/>
      <c r="I368" s="197"/>
      <c r="J368" s="197"/>
      <c r="K368" s="197"/>
      <c r="L368" s="197"/>
      <c r="M368" s="197"/>
      <c r="N368" s="197"/>
      <c r="O368" s="197"/>
      <c r="P368" s="197"/>
      <c r="Q368" s="197"/>
      <c r="R368" s="197"/>
      <c r="S368" s="197"/>
      <c r="T368" s="197"/>
      <c r="U368" s="197"/>
      <c r="V368" s="197"/>
      <c r="W368" s="197"/>
      <c r="X368" s="197"/>
      <c r="Y368" s="197"/>
      <c r="Z368" s="197"/>
      <c r="AA368" s="197"/>
    </row>
    <row xmlns:x14ac="http://schemas.microsoft.com/office/spreadsheetml/2009/9/ac" r="369" ht="15.75" x14ac:dyDescent="0.25">
      <c r="A369" s="197"/>
      <c r="B369" s="198"/>
      <c r="C369" s="197"/>
      <c r="D369" s="197"/>
      <c r="E369" s="197"/>
      <c r="F369" s="197"/>
      <c r="G369" s="197"/>
      <c r="H369" s="197"/>
      <c r="I369" s="197"/>
      <c r="J369" s="197"/>
      <c r="K369" s="197"/>
      <c r="L369" s="197"/>
      <c r="M369" s="197"/>
      <c r="N369" s="197"/>
      <c r="O369" s="197"/>
      <c r="P369" s="197"/>
      <c r="Q369" s="197"/>
      <c r="R369" s="197"/>
      <c r="S369" s="197"/>
      <c r="T369" s="197"/>
      <c r="U369" s="197"/>
      <c r="V369" s="197"/>
      <c r="W369" s="197"/>
      <c r="X369" s="197"/>
      <c r="Y369" s="197"/>
      <c r="Z369" s="197"/>
      <c r="AA369" s="197"/>
    </row>
    <row xmlns:x14ac="http://schemas.microsoft.com/office/spreadsheetml/2009/9/ac" r="370" ht="15.75" x14ac:dyDescent="0.25">
      <c r="A370" s="197"/>
      <c r="B370" s="198"/>
      <c r="C370" s="197"/>
      <c r="D370" s="197"/>
      <c r="E370" s="197"/>
      <c r="F370" s="197"/>
      <c r="G370" s="197"/>
      <c r="H370" s="197"/>
      <c r="I370" s="197"/>
      <c r="J370" s="197"/>
      <c r="K370" s="197"/>
      <c r="L370" s="197"/>
      <c r="M370" s="197"/>
      <c r="N370" s="197"/>
      <c r="O370" s="197"/>
      <c r="P370" s="197"/>
      <c r="Q370" s="197"/>
      <c r="R370" s="197"/>
      <c r="S370" s="197"/>
      <c r="T370" s="197"/>
      <c r="U370" s="197"/>
      <c r="V370" s="197"/>
      <c r="W370" s="197"/>
      <c r="X370" s="197"/>
      <c r="Y370" s="197"/>
      <c r="Z370" s="197"/>
      <c r="AA370" s="197"/>
    </row>
    <row xmlns:x14ac="http://schemas.microsoft.com/office/spreadsheetml/2009/9/ac" r="371" ht="15.75" x14ac:dyDescent="0.25">
      <c r="A371" s="197"/>
      <c r="B371" s="198"/>
      <c r="C371" s="197"/>
      <c r="D371" s="197"/>
      <c r="E371" s="197"/>
      <c r="F371" s="197"/>
      <c r="G371" s="197"/>
      <c r="H371" s="197"/>
      <c r="I371" s="197"/>
      <c r="J371" s="197"/>
      <c r="K371" s="197"/>
      <c r="L371" s="197"/>
      <c r="M371" s="197"/>
      <c r="N371" s="197"/>
      <c r="O371" s="197"/>
      <c r="P371" s="197"/>
      <c r="Q371" s="197"/>
      <c r="R371" s="197"/>
      <c r="S371" s="197"/>
      <c r="T371" s="197"/>
      <c r="U371" s="197"/>
      <c r="V371" s="197"/>
      <c r="W371" s="197"/>
      <c r="X371" s="197"/>
      <c r="Y371" s="197"/>
      <c r="Z371" s="197"/>
      <c r="AA371" s="197"/>
    </row>
    <row xmlns:x14ac="http://schemas.microsoft.com/office/spreadsheetml/2009/9/ac" r="372" ht="15.75" x14ac:dyDescent="0.25">
      <c r="A372" s="197"/>
      <c r="B372" s="198"/>
      <c r="C372" s="197"/>
      <c r="D372" s="197"/>
      <c r="E372" s="197"/>
      <c r="F372" s="197"/>
      <c r="G372" s="197"/>
      <c r="H372" s="197"/>
      <c r="I372" s="197"/>
      <c r="J372" s="197"/>
      <c r="K372" s="197"/>
      <c r="L372" s="197"/>
      <c r="M372" s="197"/>
      <c r="N372" s="197"/>
      <c r="O372" s="197"/>
      <c r="P372" s="197"/>
      <c r="Q372" s="197"/>
      <c r="R372" s="197"/>
      <c r="S372" s="197"/>
      <c r="T372" s="197"/>
      <c r="U372" s="197"/>
      <c r="V372" s="197"/>
      <c r="W372" s="197"/>
      <c r="X372" s="197"/>
      <c r="Y372" s="197"/>
      <c r="Z372" s="197"/>
      <c r="AA372" s="197"/>
    </row>
    <row xmlns:x14ac="http://schemas.microsoft.com/office/spreadsheetml/2009/9/ac" r="373" ht="15.75" x14ac:dyDescent="0.25">
      <c r="A373" s="197"/>
      <c r="B373" s="198"/>
      <c r="C373" s="197"/>
      <c r="D373" s="197"/>
      <c r="E373" s="197"/>
      <c r="F373" s="197"/>
      <c r="G373" s="197"/>
      <c r="H373" s="197"/>
      <c r="I373" s="197"/>
      <c r="J373" s="197"/>
      <c r="K373" s="197"/>
      <c r="L373" s="197"/>
      <c r="M373" s="197"/>
      <c r="N373" s="197"/>
      <c r="O373" s="197"/>
      <c r="P373" s="197"/>
      <c r="Q373" s="197"/>
      <c r="R373" s="197"/>
      <c r="S373" s="197"/>
      <c r="T373" s="197"/>
      <c r="U373" s="197"/>
      <c r="V373" s="197"/>
      <c r="W373" s="197"/>
      <c r="X373" s="197"/>
      <c r="Y373" s="197"/>
      <c r="Z373" s="197"/>
      <c r="AA373" s="197"/>
    </row>
    <row xmlns:x14ac="http://schemas.microsoft.com/office/spreadsheetml/2009/9/ac" r="374" ht="15.75" x14ac:dyDescent="0.25">
      <c r="A374" s="197"/>
      <c r="B374" s="198"/>
      <c r="C374" s="197"/>
      <c r="D374" s="197"/>
      <c r="E374" s="197"/>
      <c r="F374" s="197"/>
      <c r="G374" s="197"/>
      <c r="H374" s="197"/>
      <c r="I374" s="197"/>
      <c r="J374" s="197"/>
      <c r="K374" s="197"/>
      <c r="L374" s="197"/>
      <c r="M374" s="197"/>
      <c r="N374" s="197"/>
      <c r="O374" s="197"/>
      <c r="P374" s="197"/>
      <c r="Q374" s="197"/>
      <c r="R374" s="197"/>
      <c r="S374" s="197"/>
      <c r="T374" s="197"/>
      <c r="U374" s="197"/>
      <c r="V374" s="197"/>
      <c r="W374" s="197"/>
      <c r="X374" s="197"/>
      <c r="Y374" s="197"/>
      <c r="Z374" s="197"/>
      <c r="AA374" s="197"/>
    </row>
    <row xmlns:x14ac="http://schemas.microsoft.com/office/spreadsheetml/2009/9/ac" r="375" ht="15.75" x14ac:dyDescent="0.25">
      <c r="A375" s="197"/>
      <c r="B375" s="198"/>
      <c r="C375" s="197"/>
      <c r="D375" s="197"/>
      <c r="E375" s="197"/>
      <c r="F375" s="197"/>
      <c r="G375" s="197"/>
      <c r="H375" s="197"/>
      <c r="I375" s="197"/>
      <c r="J375" s="197"/>
      <c r="K375" s="197"/>
      <c r="L375" s="197"/>
      <c r="M375" s="197"/>
      <c r="N375" s="197"/>
      <c r="O375" s="197"/>
      <c r="P375" s="197"/>
      <c r="Q375" s="197"/>
      <c r="R375" s="197"/>
      <c r="S375" s="197"/>
      <c r="T375" s="197"/>
      <c r="U375" s="197"/>
      <c r="V375" s="197"/>
      <c r="W375" s="197"/>
      <c r="X375" s="197"/>
      <c r="Y375" s="197"/>
      <c r="Z375" s="197"/>
      <c r="AA375" s="197"/>
    </row>
    <row xmlns:x14ac="http://schemas.microsoft.com/office/spreadsheetml/2009/9/ac" r="376" ht="15.75" x14ac:dyDescent="0.25">
      <c r="A376" s="197"/>
      <c r="B376" s="198"/>
      <c r="C376" s="197"/>
      <c r="D376" s="197"/>
      <c r="E376" s="197"/>
      <c r="F376" s="197"/>
      <c r="G376" s="197"/>
      <c r="H376" s="197"/>
      <c r="I376" s="197"/>
      <c r="J376" s="197"/>
      <c r="K376" s="197"/>
      <c r="L376" s="197"/>
      <c r="M376" s="197"/>
      <c r="N376" s="197"/>
      <c r="O376" s="197"/>
      <c r="P376" s="197"/>
      <c r="Q376" s="197"/>
      <c r="R376" s="197"/>
      <c r="S376" s="197"/>
      <c r="T376" s="197"/>
      <c r="U376" s="197"/>
      <c r="V376" s="197"/>
      <c r="W376" s="197"/>
      <c r="X376" s="197"/>
      <c r="Y376" s="197"/>
      <c r="Z376" s="197"/>
      <c r="AA376" s="197"/>
    </row>
    <row xmlns:x14ac="http://schemas.microsoft.com/office/spreadsheetml/2009/9/ac" r="377" ht="15.75" x14ac:dyDescent="0.25">
      <c r="A377" s="197"/>
      <c r="B377" s="198"/>
      <c r="C377" s="197"/>
      <c r="D377" s="197"/>
      <c r="E377" s="197"/>
      <c r="F377" s="197"/>
      <c r="G377" s="197"/>
      <c r="H377" s="197"/>
      <c r="I377" s="197"/>
      <c r="J377" s="197"/>
      <c r="K377" s="197"/>
      <c r="L377" s="197"/>
      <c r="M377" s="197"/>
      <c r="N377" s="197"/>
      <c r="O377" s="197"/>
      <c r="P377" s="197"/>
      <c r="Q377" s="197"/>
      <c r="R377" s="197"/>
      <c r="S377" s="197"/>
      <c r="T377" s="197"/>
      <c r="U377" s="197"/>
      <c r="V377" s="197"/>
      <c r="W377" s="197"/>
      <c r="X377" s="197"/>
      <c r="Y377" s="197"/>
      <c r="Z377" s="197"/>
      <c r="AA377" s="197"/>
    </row>
    <row xmlns:x14ac="http://schemas.microsoft.com/office/spreadsheetml/2009/9/ac" r="378" ht="15.75" x14ac:dyDescent="0.25">
      <c r="A378" s="197"/>
      <c r="B378" s="198"/>
      <c r="C378" s="197"/>
      <c r="D378" s="197"/>
      <c r="E378" s="197"/>
      <c r="F378" s="197"/>
      <c r="G378" s="197"/>
      <c r="H378" s="197"/>
      <c r="I378" s="197"/>
      <c r="J378" s="197"/>
      <c r="K378" s="197"/>
      <c r="L378" s="197"/>
      <c r="M378" s="197"/>
      <c r="N378" s="197"/>
      <c r="O378" s="197"/>
      <c r="P378" s="197"/>
      <c r="Q378" s="197"/>
      <c r="R378" s="197"/>
      <c r="S378" s="197"/>
      <c r="T378" s="197"/>
      <c r="U378" s="197"/>
      <c r="V378" s="197"/>
      <c r="W378" s="197"/>
      <c r="X378" s="197"/>
      <c r="Y378" s="197"/>
      <c r="Z378" s="197"/>
      <c r="AA378" s="197"/>
    </row>
    <row xmlns:x14ac="http://schemas.microsoft.com/office/spreadsheetml/2009/9/ac" r="379" ht="15.75" x14ac:dyDescent="0.25">
      <c r="A379" s="197"/>
      <c r="B379" s="198"/>
      <c r="C379" s="197"/>
      <c r="D379" s="197"/>
      <c r="E379" s="197"/>
      <c r="F379" s="197"/>
      <c r="G379" s="197"/>
      <c r="H379" s="197"/>
      <c r="I379" s="197"/>
      <c r="J379" s="197"/>
      <c r="K379" s="197"/>
      <c r="L379" s="197"/>
      <c r="M379" s="197"/>
      <c r="N379" s="197"/>
      <c r="O379" s="197"/>
      <c r="P379" s="197"/>
      <c r="Q379" s="197"/>
      <c r="R379" s="197"/>
      <c r="S379" s="197"/>
      <c r="T379" s="197"/>
      <c r="U379" s="197"/>
      <c r="V379" s="197"/>
      <c r="W379" s="197"/>
      <c r="X379" s="197"/>
      <c r="Y379" s="197"/>
      <c r="Z379" s="197"/>
      <c r="AA379" s="197"/>
    </row>
    <row xmlns:x14ac="http://schemas.microsoft.com/office/spreadsheetml/2009/9/ac" r="380" ht="15.75" x14ac:dyDescent="0.25">
      <c r="A380" s="197"/>
      <c r="B380" s="198"/>
      <c r="C380" s="197"/>
      <c r="D380" s="197"/>
      <c r="E380" s="197"/>
      <c r="F380" s="197"/>
      <c r="G380" s="197"/>
      <c r="H380" s="197"/>
      <c r="I380" s="197"/>
      <c r="J380" s="197"/>
      <c r="K380" s="197"/>
      <c r="L380" s="197"/>
      <c r="M380" s="197"/>
      <c r="N380" s="197"/>
      <c r="O380" s="197"/>
      <c r="P380" s="197"/>
      <c r="Q380" s="197"/>
      <c r="R380" s="197"/>
      <c r="S380" s="197"/>
      <c r="T380" s="197"/>
      <c r="U380" s="197"/>
      <c r="V380" s="197"/>
      <c r="W380" s="197"/>
      <c r="X380" s="197"/>
      <c r="Y380" s="197"/>
      <c r="Z380" s="197"/>
      <c r="AA380" s="197"/>
    </row>
    <row xmlns:x14ac="http://schemas.microsoft.com/office/spreadsheetml/2009/9/ac" r="381" ht="15.75" x14ac:dyDescent="0.25">
      <c r="A381" s="197"/>
      <c r="B381" s="198"/>
      <c r="C381" s="197"/>
      <c r="D381" s="197"/>
      <c r="E381" s="197"/>
      <c r="F381" s="197"/>
      <c r="G381" s="197"/>
      <c r="H381" s="197"/>
      <c r="I381" s="197"/>
      <c r="J381" s="197"/>
      <c r="K381" s="197"/>
      <c r="L381" s="197"/>
      <c r="M381" s="197"/>
      <c r="N381" s="197"/>
      <c r="O381" s="197"/>
      <c r="P381" s="197"/>
      <c r="Q381" s="197"/>
      <c r="R381" s="197"/>
      <c r="S381" s="197"/>
      <c r="T381" s="197"/>
      <c r="U381" s="197"/>
      <c r="V381" s="197"/>
      <c r="W381" s="197"/>
      <c r="X381" s="197"/>
      <c r="Y381" s="197"/>
      <c r="Z381" s="197"/>
      <c r="AA381" s="197"/>
    </row>
    <row xmlns:x14ac="http://schemas.microsoft.com/office/spreadsheetml/2009/9/ac" r="382" ht="15.75" x14ac:dyDescent="0.25">
      <c r="A382" s="197"/>
      <c r="B382" s="198"/>
      <c r="C382" s="197"/>
      <c r="D382" s="197"/>
      <c r="E382" s="197"/>
      <c r="F382" s="197"/>
      <c r="G382" s="197"/>
      <c r="H382" s="197"/>
      <c r="I382" s="197"/>
      <c r="J382" s="197"/>
      <c r="K382" s="197"/>
      <c r="L382" s="197"/>
      <c r="M382" s="197"/>
      <c r="N382" s="197"/>
      <c r="O382" s="197"/>
      <c r="P382" s="197"/>
      <c r="Q382" s="197"/>
      <c r="R382" s="197"/>
      <c r="S382" s="197"/>
      <c r="T382" s="197"/>
      <c r="U382" s="197"/>
      <c r="V382" s="197"/>
      <c r="W382" s="197"/>
      <c r="X382" s="197"/>
      <c r="Y382" s="197"/>
      <c r="Z382" s="197"/>
      <c r="AA382" s="197"/>
    </row>
    <row xmlns:x14ac="http://schemas.microsoft.com/office/spreadsheetml/2009/9/ac" r="383" ht="15.75" x14ac:dyDescent="0.25">
      <c r="A383" s="197"/>
      <c r="B383" s="198"/>
      <c r="C383" s="197"/>
      <c r="D383" s="197"/>
      <c r="E383" s="197"/>
      <c r="F383" s="197"/>
      <c r="G383" s="197"/>
      <c r="H383" s="197"/>
      <c r="I383" s="197"/>
      <c r="J383" s="197"/>
      <c r="K383" s="197"/>
      <c r="L383" s="197"/>
      <c r="M383" s="197"/>
      <c r="N383" s="197"/>
      <c r="O383" s="197"/>
      <c r="P383" s="197"/>
      <c r="Q383" s="197"/>
      <c r="R383" s="197"/>
      <c r="S383" s="197"/>
      <c r="T383" s="197"/>
      <c r="U383" s="197"/>
      <c r="V383" s="197"/>
      <c r="W383" s="197"/>
      <c r="X383" s="197"/>
      <c r="Y383" s="197"/>
      <c r="Z383" s="197"/>
      <c r="AA383" s="197"/>
    </row>
    <row xmlns:x14ac="http://schemas.microsoft.com/office/spreadsheetml/2009/9/ac" r="384" ht="15.75" x14ac:dyDescent="0.25">
      <c r="A384" s="197"/>
      <c r="B384" s="198"/>
      <c r="C384" s="197"/>
      <c r="D384" s="197"/>
      <c r="E384" s="197"/>
      <c r="F384" s="197"/>
      <c r="G384" s="197"/>
      <c r="H384" s="197"/>
      <c r="I384" s="197"/>
      <c r="J384" s="197"/>
      <c r="K384" s="197"/>
      <c r="L384" s="197"/>
      <c r="M384" s="197"/>
      <c r="N384" s="197"/>
      <c r="O384" s="197"/>
      <c r="P384" s="197"/>
      <c r="Q384" s="197"/>
      <c r="R384" s="197"/>
      <c r="S384" s="197"/>
      <c r="T384" s="197"/>
      <c r="U384" s="197"/>
      <c r="V384" s="197"/>
      <c r="W384" s="197"/>
      <c r="X384" s="197"/>
      <c r="Y384" s="197"/>
      <c r="Z384" s="197"/>
      <c r="AA384" s="197"/>
    </row>
    <row xmlns:x14ac="http://schemas.microsoft.com/office/spreadsheetml/2009/9/ac" r="385" ht="15.75" x14ac:dyDescent="0.25">
      <c r="A385" s="197"/>
      <c r="B385" s="198"/>
      <c r="C385" s="197"/>
      <c r="D385" s="197"/>
      <c r="E385" s="197"/>
      <c r="F385" s="197"/>
      <c r="G385" s="197"/>
      <c r="H385" s="197"/>
      <c r="I385" s="197"/>
      <c r="J385" s="197"/>
      <c r="K385" s="197"/>
      <c r="L385" s="197"/>
      <c r="M385" s="197"/>
      <c r="N385" s="197"/>
      <c r="O385" s="197"/>
      <c r="P385" s="197"/>
      <c r="Q385" s="197"/>
      <c r="R385" s="197"/>
      <c r="S385" s="197"/>
      <c r="T385" s="197"/>
      <c r="U385" s="197"/>
      <c r="V385" s="197"/>
      <c r="W385" s="197"/>
      <c r="X385" s="197"/>
      <c r="Y385" s="197"/>
      <c r="Z385" s="197"/>
      <c r="AA385" s="197"/>
    </row>
    <row xmlns:x14ac="http://schemas.microsoft.com/office/spreadsheetml/2009/9/ac" r="386" ht="15.75" x14ac:dyDescent="0.25">
      <c r="A386" s="197"/>
      <c r="B386" s="198"/>
      <c r="C386" s="197"/>
      <c r="D386" s="197"/>
      <c r="E386" s="197"/>
      <c r="F386" s="197"/>
      <c r="G386" s="197"/>
      <c r="H386" s="197"/>
      <c r="I386" s="197"/>
      <c r="J386" s="197"/>
      <c r="K386" s="197"/>
      <c r="L386" s="197"/>
      <c r="M386" s="197"/>
      <c r="N386" s="197"/>
      <c r="O386" s="197"/>
      <c r="P386" s="197"/>
      <c r="Q386" s="197"/>
      <c r="R386" s="197"/>
      <c r="S386" s="197"/>
      <c r="T386" s="197"/>
      <c r="U386" s="197"/>
      <c r="V386" s="197"/>
      <c r="W386" s="197"/>
      <c r="X386" s="197"/>
      <c r="Y386" s="197"/>
      <c r="Z386" s="197"/>
      <c r="AA386" s="197"/>
    </row>
    <row xmlns:x14ac="http://schemas.microsoft.com/office/spreadsheetml/2009/9/ac" r="387" ht="15.75" x14ac:dyDescent="0.25">
      <c r="A387" s="197"/>
      <c r="B387" s="198"/>
      <c r="C387" s="197"/>
      <c r="D387" s="197"/>
      <c r="E387" s="197"/>
      <c r="F387" s="197"/>
      <c r="G387" s="197"/>
      <c r="H387" s="197"/>
      <c r="I387" s="197"/>
      <c r="J387" s="197"/>
      <c r="K387" s="197"/>
      <c r="L387" s="197"/>
      <c r="M387" s="197"/>
      <c r="N387" s="197"/>
      <c r="O387" s="197"/>
      <c r="P387" s="197"/>
      <c r="Q387" s="197"/>
      <c r="R387" s="197"/>
      <c r="S387" s="197"/>
      <c r="T387" s="197"/>
      <c r="U387" s="197"/>
      <c r="V387" s="197"/>
      <c r="W387" s="197"/>
      <c r="X387" s="197"/>
      <c r="Y387" s="197"/>
      <c r="Z387" s="197"/>
      <c r="AA387" s="197"/>
    </row>
    <row xmlns:x14ac="http://schemas.microsoft.com/office/spreadsheetml/2009/9/ac" r="388" ht="15.75" x14ac:dyDescent="0.25">
      <c r="A388" s="197"/>
      <c r="B388" s="198"/>
      <c r="C388" s="197"/>
      <c r="D388" s="197"/>
      <c r="E388" s="197"/>
      <c r="F388" s="197"/>
      <c r="G388" s="197"/>
      <c r="H388" s="197"/>
      <c r="I388" s="197"/>
      <c r="J388" s="197"/>
      <c r="K388" s="197"/>
      <c r="L388" s="197"/>
      <c r="M388" s="197"/>
      <c r="N388" s="197"/>
      <c r="O388" s="197"/>
      <c r="P388" s="197"/>
      <c r="Q388" s="197"/>
      <c r="R388" s="197"/>
      <c r="S388" s="197"/>
      <c r="T388" s="197"/>
      <c r="U388" s="197"/>
      <c r="V388" s="197"/>
      <c r="W388" s="197"/>
      <c r="X388" s="197"/>
      <c r="Y388" s="197"/>
      <c r="Z388" s="197"/>
      <c r="AA388" s="197"/>
    </row>
    <row xmlns:x14ac="http://schemas.microsoft.com/office/spreadsheetml/2009/9/ac" r="389" ht="15.75" x14ac:dyDescent="0.25">
      <c r="A389" s="197"/>
      <c r="B389" s="198"/>
      <c r="C389" s="197"/>
      <c r="D389" s="197"/>
      <c r="E389" s="197"/>
      <c r="F389" s="197"/>
      <c r="G389" s="197"/>
      <c r="H389" s="197"/>
      <c r="I389" s="197"/>
      <c r="J389" s="197"/>
      <c r="K389" s="197"/>
      <c r="L389" s="197"/>
      <c r="M389" s="197"/>
      <c r="N389" s="197"/>
      <c r="O389" s="197"/>
      <c r="P389" s="197"/>
      <c r="Q389" s="197"/>
      <c r="R389" s="197"/>
      <c r="S389" s="197"/>
      <c r="T389" s="197"/>
      <c r="U389" s="197"/>
      <c r="V389" s="197"/>
      <c r="W389" s="197"/>
      <c r="X389" s="197"/>
      <c r="Y389" s="197"/>
      <c r="Z389" s="197"/>
      <c r="AA389" s="197"/>
    </row>
    <row xmlns:x14ac="http://schemas.microsoft.com/office/spreadsheetml/2009/9/ac" r="390" ht="15.75" x14ac:dyDescent="0.25">
      <c r="A390" s="197"/>
      <c r="B390" s="198"/>
      <c r="C390" s="197"/>
      <c r="D390" s="197"/>
      <c r="E390" s="197"/>
      <c r="F390" s="197"/>
      <c r="G390" s="197"/>
      <c r="H390" s="197"/>
      <c r="I390" s="197"/>
      <c r="J390" s="197"/>
      <c r="K390" s="197"/>
      <c r="L390" s="197"/>
      <c r="M390" s="197"/>
      <c r="N390" s="197"/>
      <c r="O390" s="197"/>
      <c r="P390" s="197"/>
      <c r="Q390" s="197"/>
      <c r="R390" s="197"/>
      <c r="S390" s="197"/>
      <c r="T390" s="197"/>
      <c r="U390" s="197"/>
      <c r="V390" s="197"/>
      <c r="W390" s="197"/>
      <c r="X390" s="197"/>
      <c r="Y390" s="197"/>
      <c r="Z390" s="197"/>
      <c r="AA390" s="197"/>
    </row>
    <row xmlns:x14ac="http://schemas.microsoft.com/office/spreadsheetml/2009/9/ac" r="391" ht="15.75" x14ac:dyDescent="0.25">
      <c r="A391" s="197"/>
      <c r="B391" s="198"/>
      <c r="C391" s="197"/>
      <c r="D391" s="197"/>
      <c r="E391" s="197"/>
      <c r="F391" s="197"/>
      <c r="G391" s="197"/>
      <c r="H391" s="197"/>
      <c r="I391" s="197"/>
      <c r="J391" s="197"/>
      <c r="K391" s="197"/>
      <c r="L391" s="197"/>
      <c r="M391" s="197"/>
      <c r="N391" s="197"/>
      <c r="O391" s="197"/>
      <c r="P391" s="197"/>
      <c r="Q391" s="197"/>
      <c r="R391" s="197"/>
      <c r="S391" s="197"/>
      <c r="T391" s="197"/>
      <c r="U391" s="197"/>
      <c r="V391" s="197"/>
      <c r="W391" s="197"/>
      <c r="X391" s="197"/>
      <c r="Y391" s="197"/>
      <c r="Z391" s="197"/>
      <c r="AA391" s="197"/>
    </row>
    <row xmlns:x14ac="http://schemas.microsoft.com/office/spreadsheetml/2009/9/ac" r="392" ht="15.75" x14ac:dyDescent="0.25">
      <c r="A392" s="197"/>
      <c r="B392" s="198"/>
      <c r="C392" s="197"/>
      <c r="D392" s="197"/>
      <c r="E392" s="197"/>
      <c r="F392" s="197"/>
      <c r="G392" s="197"/>
      <c r="H392" s="197"/>
      <c r="I392" s="197"/>
      <c r="J392" s="197"/>
      <c r="K392" s="197"/>
      <c r="L392" s="197"/>
      <c r="M392" s="197"/>
      <c r="N392" s="197"/>
      <c r="O392" s="197"/>
      <c r="P392" s="197"/>
      <c r="Q392" s="197"/>
      <c r="R392" s="197"/>
      <c r="S392" s="197"/>
      <c r="T392" s="197"/>
      <c r="U392" s="197"/>
      <c r="V392" s="197"/>
      <c r="W392" s="197"/>
      <c r="X392" s="197"/>
      <c r="Y392" s="197"/>
      <c r="Z392" s="197"/>
      <c r="AA392" s="197"/>
    </row>
    <row xmlns:x14ac="http://schemas.microsoft.com/office/spreadsheetml/2009/9/ac" r="393" ht="15.75" x14ac:dyDescent="0.25">
      <c r="A393" s="197"/>
      <c r="B393" s="198"/>
      <c r="C393" s="197"/>
      <c r="D393" s="197"/>
      <c r="E393" s="197"/>
      <c r="F393" s="197"/>
      <c r="G393" s="197"/>
      <c r="H393" s="197"/>
      <c r="I393" s="197"/>
      <c r="J393" s="197"/>
      <c r="K393" s="197"/>
      <c r="L393" s="197"/>
      <c r="M393" s="197"/>
      <c r="N393" s="197"/>
      <c r="O393" s="197"/>
      <c r="P393" s="197"/>
      <c r="Q393" s="197"/>
      <c r="R393" s="197"/>
      <c r="S393" s="197"/>
      <c r="T393" s="197"/>
      <c r="U393" s="197"/>
      <c r="V393" s="197"/>
      <c r="W393" s="197"/>
      <c r="X393" s="197"/>
      <c r="Y393" s="197"/>
      <c r="Z393" s="197"/>
      <c r="AA393" s="197"/>
    </row>
    <row xmlns:x14ac="http://schemas.microsoft.com/office/spreadsheetml/2009/9/ac" r="394" ht="15.75" x14ac:dyDescent="0.25">
      <c r="A394" s="197"/>
      <c r="B394" s="198"/>
      <c r="C394" s="197"/>
      <c r="D394" s="197"/>
      <c r="E394" s="197"/>
      <c r="F394" s="197"/>
      <c r="G394" s="197"/>
      <c r="H394" s="197"/>
      <c r="I394" s="197"/>
      <c r="J394" s="197"/>
      <c r="K394" s="197"/>
      <c r="L394" s="197"/>
      <c r="M394" s="197"/>
      <c r="N394" s="197"/>
      <c r="O394" s="197"/>
      <c r="P394" s="197"/>
      <c r="Q394" s="197"/>
      <c r="R394" s="197"/>
      <c r="S394" s="197"/>
      <c r="T394" s="197"/>
      <c r="U394" s="197"/>
      <c r="V394" s="197"/>
      <c r="W394" s="197"/>
      <c r="X394" s="197"/>
      <c r="Y394" s="197"/>
      <c r="Z394" s="197"/>
      <c r="AA394" s="197"/>
    </row>
    <row xmlns:x14ac="http://schemas.microsoft.com/office/spreadsheetml/2009/9/ac" r="395" ht="15.75" x14ac:dyDescent="0.25">
      <c r="A395" s="197"/>
      <c r="B395" s="198"/>
      <c r="C395" s="197"/>
      <c r="D395" s="197"/>
      <c r="E395" s="197"/>
      <c r="F395" s="197"/>
      <c r="G395" s="197"/>
      <c r="H395" s="197"/>
      <c r="I395" s="197"/>
      <c r="J395" s="197"/>
      <c r="K395" s="197"/>
      <c r="L395" s="197"/>
      <c r="M395" s="197"/>
      <c r="N395" s="197"/>
      <c r="O395" s="197"/>
      <c r="P395" s="197"/>
      <c r="Q395" s="197"/>
      <c r="R395" s="197"/>
      <c r="S395" s="197"/>
      <c r="T395" s="197"/>
      <c r="U395" s="197"/>
      <c r="V395" s="197"/>
      <c r="W395" s="197"/>
      <c r="X395" s="197"/>
      <c r="Y395" s="197"/>
      <c r="Z395" s="197"/>
      <c r="AA395" s="197"/>
    </row>
    <row xmlns:x14ac="http://schemas.microsoft.com/office/spreadsheetml/2009/9/ac" r="396" ht="15.75" x14ac:dyDescent="0.25">
      <c r="A396" s="197"/>
      <c r="B396" s="198"/>
      <c r="C396" s="197"/>
      <c r="D396" s="197"/>
      <c r="E396" s="197"/>
      <c r="F396" s="197"/>
      <c r="G396" s="197"/>
      <c r="H396" s="197"/>
      <c r="I396" s="197"/>
      <c r="J396" s="197"/>
      <c r="K396" s="197"/>
      <c r="L396" s="197"/>
      <c r="M396" s="197"/>
      <c r="N396" s="197"/>
      <c r="O396" s="197"/>
      <c r="P396" s="197"/>
      <c r="Q396" s="197"/>
      <c r="R396" s="197"/>
      <c r="S396" s="197"/>
      <c r="T396" s="197"/>
      <c r="U396" s="197"/>
      <c r="V396" s="197"/>
      <c r="W396" s="197"/>
      <c r="X396" s="197"/>
      <c r="Y396" s="197"/>
      <c r="Z396" s="197"/>
      <c r="AA396" s="197"/>
    </row>
    <row xmlns:x14ac="http://schemas.microsoft.com/office/spreadsheetml/2009/9/ac" r="397" ht="15.75" x14ac:dyDescent="0.25">
      <c r="A397" s="197"/>
      <c r="B397" s="198"/>
      <c r="C397" s="197"/>
      <c r="D397" s="197"/>
      <c r="E397" s="197"/>
      <c r="F397" s="197"/>
      <c r="G397" s="197"/>
      <c r="H397" s="197"/>
      <c r="I397" s="197"/>
      <c r="J397" s="197"/>
      <c r="K397" s="197"/>
      <c r="L397" s="197"/>
      <c r="M397" s="197"/>
      <c r="N397" s="197"/>
      <c r="O397" s="197"/>
      <c r="P397" s="197"/>
      <c r="Q397" s="197"/>
      <c r="R397" s="197"/>
      <c r="S397" s="197"/>
      <c r="T397" s="197"/>
      <c r="U397" s="197"/>
      <c r="V397" s="197"/>
      <c r="W397" s="197"/>
      <c r="X397" s="197"/>
      <c r="Y397" s="197"/>
      <c r="Z397" s="197"/>
      <c r="AA397" s="197"/>
    </row>
    <row xmlns:x14ac="http://schemas.microsoft.com/office/spreadsheetml/2009/9/ac" r="398" ht="15.75" x14ac:dyDescent="0.25">
      <c r="A398" s="197"/>
      <c r="B398" s="198"/>
      <c r="C398" s="197"/>
      <c r="D398" s="197"/>
      <c r="E398" s="197"/>
      <c r="F398" s="197"/>
      <c r="G398" s="197"/>
      <c r="H398" s="197"/>
      <c r="I398" s="197"/>
      <c r="J398" s="197"/>
      <c r="K398" s="197"/>
      <c r="L398" s="197"/>
      <c r="M398" s="197"/>
      <c r="N398" s="197"/>
      <c r="O398" s="197"/>
      <c r="P398" s="197"/>
      <c r="Q398" s="197"/>
      <c r="R398" s="197"/>
      <c r="S398" s="197"/>
      <c r="T398" s="197"/>
      <c r="U398" s="197"/>
      <c r="V398" s="197"/>
      <c r="W398" s="197"/>
      <c r="X398" s="197"/>
      <c r="Y398" s="197"/>
      <c r="Z398" s="197"/>
      <c r="AA398" s="197"/>
    </row>
    <row xmlns:x14ac="http://schemas.microsoft.com/office/spreadsheetml/2009/9/ac" r="399" ht="15.75" x14ac:dyDescent="0.25">
      <c r="A399" s="197"/>
      <c r="B399" s="198"/>
      <c r="C399" s="197"/>
      <c r="D399" s="197"/>
      <c r="E399" s="197"/>
      <c r="F399" s="197"/>
      <c r="G399" s="197"/>
      <c r="H399" s="197"/>
      <c r="I399" s="197"/>
      <c r="J399" s="197"/>
      <c r="K399" s="197"/>
      <c r="L399" s="197"/>
      <c r="M399" s="197"/>
      <c r="N399" s="197"/>
      <c r="O399" s="197"/>
      <c r="P399" s="197"/>
      <c r="Q399" s="197"/>
      <c r="R399" s="197"/>
      <c r="S399" s="197"/>
      <c r="T399" s="197"/>
      <c r="U399" s="197"/>
      <c r="V399" s="197"/>
      <c r="W399" s="197"/>
      <c r="X399" s="197"/>
      <c r="Y399" s="197"/>
      <c r="Z399" s="197"/>
      <c r="AA399" s="197"/>
    </row>
    <row xmlns:x14ac="http://schemas.microsoft.com/office/spreadsheetml/2009/9/ac" r="400" ht="15.75" x14ac:dyDescent="0.25">
      <c r="A400" s="197"/>
      <c r="B400" s="198"/>
      <c r="C400" s="197"/>
      <c r="D400" s="197"/>
      <c r="E400" s="197"/>
      <c r="F400" s="197"/>
      <c r="G400" s="197"/>
      <c r="H400" s="197"/>
      <c r="I400" s="197"/>
      <c r="J400" s="197"/>
      <c r="K400" s="197"/>
      <c r="L400" s="197"/>
      <c r="M400" s="197"/>
      <c r="N400" s="197"/>
      <c r="O400" s="197"/>
      <c r="P400" s="197"/>
      <c r="Q400" s="197"/>
      <c r="R400" s="197"/>
      <c r="S400" s="197"/>
      <c r="T400" s="197"/>
      <c r="U400" s="197"/>
      <c r="V400" s="197"/>
      <c r="W400" s="197"/>
      <c r="X400" s="197"/>
      <c r="Y400" s="197"/>
      <c r="Z400" s="197"/>
      <c r="AA400" s="197"/>
    </row>
    <row xmlns:x14ac="http://schemas.microsoft.com/office/spreadsheetml/2009/9/ac" r="401" ht="15.75" x14ac:dyDescent="0.25">
      <c r="A401" s="197"/>
      <c r="B401" s="198"/>
      <c r="C401" s="197"/>
      <c r="D401" s="197"/>
      <c r="E401" s="197"/>
      <c r="F401" s="197"/>
      <c r="G401" s="197"/>
      <c r="H401" s="197"/>
      <c r="I401" s="197"/>
      <c r="J401" s="197"/>
      <c r="K401" s="197"/>
      <c r="L401" s="197"/>
      <c r="M401" s="197"/>
      <c r="N401" s="197"/>
      <c r="O401" s="197"/>
      <c r="P401" s="197"/>
      <c r="Q401" s="197"/>
      <c r="R401" s="197"/>
      <c r="S401" s="197"/>
      <c r="T401" s="197"/>
      <c r="U401" s="197"/>
      <c r="V401" s="197"/>
      <c r="W401" s="197"/>
      <c r="X401" s="197"/>
      <c r="Y401" s="197"/>
      <c r="Z401" s="197"/>
      <c r="AA401" s="197"/>
    </row>
    <row xmlns:x14ac="http://schemas.microsoft.com/office/spreadsheetml/2009/9/ac" r="402" ht="15.75" x14ac:dyDescent="0.25">
      <c r="A402" s="197"/>
      <c r="B402" s="198"/>
      <c r="C402" s="197"/>
      <c r="D402" s="197"/>
      <c r="E402" s="197"/>
      <c r="F402" s="197"/>
      <c r="G402" s="197"/>
      <c r="H402" s="197"/>
      <c r="I402" s="197"/>
      <c r="J402" s="197"/>
      <c r="K402" s="197"/>
      <c r="L402" s="197"/>
      <c r="M402" s="197"/>
      <c r="N402" s="197"/>
      <c r="O402" s="197"/>
      <c r="P402" s="197"/>
      <c r="Q402" s="197"/>
      <c r="R402" s="197"/>
      <c r="S402" s="197"/>
      <c r="T402" s="197"/>
      <c r="U402" s="197"/>
      <c r="V402" s="197"/>
      <c r="W402" s="197"/>
      <c r="X402" s="197"/>
      <c r="Y402" s="197"/>
      <c r="Z402" s="197"/>
      <c r="AA402" s="197"/>
    </row>
    <row xmlns:x14ac="http://schemas.microsoft.com/office/spreadsheetml/2009/9/ac" r="403" ht="15.75" x14ac:dyDescent="0.25">
      <c r="A403" s="197"/>
      <c r="B403" s="198"/>
      <c r="C403" s="197"/>
      <c r="D403" s="197"/>
      <c r="E403" s="197"/>
      <c r="F403" s="197"/>
      <c r="G403" s="197"/>
      <c r="H403" s="197"/>
      <c r="I403" s="197"/>
      <c r="J403" s="197"/>
      <c r="K403" s="197"/>
      <c r="L403" s="197"/>
      <c r="M403" s="197"/>
      <c r="N403" s="197"/>
      <c r="O403" s="197"/>
      <c r="P403" s="197"/>
      <c r="Q403" s="197"/>
      <c r="R403" s="197"/>
      <c r="S403" s="197"/>
      <c r="T403" s="197"/>
      <c r="U403" s="197"/>
      <c r="V403" s="197"/>
      <c r="W403" s="197"/>
      <c r="X403" s="197"/>
      <c r="Y403" s="197"/>
      <c r="Z403" s="197"/>
      <c r="AA403" s="197"/>
    </row>
    <row xmlns:x14ac="http://schemas.microsoft.com/office/spreadsheetml/2009/9/ac" r="404" ht="15.75" x14ac:dyDescent="0.25">
      <c r="A404" s="197"/>
      <c r="B404" s="198"/>
      <c r="C404" s="197"/>
      <c r="D404" s="197"/>
      <c r="E404" s="197"/>
      <c r="F404" s="197"/>
      <c r="G404" s="197"/>
      <c r="H404" s="197"/>
      <c r="I404" s="197"/>
      <c r="J404" s="197"/>
      <c r="K404" s="197"/>
      <c r="L404" s="197"/>
      <c r="M404" s="197"/>
      <c r="N404" s="197"/>
      <c r="O404" s="197"/>
      <c r="P404" s="197"/>
      <c r="Q404" s="197"/>
      <c r="R404" s="197"/>
      <c r="S404" s="197"/>
      <c r="T404" s="197"/>
      <c r="U404" s="197"/>
      <c r="V404" s="197"/>
      <c r="W404" s="197"/>
      <c r="X404" s="197"/>
      <c r="Y404" s="197"/>
      <c r="Z404" s="197"/>
      <c r="AA404" s="197"/>
    </row>
    <row xmlns:x14ac="http://schemas.microsoft.com/office/spreadsheetml/2009/9/ac" r="405" ht="15.75" x14ac:dyDescent="0.25">
      <c r="A405" s="197"/>
      <c r="B405" s="198"/>
      <c r="C405" s="197"/>
      <c r="D405" s="197"/>
      <c r="E405" s="197"/>
      <c r="F405" s="197"/>
      <c r="G405" s="197"/>
      <c r="H405" s="197"/>
      <c r="I405" s="197"/>
      <c r="J405" s="197"/>
      <c r="K405" s="197"/>
      <c r="L405" s="197"/>
      <c r="M405" s="197"/>
      <c r="N405" s="197"/>
      <c r="O405" s="197"/>
      <c r="P405" s="197"/>
      <c r="Q405" s="197"/>
      <c r="R405" s="197"/>
      <c r="S405" s="197"/>
      <c r="T405" s="197"/>
      <c r="U405" s="197"/>
      <c r="V405" s="197"/>
      <c r="W405" s="197"/>
      <c r="X405" s="197"/>
      <c r="Y405" s="197"/>
      <c r="Z405" s="197"/>
      <c r="AA405" s="197"/>
    </row>
    <row xmlns:x14ac="http://schemas.microsoft.com/office/spreadsheetml/2009/9/ac" r="406" ht="15.75" x14ac:dyDescent="0.25">
      <c r="A406" s="197"/>
      <c r="B406" s="198"/>
      <c r="C406" s="197"/>
      <c r="D406" s="197"/>
      <c r="E406" s="197"/>
      <c r="F406" s="197"/>
      <c r="G406" s="197"/>
      <c r="H406" s="197"/>
      <c r="I406" s="197"/>
      <c r="J406" s="197"/>
      <c r="K406" s="197"/>
      <c r="L406" s="197"/>
      <c r="M406" s="197"/>
      <c r="N406" s="197"/>
      <c r="O406" s="197"/>
      <c r="P406" s="197"/>
      <c r="Q406" s="197"/>
      <c r="R406" s="197"/>
      <c r="S406" s="197"/>
      <c r="T406" s="197"/>
      <c r="U406" s="197"/>
      <c r="V406" s="197"/>
      <c r="W406" s="197"/>
      <c r="X406" s="197"/>
      <c r="Y406" s="197"/>
      <c r="Z406" s="197"/>
      <c r="AA406" s="197"/>
    </row>
    <row xmlns:x14ac="http://schemas.microsoft.com/office/spreadsheetml/2009/9/ac" r="407" ht="15.75" x14ac:dyDescent="0.25">
      <c r="A407" s="197"/>
      <c r="B407" s="198"/>
      <c r="C407" s="197"/>
      <c r="D407" s="197"/>
      <c r="E407" s="197"/>
      <c r="F407" s="197"/>
      <c r="G407" s="197"/>
      <c r="H407" s="197"/>
      <c r="I407" s="197"/>
      <c r="J407" s="197"/>
      <c r="K407" s="197"/>
      <c r="L407" s="197"/>
      <c r="M407" s="197"/>
      <c r="N407" s="197"/>
      <c r="O407" s="197"/>
      <c r="P407" s="197"/>
      <c r="Q407" s="197"/>
      <c r="R407" s="197"/>
      <c r="S407" s="197"/>
      <c r="T407" s="197"/>
      <c r="U407" s="197"/>
      <c r="V407" s="197"/>
      <c r="W407" s="197"/>
      <c r="X407" s="197"/>
      <c r="Y407" s="197"/>
      <c r="Z407" s="197"/>
      <c r="AA407" s="197"/>
    </row>
    <row xmlns:x14ac="http://schemas.microsoft.com/office/spreadsheetml/2009/9/ac" r="408" ht="15.75" x14ac:dyDescent="0.25">
      <c r="A408" s="197"/>
      <c r="B408" s="198"/>
      <c r="C408" s="197"/>
      <c r="D408" s="197"/>
      <c r="E408" s="197"/>
      <c r="F408" s="197"/>
      <c r="G408" s="197"/>
      <c r="H408" s="197"/>
      <c r="I408" s="197"/>
      <c r="J408" s="197"/>
      <c r="K408" s="197"/>
      <c r="L408" s="197"/>
      <c r="M408" s="197"/>
      <c r="N408" s="197"/>
      <c r="O408" s="197"/>
      <c r="P408" s="197"/>
      <c r="Q408" s="197"/>
      <c r="R408" s="197"/>
      <c r="S408" s="197"/>
      <c r="T408" s="197"/>
      <c r="U408" s="197"/>
      <c r="V408" s="197"/>
      <c r="W408" s="197"/>
      <c r="X408" s="197"/>
      <c r="Y408" s="197"/>
      <c r="Z408" s="197"/>
      <c r="AA408" s="197"/>
    </row>
    <row xmlns:x14ac="http://schemas.microsoft.com/office/spreadsheetml/2009/9/ac" r="409" ht="15.75" x14ac:dyDescent="0.25">
      <c r="A409" s="197"/>
      <c r="B409" s="198"/>
      <c r="C409" s="197"/>
      <c r="D409" s="197"/>
      <c r="E409" s="197"/>
      <c r="F409" s="197"/>
      <c r="G409" s="197"/>
      <c r="H409" s="197"/>
      <c r="I409" s="197"/>
      <c r="J409" s="197"/>
      <c r="K409" s="197"/>
      <c r="L409" s="197"/>
      <c r="M409" s="197"/>
      <c r="N409" s="197"/>
      <c r="O409" s="197"/>
      <c r="P409" s="197"/>
      <c r="Q409" s="197"/>
      <c r="R409" s="197"/>
      <c r="S409" s="197"/>
      <c r="T409" s="197"/>
      <c r="U409" s="197"/>
      <c r="V409" s="197"/>
      <c r="W409" s="197"/>
      <c r="X409" s="197"/>
      <c r="Y409" s="197"/>
      <c r="Z409" s="197"/>
      <c r="AA409" s="197"/>
    </row>
    <row xmlns:x14ac="http://schemas.microsoft.com/office/spreadsheetml/2009/9/ac" r="410" ht="15.75" x14ac:dyDescent="0.25">
      <c r="A410" s="197"/>
      <c r="B410" s="198"/>
      <c r="C410" s="197"/>
      <c r="D410" s="197"/>
      <c r="E410" s="197"/>
      <c r="F410" s="197"/>
      <c r="G410" s="197"/>
      <c r="H410" s="197"/>
      <c r="I410" s="197"/>
      <c r="J410" s="197"/>
      <c r="K410" s="197"/>
      <c r="L410" s="197"/>
      <c r="M410" s="197"/>
      <c r="N410" s="197"/>
      <c r="O410" s="197"/>
      <c r="P410" s="197"/>
      <c r="Q410" s="197"/>
      <c r="R410" s="197"/>
      <c r="S410" s="197"/>
      <c r="T410" s="197"/>
      <c r="U410" s="197"/>
      <c r="V410" s="197"/>
      <c r="W410" s="197"/>
      <c r="X410" s="197"/>
      <c r="Y410" s="197"/>
      <c r="Z410" s="197"/>
      <c r="AA410" s="197"/>
    </row>
    <row xmlns:x14ac="http://schemas.microsoft.com/office/spreadsheetml/2009/9/ac" r="411" ht="15.75" x14ac:dyDescent="0.25">
      <c r="A411" s="197"/>
      <c r="B411" s="198"/>
      <c r="C411" s="197"/>
      <c r="D411" s="197"/>
      <c r="E411" s="197"/>
      <c r="F411" s="197"/>
      <c r="G411" s="197"/>
      <c r="H411" s="197"/>
      <c r="I411" s="197"/>
      <c r="J411" s="197"/>
      <c r="K411" s="197"/>
      <c r="L411" s="197"/>
      <c r="M411" s="197"/>
      <c r="N411" s="197"/>
      <c r="O411" s="197"/>
      <c r="P411" s="197"/>
      <c r="Q411" s="197"/>
      <c r="R411" s="197"/>
      <c r="S411" s="197"/>
      <c r="T411" s="197"/>
      <c r="U411" s="197"/>
      <c r="V411" s="197"/>
      <c r="W411" s="197"/>
      <c r="X411" s="197"/>
      <c r="Y411" s="197"/>
      <c r="Z411" s="197"/>
      <c r="AA411" s="197"/>
    </row>
    <row xmlns:x14ac="http://schemas.microsoft.com/office/spreadsheetml/2009/9/ac" r="412" ht="15.75" x14ac:dyDescent="0.25">
      <c r="A412" s="197"/>
      <c r="B412" s="198"/>
      <c r="C412" s="197"/>
      <c r="D412" s="197"/>
      <c r="E412" s="197"/>
      <c r="F412" s="197"/>
      <c r="G412" s="197"/>
      <c r="H412" s="197"/>
      <c r="I412" s="197"/>
      <c r="J412" s="197"/>
      <c r="K412" s="197"/>
      <c r="L412" s="197"/>
      <c r="M412" s="197"/>
      <c r="N412" s="197"/>
      <c r="O412" s="197"/>
      <c r="P412" s="197"/>
      <c r="Q412" s="197"/>
      <c r="R412" s="197"/>
      <c r="S412" s="197"/>
      <c r="T412" s="197"/>
      <c r="U412" s="197"/>
      <c r="V412" s="197"/>
      <c r="W412" s="197"/>
      <c r="X412" s="197"/>
      <c r="Y412" s="197"/>
      <c r="Z412" s="197"/>
      <c r="AA412" s="197"/>
    </row>
    <row xmlns:x14ac="http://schemas.microsoft.com/office/spreadsheetml/2009/9/ac" r="413" ht="15.75" x14ac:dyDescent="0.25">
      <c r="A413" s="197"/>
      <c r="B413" s="198"/>
      <c r="C413" s="197"/>
      <c r="D413" s="197"/>
      <c r="E413" s="197"/>
      <c r="F413" s="197"/>
      <c r="G413" s="197"/>
      <c r="H413" s="197"/>
      <c r="I413" s="197"/>
      <c r="J413" s="197"/>
      <c r="K413" s="197"/>
      <c r="L413" s="197"/>
      <c r="M413" s="197"/>
      <c r="N413" s="197"/>
      <c r="O413" s="197"/>
      <c r="P413" s="197"/>
      <c r="Q413" s="197"/>
      <c r="R413" s="197"/>
      <c r="S413" s="197"/>
      <c r="T413" s="197"/>
      <c r="U413" s="197"/>
      <c r="V413" s="197"/>
      <c r="W413" s="197"/>
      <c r="X413" s="197"/>
      <c r="Y413" s="197"/>
      <c r="Z413" s="197"/>
      <c r="AA413" s="197"/>
    </row>
    <row xmlns:x14ac="http://schemas.microsoft.com/office/spreadsheetml/2009/9/ac" r="414" ht="15.75" x14ac:dyDescent="0.25">
      <c r="A414" s="197"/>
      <c r="B414" s="198"/>
      <c r="C414" s="197"/>
      <c r="D414" s="197"/>
      <c r="E414" s="197"/>
      <c r="F414" s="197"/>
      <c r="G414" s="197"/>
      <c r="H414" s="197"/>
      <c r="I414" s="197"/>
      <c r="J414" s="197"/>
      <c r="K414" s="197"/>
      <c r="L414" s="197"/>
      <c r="M414" s="197"/>
      <c r="N414" s="197"/>
      <c r="O414" s="197"/>
      <c r="P414" s="197"/>
      <c r="Q414" s="197"/>
      <c r="R414" s="197"/>
      <c r="S414" s="197"/>
      <c r="T414" s="197"/>
      <c r="U414" s="197"/>
      <c r="V414" s="197"/>
      <c r="W414" s="197"/>
      <c r="X414" s="197"/>
      <c r="Y414" s="197"/>
      <c r="Z414" s="197"/>
      <c r="AA414" s="197"/>
    </row>
    <row xmlns:x14ac="http://schemas.microsoft.com/office/spreadsheetml/2009/9/ac" r="415" ht="15.75" x14ac:dyDescent="0.25">
      <c r="A415" s="197"/>
      <c r="B415" s="198"/>
      <c r="C415" s="197"/>
      <c r="D415" s="197"/>
      <c r="E415" s="197"/>
      <c r="F415" s="197"/>
      <c r="G415" s="197"/>
      <c r="H415" s="197"/>
      <c r="I415" s="197"/>
      <c r="J415" s="197"/>
      <c r="K415" s="197"/>
      <c r="L415" s="197"/>
      <c r="M415" s="197"/>
      <c r="N415" s="197"/>
      <c r="O415" s="197"/>
      <c r="P415" s="197"/>
      <c r="Q415" s="197"/>
      <c r="R415" s="197"/>
      <c r="S415" s="197"/>
      <c r="T415" s="197"/>
      <c r="U415" s="197"/>
      <c r="V415" s="197"/>
      <c r="W415" s="197"/>
      <c r="X415" s="197"/>
      <c r="Y415" s="197"/>
      <c r="Z415" s="197"/>
      <c r="AA415" s="197"/>
    </row>
    <row xmlns:x14ac="http://schemas.microsoft.com/office/spreadsheetml/2009/9/ac" r="416" ht="15.75" x14ac:dyDescent="0.25">
      <c r="A416" s="197"/>
      <c r="B416" s="198"/>
      <c r="C416" s="197"/>
      <c r="D416" s="197"/>
      <c r="E416" s="197"/>
      <c r="F416" s="197"/>
      <c r="G416" s="197"/>
      <c r="H416" s="197"/>
      <c r="I416" s="197"/>
      <c r="J416" s="197"/>
      <c r="K416" s="197"/>
      <c r="L416" s="197"/>
      <c r="M416" s="197"/>
      <c r="N416" s="197"/>
      <c r="O416" s="197"/>
      <c r="P416" s="197"/>
      <c r="Q416" s="197"/>
      <c r="R416" s="197"/>
      <c r="S416" s="197"/>
      <c r="T416" s="197"/>
      <c r="U416" s="197"/>
      <c r="V416" s="197"/>
      <c r="W416" s="197"/>
      <c r="X416" s="197"/>
      <c r="Y416" s="197"/>
      <c r="Z416" s="197"/>
      <c r="AA416" s="197"/>
    </row>
    <row xmlns:x14ac="http://schemas.microsoft.com/office/spreadsheetml/2009/9/ac" r="417" ht="15.75" x14ac:dyDescent="0.25">
      <c r="A417" s="197"/>
      <c r="B417" s="198"/>
      <c r="C417" s="197"/>
      <c r="D417" s="197"/>
      <c r="E417" s="197"/>
      <c r="F417" s="197"/>
      <c r="G417" s="197"/>
      <c r="H417" s="197"/>
      <c r="I417" s="197"/>
      <c r="J417" s="197"/>
      <c r="K417" s="197"/>
      <c r="L417" s="197"/>
      <c r="M417" s="197"/>
      <c r="N417" s="197"/>
      <c r="O417" s="197"/>
      <c r="P417" s="197"/>
      <c r="Q417" s="197"/>
      <c r="R417" s="197"/>
      <c r="S417" s="197"/>
      <c r="T417" s="197"/>
      <c r="U417" s="197"/>
      <c r="V417" s="197"/>
      <c r="W417" s="197"/>
      <c r="X417" s="197"/>
      <c r="Y417" s="197"/>
      <c r="Z417" s="197"/>
      <c r="AA417" s="197"/>
    </row>
    <row xmlns:x14ac="http://schemas.microsoft.com/office/spreadsheetml/2009/9/ac" r="418" ht="15.75" x14ac:dyDescent="0.25">
      <c r="A418" s="197"/>
      <c r="B418" s="198"/>
      <c r="C418" s="197"/>
      <c r="D418" s="197"/>
      <c r="E418" s="197"/>
      <c r="F418" s="197"/>
      <c r="G418" s="197"/>
      <c r="H418" s="197"/>
      <c r="I418" s="197"/>
      <c r="J418" s="197"/>
      <c r="K418" s="197"/>
      <c r="L418" s="197"/>
      <c r="M418" s="197"/>
      <c r="N418" s="197"/>
      <c r="O418" s="197"/>
      <c r="P418" s="197"/>
      <c r="Q418" s="197"/>
      <c r="R418" s="197"/>
      <c r="S418" s="197"/>
      <c r="T418" s="197"/>
      <c r="U418" s="197"/>
      <c r="V418" s="197"/>
      <c r="W418" s="197"/>
      <c r="X418" s="197"/>
      <c r="Y418" s="197"/>
      <c r="Z418" s="197"/>
      <c r="AA418" s="197"/>
    </row>
    <row xmlns:x14ac="http://schemas.microsoft.com/office/spreadsheetml/2009/9/ac" r="419" ht="15.75" x14ac:dyDescent="0.25">
      <c r="A419" s="197"/>
      <c r="B419" s="198"/>
      <c r="C419" s="197"/>
      <c r="D419" s="197"/>
      <c r="E419" s="197"/>
      <c r="F419" s="197"/>
      <c r="G419" s="197"/>
      <c r="H419" s="197"/>
      <c r="I419" s="197"/>
      <c r="J419" s="197"/>
      <c r="K419" s="197"/>
      <c r="L419" s="197"/>
      <c r="M419" s="197"/>
      <c r="N419" s="197"/>
      <c r="O419" s="197"/>
      <c r="P419" s="197"/>
      <c r="Q419" s="197"/>
      <c r="R419" s="197"/>
      <c r="S419" s="197"/>
      <c r="T419" s="197"/>
      <c r="U419" s="197"/>
      <c r="V419" s="197"/>
      <c r="W419" s="197"/>
      <c r="X419" s="197"/>
      <c r="Y419" s="197"/>
      <c r="Z419" s="197"/>
      <c r="AA419" s="197"/>
    </row>
    <row xmlns:x14ac="http://schemas.microsoft.com/office/spreadsheetml/2009/9/ac" r="420" ht="15.75" x14ac:dyDescent="0.25">
      <c r="A420" s="197"/>
      <c r="B420" s="198"/>
      <c r="C420" s="197"/>
      <c r="D420" s="197"/>
      <c r="E420" s="197"/>
      <c r="F420" s="197"/>
      <c r="G420" s="197"/>
      <c r="H420" s="197"/>
      <c r="I420" s="197"/>
      <c r="J420" s="197"/>
      <c r="K420" s="197"/>
      <c r="L420" s="197"/>
      <c r="M420" s="197"/>
      <c r="N420" s="197"/>
      <c r="O420" s="197"/>
      <c r="P420" s="197"/>
      <c r="Q420" s="197"/>
      <c r="R420" s="197"/>
      <c r="S420" s="197"/>
      <c r="T420" s="197"/>
      <c r="U420" s="197"/>
      <c r="V420" s="197"/>
      <c r="W420" s="197"/>
      <c r="X420" s="197"/>
      <c r="Y420" s="197"/>
      <c r="Z420" s="197"/>
      <c r="AA420" s="197"/>
    </row>
    <row xmlns:x14ac="http://schemas.microsoft.com/office/spreadsheetml/2009/9/ac" r="421" ht="15.75" x14ac:dyDescent="0.25">
      <c r="A421" s="197"/>
      <c r="B421" s="198"/>
      <c r="C421" s="197"/>
      <c r="D421" s="197"/>
      <c r="E421" s="197"/>
      <c r="F421" s="197"/>
      <c r="G421" s="197"/>
      <c r="H421" s="197"/>
      <c r="I421" s="197"/>
      <c r="J421" s="197"/>
      <c r="K421" s="197"/>
      <c r="L421" s="197"/>
      <c r="M421" s="197"/>
      <c r="N421" s="197"/>
      <c r="O421" s="197"/>
      <c r="P421" s="197"/>
      <c r="Q421" s="197"/>
      <c r="R421" s="197"/>
      <c r="S421" s="197"/>
      <c r="T421" s="197"/>
      <c r="U421" s="197"/>
      <c r="V421" s="197"/>
      <c r="W421" s="197"/>
      <c r="X421" s="197"/>
      <c r="Y421" s="197"/>
      <c r="Z421" s="197"/>
      <c r="AA421" s="197"/>
    </row>
    <row xmlns:x14ac="http://schemas.microsoft.com/office/spreadsheetml/2009/9/ac" r="422" ht="15.75" x14ac:dyDescent="0.25">
      <c r="A422" s="197"/>
      <c r="B422" s="198"/>
      <c r="C422" s="197"/>
      <c r="D422" s="197"/>
      <c r="E422" s="197"/>
      <c r="F422" s="197"/>
      <c r="G422" s="197"/>
      <c r="H422" s="197"/>
      <c r="I422" s="197"/>
      <c r="J422" s="197"/>
      <c r="K422" s="197"/>
      <c r="L422" s="197"/>
      <c r="M422" s="197"/>
      <c r="N422" s="197"/>
      <c r="O422" s="197"/>
      <c r="P422" s="197"/>
      <c r="Q422" s="197"/>
      <c r="R422" s="197"/>
      <c r="S422" s="197"/>
      <c r="T422" s="197"/>
      <c r="U422" s="197"/>
      <c r="V422" s="197"/>
      <c r="W422" s="197"/>
      <c r="X422" s="197"/>
      <c r="Y422" s="197"/>
      <c r="Z422" s="197"/>
      <c r="AA422" s="197"/>
    </row>
    <row xmlns:x14ac="http://schemas.microsoft.com/office/spreadsheetml/2009/9/ac" r="423" ht="15.75" x14ac:dyDescent="0.25">
      <c r="A423" s="197"/>
      <c r="B423" s="198"/>
      <c r="C423" s="197"/>
      <c r="D423" s="197"/>
      <c r="E423" s="197"/>
      <c r="F423" s="197"/>
      <c r="G423" s="197"/>
      <c r="H423" s="197"/>
      <c r="I423" s="197"/>
      <c r="J423" s="197"/>
      <c r="K423" s="197"/>
      <c r="L423" s="197"/>
      <c r="M423" s="197"/>
      <c r="N423" s="197"/>
      <c r="O423" s="197"/>
      <c r="P423" s="197"/>
      <c r="Q423" s="197"/>
      <c r="R423" s="197"/>
      <c r="S423" s="197"/>
      <c r="T423" s="197"/>
      <c r="U423" s="197"/>
      <c r="V423" s="197"/>
      <c r="W423" s="197"/>
      <c r="X423" s="197"/>
      <c r="Y423" s="197"/>
      <c r="Z423" s="197"/>
      <c r="AA423" s="197"/>
    </row>
    <row xmlns:x14ac="http://schemas.microsoft.com/office/spreadsheetml/2009/9/ac" r="424" ht="15.75" x14ac:dyDescent="0.25">
      <c r="A424" s="197"/>
      <c r="B424" s="198"/>
      <c r="C424" s="197"/>
      <c r="D424" s="197"/>
      <c r="E424" s="197"/>
      <c r="F424" s="197"/>
      <c r="G424" s="197"/>
      <c r="H424" s="197"/>
      <c r="I424" s="197"/>
      <c r="J424" s="197"/>
      <c r="K424" s="197"/>
      <c r="L424" s="197"/>
      <c r="M424" s="197"/>
      <c r="N424" s="197"/>
      <c r="O424" s="197"/>
      <c r="P424" s="197"/>
      <c r="Q424" s="197"/>
      <c r="R424" s="197"/>
      <c r="S424" s="197"/>
      <c r="T424" s="197"/>
      <c r="U424" s="197"/>
      <c r="V424" s="197"/>
      <c r="W424" s="197"/>
      <c r="X424" s="197"/>
      <c r="Y424" s="197"/>
      <c r="Z424" s="197"/>
      <c r="AA424" s="197"/>
    </row>
    <row xmlns:x14ac="http://schemas.microsoft.com/office/spreadsheetml/2009/9/ac" r="425" ht="15.75" x14ac:dyDescent="0.25">
      <c r="A425" s="197"/>
      <c r="B425" s="198"/>
      <c r="C425" s="197"/>
      <c r="D425" s="197"/>
      <c r="E425" s="197"/>
      <c r="F425" s="197"/>
      <c r="G425" s="197"/>
      <c r="H425" s="197"/>
      <c r="I425" s="197"/>
      <c r="J425" s="197"/>
      <c r="K425" s="197"/>
      <c r="L425" s="197"/>
      <c r="M425" s="197"/>
      <c r="N425" s="197"/>
      <c r="O425" s="197"/>
      <c r="P425" s="197"/>
      <c r="Q425" s="197"/>
      <c r="R425" s="197"/>
      <c r="S425" s="197"/>
      <c r="T425" s="197"/>
      <c r="U425" s="197"/>
      <c r="V425" s="197"/>
      <c r="W425" s="197"/>
      <c r="X425" s="197"/>
      <c r="Y425" s="197"/>
      <c r="Z425" s="197"/>
      <c r="AA425" s="197"/>
    </row>
    <row xmlns:x14ac="http://schemas.microsoft.com/office/spreadsheetml/2009/9/ac" r="426" ht="15.75" x14ac:dyDescent="0.25">
      <c r="A426" s="197"/>
      <c r="B426" s="198"/>
      <c r="C426" s="197"/>
      <c r="D426" s="197"/>
      <c r="E426" s="197"/>
      <c r="F426" s="197"/>
      <c r="G426" s="197"/>
      <c r="H426" s="197"/>
      <c r="I426" s="197"/>
      <c r="J426" s="197"/>
      <c r="K426" s="197"/>
      <c r="L426" s="197"/>
      <c r="M426" s="197"/>
      <c r="N426" s="197"/>
      <c r="O426" s="197"/>
      <c r="P426" s="197"/>
      <c r="Q426" s="197"/>
      <c r="R426" s="197"/>
      <c r="S426" s="197"/>
      <c r="T426" s="197"/>
      <c r="U426" s="197"/>
      <c r="V426" s="197"/>
      <c r="W426" s="197"/>
      <c r="X426" s="197"/>
      <c r="Y426" s="197"/>
      <c r="Z426" s="197"/>
      <c r="AA426" s="197"/>
    </row>
    <row xmlns:x14ac="http://schemas.microsoft.com/office/spreadsheetml/2009/9/ac" r="427" ht="15.75" x14ac:dyDescent="0.25">
      <c r="A427" s="197"/>
      <c r="B427" s="198"/>
      <c r="C427" s="197"/>
      <c r="D427" s="197"/>
      <c r="E427" s="197"/>
      <c r="F427" s="197"/>
      <c r="G427" s="197"/>
      <c r="H427" s="197"/>
      <c r="I427" s="197"/>
      <c r="J427" s="197"/>
      <c r="K427" s="197"/>
      <c r="L427" s="197"/>
      <c r="M427" s="197"/>
      <c r="N427" s="197"/>
      <c r="O427" s="197"/>
      <c r="P427" s="197"/>
      <c r="Q427" s="197"/>
      <c r="R427" s="197"/>
      <c r="S427" s="197"/>
      <c r="T427" s="197"/>
      <c r="U427" s="197"/>
      <c r="V427" s="197"/>
      <c r="W427" s="197"/>
      <c r="X427" s="197"/>
      <c r="Y427" s="197"/>
      <c r="Z427" s="197"/>
      <c r="AA427" s="197"/>
    </row>
    <row xmlns:x14ac="http://schemas.microsoft.com/office/spreadsheetml/2009/9/ac" r="428" ht="15.75" x14ac:dyDescent="0.25">
      <c r="A428" s="197"/>
      <c r="B428" s="198"/>
      <c r="C428" s="197"/>
      <c r="D428" s="197"/>
      <c r="E428" s="197"/>
      <c r="F428" s="197"/>
      <c r="G428" s="197"/>
      <c r="H428" s="197"/>
      <c r="I428" s="197"/>
      <c r="J428" s="197"/>
      <c r="K428" s="197"/>
      <c r="L428" s="197"/>
      <c r="M428" s="197"/>
      <c r="N428" s="197"/>
      <c r="O428" s="197"/>
      <c r="P428" s="197"/>
      <c r="Q428" s="197"/>
      <c r="R428" s="197"/>
      <c r="S428" s="197"/>
      <c r="T428" s="197"/>
      <c r="U428" s="197"/>
      <c r="V428" s="197"/>
      <c r="W428" s="197"/>
      <c r="X428" s="197"/>
      <c r="Y428" s="197"/>
      <c r="Z428" s="197"/>
      <c r="AA428" s="197"/>
    </row>
    <row xmlns:x14ac="http://schemas.microsoft.com/office/spreadsheetml/2009/9/ac" r="429" ht="15.75" x14ac:dyDescent="0.25">
      <c r="A429" s="197"/>
      <c r="B429" s="198"/>
      <c r="C429" s="197"/>
      <c r="D429" s="197"/>
      <c r="E429" s="197"/>
      <c r="F429" s="197"/>
      <c r="G429" s="197"/>
      <c r="H429" s="197"/>
      <c r="I429" s="197"/>
      <c r="J429" s="197"/>
      <c r="K429" s="197"/>
      <c r="L429" s="197"/>
      <c r="M429" s="197"/>
      <c r="N429" s="197"/>
      <c r="O429" s="197"/>
      <c r="P429" s="197"/>
      <c r="Q429" s="197"/>
      <c r="R429" s="197"/>
      <c r="S429" s="197"/>
      <c r="T429" s="197"/>
      <c r="U429" s="197"/>
      <c r="V429" s="197"/>
      <c r="W429" s="197"/>
      <c r="X429" s="197"/>
      <c r="Y429" s="197"/>
      <c r="Z429" s="197"/>
      <c r="AA429" s="197"/>
    </row>
    <row xmlns:x14ac="http://schemas.microsoft.com/office/spreadsheetml/2009/9/ac" r="430" ht="15.75" x14ac:dyDescent="0.25">
      <c r="A430" s="197"/>
      <c r="B430" s="198"/>
      <c r="C430" s="197"/>
      <c r="D430" s="197"/>
      <c r="E430" s="197"/>
      <c r="F430" s="197"/>
      <c r="G430" s="197"/>
      <c r="H430" s="197"/>
      <c r="I430" s="197"/>
      <c r="J430" s="197"/>
      <c r="K430" s="197"/>
      <c r="L430" s="197"/>
      <c r="M430" s="197"/>
      <c r="N430" s="197"/>
      <c r="O430" s="197"/>
      <c r="P430" s="197"/>
      <c r="Q430" s="197"/>
      <c r="R430" s="197"/>
      <c r="S430" s="197"/>
      <c r="T430" s="197"/>
      <c r="U430" s="197"/>
      <c r="V430" s="197"/>
      <c r="W430" s="197"/>
      <c r="X430" s="197"/>
      <c r="Y430" s="197"/>
      <c r="Z430" s="197"/>
      <c r="AA430" s="197"/>
    </row>
    <row xmlns:x14ac="http://schemas.microsoft.com/office/spreadsheetml/2009/9/ac" r="431" ht="15.75" x14ac:dyDescent="0.25">
      <c r="A431" s="197"/>
      <c r="B431" s="198"/>
      <c r="C431" s="197"/>
      <c r="D431" s="197"/>
      <c r="E431" s="197"/>
      <c r="F431" s="197"/>
      <c r="G431" s="197"/>
      <c r="H431" s="197"/>
      <c r="I431" s="197"/>
      <c r="J431" s="197"/>
      <c r="K431" s="197"/>
      <c r="L431" s="197"/>
      <c r="M431" s="197"/>
      <c r="N431" s="197"/>
      <c r="O431" s="197"/>
      <c r="P431" s="197"/>
      <c r="Q431" s="197"/>
      <c r="R431" s="197"/>
      <c r="S431" s="197"/>
      <c r="T431" s="197"/>
      <c r="U431" s="197"/>
      <c r="V431" s="197"/>
      <c r="W431" s="197"/>
      <c r="X431" s="197"/>
      <c r="Y431" s="197"/>
      <c r="Z431" s="197"/>
      <c r="AA431" s="197"/>
    </row>
    <row xmlns:x14ac="http://schemas.microsoft.com/office/spreadsheetml/2009/9/ac" r="432" ht="15.75" x14ac:dyDescent="0.25">
      <c r="A432" s="197"/>
      <c r="B432" s="198"/>
      <c r="C432" s="197"/>
      <c r="D432" s="197"/>
      <c r="E432" s="197"/>
      <c r="F432" s="197"/>
      <c r="G432" s="197"/>
      <c r="H432" s="197"/>
      <c r="I432" s="197"/>
      <c r="J432" s="197"/>
      <c r="K432" s="197"/>
      <c r="L432" s="197"/>
      <c r="M432" s="197"/>
      <c r="N432" s="197"/>
      <c r="O432" s="197"/>
      <c r="P432" s="197"/>
      <c r="Q432" s="197"/>
      <c r="R432" s="197"/>
      <c r="S432" s="197"/>
      <c r="T432" s="197"/>
      <c r="U432" s="197"/>
      <c r="V432" s="197"/>
      <c r="W432" s="197"/>
      <c r="X432" s="197"/>
      <c r="Y432" s="197"/>
      <c r="Z432" s="197"/>
      <c r="AA432" s="197"/>
    </row>
    <row xmlns:x14ac="http://schemas.microsoft.com/office/spreadsheetml/2009/9/ac" r="433" ht="15.75" x14ac:dyDescent="0.25">
      <c r="A433" s="197"/>
      <c r="B433" s="198"/>
      <c r="C433" s="197"/>
      <c r="D433" s="197"/>
      <c r="E433" s="197"/>
      <c r="F433" s="197"/>
      <c r="G433" s="197"/>
      <c r="H433" s="197"/>
      <c r="I433" s="197"/>
      <c r="J433" s="197"/>
      <c r="K433" s="197"/>
      <c r="L433" s="197"/>
      <c r="M433" s="197"/>
      <c r="N433" s="197"/>
      <c r="O433" s="197"/>
      <c r="P433" s="197"/>
      <c r="Q433" s="197"/>
      <c r="R433" s="197"/>
      <c r="S433" s="197"/>
      <c r="T433" s="197"/>
      <c r="U433" s="197"/>
      <c r="V433" s="197"/>
      <c r="W433" s="197"/>
      <c r="X433" s="197"/>
      <c r="Y433" s="197"/>
      <c r="Z433" s="197"/>
      <c r="AA433" s="197"/>
    </row>
    <row xmlns:x14ac="http://schemas.microsoft.com/office/spreadsheetml/2009/9/ac" r="434" ht="15.75" x14ac:dyDescent="0.25">
      <c r="A434" s="197"/>
      <c r="B434" s="198"/>
      <c r="C434" s="197"/>
      <c r="D434" s="197"/>
      <c r="E434" s="197"/>
      <c r="F434" s="197"/>
      <c r="G434" s="197"/>
      <c r="H434" s="197"/>
      <c r="I434" s="197"/>
      <c r="J434" s="197"/>
      <c r="K434" s="197"/>
      <c r="L434" s="197"/>
      <c r="M434" s="197"/>
      <c r="N434" s="197"/>
      <c r="O434" s="197"/>
      <c r="P434" s="197"/>
      <c r="Q434" s="197"/>
      <c r="R434" s="197"/>
      <c r="S434" s="197"/>
      <c r="T434" s="197"/>
      <c r="U434" s="197"/>
      <c r="V434" s="197"/>
      <c r="W434" s="197"/>
      <c r="X434" s="197"/>
      <c r="Y434" s="197"/>
      <c r="Z434" s="197"/>
      <c r="AA434" s="197"/>
    </row>
    <row xmlns:x14ac="http://schemas.microsoft.com/office/spreadsheetml/2009/9/ac" r="435" ht="15.75" x14ac:dyDescent="0.25">
      <c r="A435" s="197"/>
      <c r="B435" s="198"/>
      <c r="C435" s="197"/>
      <c r="D435" s="197"/>
      <c r="E435" s="197"/>
      <c r="F435" s="197"/>
      <c r="G435" s="197"/>
      <c r="H435" s="197"/>
      <c r="I435" s="197"/>
      <c r="J435" s="197"/>
      <c r="K435" s="197"/>
      <c r="L435" s="197"/>
      <c r="M435" s="197"/>
      <c r="N435" s="197"/>
      <c r="O435" s="197"/>
      <c r="P435" s="197"/>
      <c r="Q435" s="197"/>
      <c r="R435" s="197"/>
      <c r="S435" s="197"/>
      <c r="T435" s="197"/>
      <c r="U435" s="197"/>
      <c r="V435" s="197"/>
      <c r="W435" s="197"/>
      <c r="X435" s="197"/>
      <c r="Y435" s="197"/>
      <c r="Z435" s="197"/>
      <c r="AA435" s="197"/>
    </row>
    <row xmlns:x14ac="http://schemas.microsoft.com/office/spreadsheetml/2009/9/ac" r="436" ht="15.75" x14ac:dyDescent="0.25">
      <c r="A436" s="197"/>
      <c r="B436" s="198"/>
      <c r="C436" s="197"/>
      <c r="D436" s="197"/>
      <c r="E436" s="197"/>
      <c r="F436" s="197"/>
      <c r="G436" s="197"/>
      <c r="H436" s="197"/>
      <c r="I436" s="197"/>
      <c r="J436" s="197"/>
      <c r="K436" s="197"/>
      <c r="L436" s="197"/>
      <c r="M436" s="197"/>
      <c r="N436" s="197"/>
      <c r="O436" s="197"/>
      <c r="P436" s="197"/>
      <c r="Q436" s="197"/>
      <c r="R436" s="197"/>
      <c r="S436" s="197"/>
      <c r="T436" s="197"/>
      <c r="U436" s="197"/>
      <c r="V436" s="197"/>
      <c r="W436" s="197"/>
      <c r="X436" s="197"/>
      <c r="Y436" s="197"/>
      <c r="Z436" s="197"/>
      <c r="AA436" s="197"/>
    </row>
    <row xmlns:x14ac="http://schemas.microsoft.com/office/spreadsheetml/2009/9/ac" r="437" ht="15.75" x14ac:dyDescent="0.25">
      <c r="A437" s="197"/>
      <c r="B437" s="198"/>
      <c r="C437" s="197"/>
      <c r="D437" s="197"/>
      <c r="E437" s="197"/>
      <c r="F437" s="197"/>
      <c r="G437" s="197"/>
      <c r="H437" s="197"/>
      <c r="I437" s="197"/>
      <c r="J437" s="197"/>
      <c r="K437" s="197"/>
      <c r="L437" s="197"/>
      <c r="M437" s="197"/>
      <c r="N437" s="197"/>
      <c r="O437" s="197"/>
      <c r="P437" s="197"/>
      <c r="Q437" s="197"/>
      <c r="R437" s="197"/>
      <c r="S437" s="197"/>
      <c r="T437" s="197"/>
      <c r="U437" s="197"/>
      <c r="V437" s="197"/>
      <c r="W437" s="197"/>
      <c r="X437" s="197"/>
      <c r="Y437" s="197"/>
      <c r="Z437" s="197"/>
      <c r="AA437" s="197"/>
    </row>
    <row xmlns:x14ac="http://schemas.microsoft.com/office/spreadsheetml/2009/9/ac" r="438" ht="15.75" x14ac:dyDescent="0.25">
      <c r="A438" s="197"/>
      <c r="B438" s="198"/>
      <c r="C438" s="197"/>
      <c r="D438" s="197"/>
      <c r="E438" s="197"/>
      <c r="F438" s="197"/>
      <c r="G438" s="197"/>
      <c r="H438" s="197"/>
      <c r="I438" s="197"/>
      <c r="J438" s="197"/>
      <c r="K438" s="197"/>
      <c r="L438" s="197"/>
      <c r="M438" s="197"/>
      <c r="N438" s="197"/>
      <c r="O438" s="197"/>
      <c r="P438" s="197"/>
      <c r="Q438" s="197"/>
      <c r="R438" s="197"/>
      <c r="S438" s="197"/>
      <c r="T438" s="197"/>
      <c r="U438" s="197"/>
      <c r="V438" s="197"/>
      <c r="W438" s="197"/>
      <c r="X438" s="197"/>
      <c r="Y438" s="197"/>
      <c r="Z438" s="197"/>
      <c r="AA438" s="197"/>
    </row>
    <row xmlns:x14ac="http://schemas.microsoft.com/office/spreadsheetml/2009/9/ac" r="439" ht="15.75" x14ac:dyDescent="0.25">
      <c r="A439" s="197"/>
      <c r="B439" s="198"/>
      <c r="C439" s="197"/>
      <c r="D439" s="197"/>
      <c r="E439" s="197"/>
      <c r="F439" s="197"/>
      <c r="G439" s="197"/>
      <c r="H439" s="197"/>
      <c r="I439" s="197"/>
      <c r="J439" s="197"/>
      <c r="K439" s="197"/>
      <c r="L439" s="197"/>
      <c r="M439" s="197"/>
      <c r="N439" s="197"/>
      <c r="O439" s="197"/>
      <c r="P439" s="197"/>
      <c r="Q439" s="197"/>
      <c r="R439" s="197"/>
      <c r="S439" s="197"/>
      <c r="T439" s="197"/>
      <c r="U439" s="197"/>
      <c r="V439" s="197"/>
      <c r="W439" s="197"/>
      <c r="X439" s="197"/>
      <c r="Y439" s="197"/>
      <c r="Z439" s="197"/>
      <c r="AA439" s="197"/>
    </row>
    <row xmlns:x14ac="http://schemas.microsoft.com/office/spreadsheetml/2009/9/ac" r="440" ht="15.75" x14ac:dyDescent="0.25">
      <c r="A440" s="197"/>
      <c r="B440" s="198"/>
      <c r="C440" s="197"/>
      <c r="D440" s="197"/>
      <c r="E440" s="197"/>
      <c r="F440" s="197"/>
      <c r="G440" s="197"/>
      <c r="H440" s="197"/>
      <c r="I440" s="197"/>
      <c r="J440" s="197"/>
      <c r="K440" s="197"/>
      <c r="L440" s="197"/>
      <c r="M440" s="197"/>
      <c r="N440" s="197"/>
      <c r="O440" s="197"/>
      <c r="P440" s="197"/>
      <c r="Q440" s="197"/>
      <c r="R440" s="197"/>
      <c r="S440" s="197"/>
      <c r="T440" s="197"/>
      <c r="U440" s="197"/>
      <c r="V440" s="197"/>
      <c r="W440" s="197"/>
      <c r="X440" s="197"/>
      <c r="Y440" s="197"/>
      <c r="Z440" s="197"/>
      <c r="AA440" s="197"/>
    </row>
    <row xmlns:x14ac="http://schemas.microsoft.com/office/spreadsheetml/2009/9/ac" r="441" ht="15.75" x14ac:dyDescent="0.25">
      <c r="A441" s="197"/>
      <c r="B441" s="198"/>
      <c r="C441" s="197"/>
      <c r="D441" s="197"/>
      <c r="E441" s="197"/>
      <c r="F441" s="197"/>
      <c r="G441" s="197"/>
      <c r="H441" s="197"/>
      <c r="I441" s="197"/>
      <c r="J441" s="197"/>
      <c r="K441" s="197"/>
      <c r="L441" s="197"/>
      <c r="M441" s="197"/>
      <c r="N441" s="197"/>
      <c r="O441" s="197"/>
      <c r="P441" s="197"/>
      <c r="Q441" s="197"/>
      <c r="R441" s="197"/>
      <c r="S441" s="197"/>
      <c r="T441" s="197"/>
      <c r="U441" s="197"/>
      <c r="V441" s="197"/>
      <c r="W441" s="197"/>
      <c r="X441" s="197"/>
      <c r="Y441" s="197"/>
      <c r="Z441" s="197"/>
      <c r="AA441" s="197"/>
    </row>
    <row xmlns:x14ac="http://schemas.microsoft.com/office/spreadsheetml/2009/9/ac" r="442" ht="15.75" x14ac:dyDescent="0.25">
      <c r="A442" s="197"/>
      <c r="B442" s="198"/>
      <c r="C442" s="197"/>
      <c r="D442" s="197"/>
      <c r="E442" s="197"/>
      <c r="F442" s="197"/>
      <c r="G442" s="197"/>
      <c r="H442" s="197"/>
      <c r="I442" s="197"/>
      <c r="J442" s="197"/>
      <c r="K442" s="197"/>
      <c r="L442" s="197"/>
      <c r="M442" s="197"/>
      <c r="N442" s="197"/>
      <c r="O442" s="197"/>
      <c r="P442" s="197"/>
      <c r="Q442" s="197"/>
      <c r="R442" s="197"/>
      <c r="S442" s="197"/>
      <c r="T442" s="197"/>
      <c r="U442" s="197"/>
      <c r="V442" s="197"/>
      <c r="W442" s="197"/>
      <c r="X442" s="197"/>
      <c r="Y442" s="197"/>
      <c r="Z442" s="197"/>
      <c r="AA442" s="197"/>
    </row>
    <row xmlns:x14ac="http://schemas.microsoft.com/office/spreadsheetml/2009/9/ac" r="443" ht="15.75" x14ac:dyDescent="0.25">
      <c r="A443" s="197"/>
      <c r="B443" s="198"/>
      <c r="C443" s="197"/>
      <c r="D443" s="197"/>
      <c r="E443" s="197"/>
      <c r="F443" s="197"/>
      <c r="G443" s="197"/>
      <c r="H443" s="197"/>
      <c r="I443" s="197"/>
      <c r="J443" s="197"/>
      <c r="K443" s="197"/>
      <c r="L443" s="197"/>
      <c r="M443" s="197"/>
      <c r="N443" s="197"/>
      <c r="O443" s="197"/>
      <c r="P443" s="197"/>
      <c r="Q443" s="197"/>
      <c r="R443" s="197"/>
      <c r="S443" s="197"/>
      <c r="T443" s="197"/>
      <c r="U443" s="197"/>
      <c r="V443" s="197"/>
      <c r="W443" s="197"/>
      <c r="X443" s="197"/>
      <c r="Y443" s="197"/>
      <c r="Z443" s="197"/>
      <c r="AA443" s="197"/>
    </row>
    <row xmlns:x14ac="http://schemas.microsoft.com/office/spreadsheetml/2009/9/ac" r="444" ht="15.75" x14ac:dyDescent="0.25">
      <c r="A444" s="197"/>
      <c r="B444" s="198"/>
      <c r="C444" s="197"/>
      <c r="D444" s="197"/>
      <c r="E444" s="197"/>
      <c r="F444" s="197"/>
      <c r="G444" s="197"/>
      <c r="H444" s="197"/>
      <c r="I444" s="197"/>
      <c r="J444" s="197"/>
      <c r="K444" s="197"/>
      <c r="L444" s="197"/>
      <c r="M444" s="197"/>
      <c r="N444" s="197"/>
      <c r="O444" s="197"/>
      <c r="P444" s="197"/>
      <c r="Q444" s="197"/>
      <c r="R444" s="197"/>
      <c r="S444" s="197"/>
      <c r="T444" s="197"/>
      <c r="U444" s="197"/>
      <c r="V444" s="197"/>
      <c r="W444" s="197"/>
      <c r="X444" s="197"/>
      <c r="Y444" s="197"/>
      <c r="Z444" s="197"/>
      <c r="AA444" s="197"/>
    </row>
    <row xmlns:x14ac="http://schemas.microsoft.com/office/spreadsheetml/2009/9/ac" r="445" ht="15.75" x14ac:dyDescent="0.25">
      <c r="A445" s="197"/>
      <c r="B445" s="198"/>
      <c r="C445" s="197"/>
      <c r="D445" s="197"/>
      <c r="E445" s="197"/>
      <c r="F445" s="197"/>
      <c r="G445" s="197"/>
      <c r="H445" s="197"/>
      <c r="I445" s="197"/>
      <c r="J445" s="197"/>
      <c r="K445" s="197"/>
      <c r="L445" s="197"/>
      <c r="M445" s="197"/>
      <c r="N445" s="197"/>
      <c r="O445" s="197"/>
      <c r="P445" s="197"/>
      <c r="Q445" s="197"/>
      <c r="R445" s="197"/>
      <c r="S445" s="197"/>
      <c r="T445" s="197"/>
      <c r="U445" s="197"/>
      <c r="V445" s="197"/>
      <c r="W445" s="197"/>
      <c r="X445" s="197"/>
      <c r="Y445" s="197"/>
      <c r="Z445" s="197"/>
      <c r="AA445" s="197"/>
    </row>
    <row xmlns:x14ac="http://schemas.microsoft.com/office/spreadsheetml/2009/9/ac" r="446" ht="15.75" x14ac:dyDescent="0.25">
      <c r="A446" s="197"/>
      <c r="B446" s="198"/>
      <c r="C446" s="197"/>
      <c r="D446" s="197"/>
      <c r="E446" s="197"/>
      <c r="F446" s="197"/>
      <c r="G446" s="197"/>
      <c r="H446" s="197"/>
      <c r="I446" s="197"/>
      <c r="J446" s="197"/>
      <c r="K446" s="197"/>
      <c r="L446" s="197"/>
      <c r="M446" s="197"/>
      <c r="N446" s="197"/>
      <c r="O446" s="197"/>
      <c r="P446" s="197"/>
      <c r="Q446" s="197"/>
      <c r="R446" s="197"/>
      <c r="S446" s="197"/>
      <c r="T446" s="197"/>
      <c r="U446" s="197"/>
      <c r="V446" s="197"/>
      <c r="W446" s="197"/>
      <c r="X446" s="197"/>
      <c r="Y446" s="197"/>
      <c r="Z446" s="197"/>
      <c r="AA446" s="197"/>
    </row>
    <row xmlns:x14ac="http://schemas.microsoft.com/office/spreadsheetml/2009/9/ac" r="447" ht="15.75" x14ac:dyDescent="0.25">
      <c r="A447" s="197"/>
      <c r="B447" s="198"/>
      <c r="C447" s="197"/>
      <c r="D447" s="197"/>
      <c r="E447" s="197"/>
      <c r="F447" s="197"/>
      <c r="G447" s="197"/>
      <c r="H447" s="197"/>
      <c r="I447" s="197"/>
      <c r="J447" s="197"/>
      <c r="K447" s="197"/>
      <c r="L447" s="197"/>
      <c r="M447" s="197"/>
      <c r="N447" s="197"/>
      <c r="O447" s="197"/>
      <c r="P447" s="197"/>
      <c r="Q447" s="197"/>
      <c r="R447" s="197"/>
      <c r="S447" s="197"/>
      <c r="T447" s="197"/>
      <c r="U447" s="197"/>
      <c r="V447" s="197"/>
      <c r="W447" s="197"/>
      <c r="X447" s="197"/>
      <c r="Y447" s="197"/>
      <c r="Z447" s="197"/>
      <c r="AA447" s="197"/>
    </row>
    <row xmlns:x14ac="http://schemas.microsoft.com/office/spreadsheetml/2009/9/ac" r="448" ht="15.75" x14ac:dyDescent="0.25">
      <c r="A448" s="197"/>
      <c r="B448" s="198"/>
      <c r="C448" s="197"/>
      <c r="D448" s="197"/>
      <c r="E448" s="197"/>
      <c r="F448" s="197"/>
      <c r="G448" s="197"/>
      <c r="H448" s="197"/>
      <c r="I448" s="197"/>
      <c r="J448" s="197"/>
      <c r="K448" s="197"/>
      <c r="L448" s="197"/>
      <c r="M448" s="197"/>
      <c r="N448" s="197"/>
      <c r="O448" s="197"/>
      <c r="P448" s="197"/>
      <c r="Q448" s="197"/>
      <c r="R448" s="197"/>
      <c r="S448" s="197"/>
      <c r="T448" s="197"/>
      <c r="U448" s="197"/>
      <c r="V448" s="197"/>
      <c r="W448" s="197"/>
      <c r="X448" s="197"/>
      <c r="Y448" s="197"/>
      <c r="Z448" s="197"/>
      <c r="AA448" s="197"/>
    </row>
    <row xmlns:x14ac="http://schemas.microsoft.com/office/spreadsheetml/2009/9/ac" r="449" ht="15.75" x14ac:dyDescent="0.25">
      <c r="A449" s="197"/>
      <c r="B449" s="198"/>
      <c r="C449" s="197"/>
      <c r="D449" s="197"/>
      <c r="E449" s="197"/>
      <c r="F449" s="197"/>
      <c r="G449" s="197"/>
      <c r="H449" s="197"/>
      <c r="I449" s="197"/>
      <c r="J449" s="197"/>
      <c r="K449" s="197"/>
      <c r="L449" s="197"/>
      <c r="M449" s="197"/>
      <c r="N449" s="197"/>
      <c r="O449" s="197"/>
      <c r="P449" s="197"/>
      <c r="Q449" s="197"/>
      <c r="R449" s="197"/>
      <c r="S449" s="197"/>
      <c r="T449" s="197"/>
      <c r="U449" s="197"/>
      <c r="V449" s="197"/>
      <c r="W449" s="197"/>
      <c r="X449" s="197"/>
      <c r="Y449" s="197"/>
      <c r="Z449" s="197"/>
      <c r="AA449" s="197"/>
    </row>
    <row xmlns:x14ac="http://schemas.microsoft.com/office/spreadsheetml/2009/9/ac" r="450" ht="15.75" x14ac:dyDescent="0.25">
      <c r="A450" s="197"/>
      <c r="B450" s="198"/>
      <c r="C450" s="197"/>
      <c r="D450" s="197"/>
      <c r="E450" s="197"/>
      <c r="F450" s="197"/>
      <c r="G450" s="197"/>
      <c r="H450" s="197"/>
      <c r="I450" s="197"/>
      <c r="J450" s="197"/>
      <c r="K450" s="197"/>
      <c r="L450" s="197"/>
      <c r="M450" s="197"/>
      <c r="N450" s="197"/>
      <c r="O450" s="197"/>
      <c r="P450" s="197"/>
      <c r="Q450" s="197"/>
      <c r="R450" s="197"/>
      <c r="S450" s="197"/>
      <c r="T450" s="197"/>
      <c r="U450" s="197"/>
      <c r="V450" s="197"/>
      <c r="W450" s="197"/>
      <c r="X450" s="197"/>
      <c r="Y450" s="197"/>
      <c r="Z450" s="197"/>
      <c r="AA450" s="197"/>
    </row>
    <row xmlns:x14ac="http://schemas.microsoft.com/office/spreadsheetml/2009/9/ac" r="451" ht="15.75" x14ac:dyDescent="0.25">
      <c r="A451" s="197"/>
      <c r="B451" s="198"/>
      <c r="C451" s="197"/>
      <c r="D451" s="197"/>
      <c r="E451" s="197"/>
      <c r="F451" s="197"/>
      <c r="G451" s="197"/>
      <c r="H451" s="197"/>
      <c r="I451" s="197"/>
      <c r="J451" s="197"/>
      <c r="K451" s="197"/>
      <c r="L451" s="197"/>
      <c r="M451" s="197"/>
      <c r="N451" s="197"/>
      <c r="O451" s="197"/>
      <c r="P451" s="197"/>
      <c r="Q451" s="197"/>
      <c r="R451" s="197"/>
      <c r="S451" s="197"/>
      <c r="T451" s="197"/>
      <c r="U451" s="197"/>
      <c r="V451" s="197"/>
      <c r="W451" s="197"/>
      <c r="X451" s="197"/>
      <c r="Y451" s="197"/>
      <c r="Z451" s="197"/>
      <c r="AA451" s="197"/>
    </row>
    <row xmlns:x14ac="http://schemas.microsoft.com/office/spreadsheetml/2009/9/ac" r="452" ht="15.75" x14ac:dyDescent="0.25">
      <c r="A452" s="197"/>
      <c r="B452" s="198"/>
      <c r="C452" s="197"/>
      <c r="D452" s="197"/>
      <c r="E452" s="197"/>
      <c r="F452" s="197"/>
      <c r="G452" s="197"/>
      <c r="H452" s="197"/>
      <c r="I452" s="197"/>
      <c r="J452" s="197"/>
      <c r="K452" s="197"/>
      <c r="L452" s="197"/>
      <c r="M452" s="197"/>
      <c r="N452" s="197"/>
      <c r="O452" s="197"/>
      <c r="P452" s="197"/>
      <c r="Q452" s="197"/>
      <c r="R452" s="197"/>
      <c r="S452" s="197"/>
      <c r="T452" s="197"/>
      <c r="U452" s="197"/>
      <c r="V452" s="197"/>
      <c r="W452" s="197"/>
      <c r="X452" s="197"/>
      <c r="Y452" s="197"/>
      <c r="Z452" s="197"/>
      <c r="AA452" s="197"/>
    </row>
    <row xmlns:x14ac="http://schemas.microsoft.com/office/spreadsheetml/2009/9/ac" r="453" ht="15.75" x14ac:dyDescent="0.25">
      <c r="A453" s="197"/>
      <c r="B453" s="198"/>
      <c r="C453" s="197"/>
      <c r="D453" s="197"/>
      <c r="E453" s="197"/>
      <c r="F453" s="197"/>
      <c r="G453" s="197"/>
      <c r="H453" s="197"/>
      <c r="I453" s="197"/>
      <c r="J453" s="197"/>
      <c r="K453" s="197"/>
      <c r="L453" s="197"/>
      <c r="M453" s="197"/>
      <c r="N453" s="197"/>
      <c r="O453" s="197"/>
      <c r="P453" s="197"/>
      <c r="Q453" s="197"/>
      <c r="R453" s="197"/>
      <c r="S453" s="197"/>
      <c r="T453" s="197"/>
      <c r="U453" s="197"/>
      <c r="V453" s="197"/>
      <c r="W453" s="197"/>
      <c r="X453" s="197"/>
      <c r="Y453" s="197"/>
      <c r="Z453" s="197"/>
      <c r="AA453" s="197"/>
    </row>
    <row xmlns:x14ac="http://schemas.microsoft.com/office/spreadsheetml/2009/9/ac" r="454" ht="15.75" x14ac:dyDescent="0.25">
      <c r="A454" s="197"/>
      <c r="B454" s="198"/>
      <c r="C454" s="197"/>
      <c r="D454" s="197"/>
      <c r="E454" s="197"/>
      <c r="F454" s="197"/>
      <c r="G454" s="197"/>
      <c r="H454" s="197"/>
      <c r="I454" s="197"/>
      <c r="J454" s="197"/>
      <c r="K454" s="197"/>
      <c r="L454" s="197"/>
      <c r="M454" s="197"/>
      <c r="N454" s="197"/>
      <c r="O454" s="197"/>
      <c r="P454" s="197"/>
      <c r="Q454" s="197"/>
      <c r="R454" s="197"/>
      <c r="S454" s="197"/>
      <c r="T454" s="197"/>
      <c r="U454" s="197"/>
      <c r="V454" s="197"/>
      <c r="W454" s="197"/>
      <c r="X454" s="197"/>
      <c r="Y454" s="197"/>
      <c r="Z454" s="197"/>
      <c r="AA454" s="197"/>
    </row>
    <row xmlns:x14ac="http://schemas.microsoft.com/office/spreadsheetml/2009/9/ac" r="455" ht="15.75" x14ac:dyDescent="0.25">
      <c r="A455" s="197"/>
      <c r="B455" s="198"/>
      <c r="C455" s="197"/>
      <c r="D455" s="197"/>
      <c r="E455" s="197"/>
      <c r="F455" s="197"/>
      <c r="G455" s="197"/>
      <c r="H455" s="197"/>
      <c r="I455" s="197"/>
      <c r="J455" s="197"/>
      <c r="K455" s="197"/>
      <c r="L455" s="197"/>
      <c r="M455" s="197"/>
      <c r="N455" s="197"/>
      <c r="O455" s="197"/>
      <c r="P455" s="197"/>
      <c r="Q455" s="197"/>
      <c r="R455" s="197"/>
      <c r="S455" s="197"/>
      <c r="T455" s="197"/>
      <c r="U455" s="197"/>
      <c r="V455" s="197"/>
      <c r="W455" s="197"/>
      <c r="X455" s="197"/>
      <c r="Y455" s="197"/>
      <c r="Z455" s="197"/>
      <c r="AA455" s="197"/>
    </row>
    <row xmlns:x14ac="http://schemas.microsoft.com/office/spreadsheetml/2009/9/ac" r="456" ht="15.75" x14ac:dyDescent="0.25">
      <c r="A456" s="197"/>
      <c r="B456" s="198"/>
      <c r="C456" s="197"/>
      <c r="D456" s="197"/>
      <c r="E456" s="197"/>
      <c r="F456" s="197"/>
      <c r="G456" s="197"/>
      <c r="H456" s="197"/>
      <c r="I456" s="197"/>
      <c r="J456" s="197"/>
      <c r="K456" s="197"/>
      <c r="L456" s="197"/>
      <c r="M456" s="197"/>
      <c r="N456" s="197"/>
      <c r="O456" s="197"/>
      <c r="P456" s="197"/>
      <c r="Q456" s="197"/>
      <c r="R456" s="197"/>
      <c r="S456" s="197"/>
      <c r="T456" s="197"/>
      <c r="U456" s="197"/>
      <c r="V456" s="197"/>
      <c r="W456" s="197"/>
      <c r="X456" s="197"/>
      <c r="Y456" s="197"/>
      <c r="Z456" s="197"/>
      <c r="AA456" s="197"/>
    </row>
    <row xmlns:x14ac="http://schemas.microsoft.com/office/spreadsheetml/2009/9/ac" r="457" ht="15.75" x14ac:dyDescent="0.25">
      <c r="A457" s="197"/>
      <c r="B457" s="198"/>
      <c r="C457" s="197"/>
      <c r="D457" s="197"/>
      <c r="E457" s="197"/>
      <c r="F457" s="197"/>
      <c r="G457" s="197"/>
      <c r="H457" s="197"/>
      <c r="I457" s="197"/>
      <c r="J457" s="197"/>
      <c r="K457" s="197"/>
      <c r="L457" s="197"/>
      <c r="M457" s="197"/>
      <c r="N457" s="197"/>
      <c r="O457" s="197"/>
      <c r="P457" s="197"/>
      <c r="Q457" s="197"/>
      <c r="R457" s="197"/>
      <c r="S457" s="197"/>
      <c r="T457" s="197"/>
      <c r="U457" s="197"/>
      <c r="V457" s="197"/>
      <c r="W457" s="197"/>
      <c r="X457" s="197"/>
      <c r="Y457" s="197"/>
      <c r="Z457" s="197"/>
      <c r="AA457" s="197"/>
    </row>
    <row xmlns:x14ac="http://schemas.microsoft.com/office/spreadsheetml/2009/9/ac" r="458" ht="15.75" x14ac:dyDescent="0.25">
      <c r="A458" s="197"/>
      <c r="B458" s="198"/>
      <c r="C458" s="197"/>
      <c r="D458" s="197"/>
      <c r="E458" s="197"/>
      <c r="F458" s="197"/>
      <c r="G458" s="197"/>
      <c r="H458" s="197"/>
      <c r="I458" s="197"/>
      <c r="J458" s="197"/>
      <c r="K458" s="197"/>
      <c r="L458" s="197"/>
      <c r="M458" s="197"/>
      <c r="N458" s="197"/>
      <c r="O458" s="197"/>
      <c r="P458" s="197"/>
      <c r="Q458" s="197"/>
      <c r="R458" s="197"/>
      <c r="S458" s="197"/>
      <c r="T458" s="197"/>
      <c r="U458" s="197"/>
      <c r="V458" s="197"/>
      <c r="W458" s="197"/>
      <c r="X458" s="197"/>
      <c r="Y458" s="197"/>
      <c r="Z458" s="197"/>
      <c r="AA458" s="197"/>
    </row>
    <row xmlns:x14ac="http://schemas.microsoft.com/office/spreadsheetml/2009/9/ac" r="459" ht="15.75" x14ac:dyDescent="0.25">
      <c r="A459" s="197"/>
      <c r="B459" s="198"/>
      <c r="C459" s="197"/>
      <c r="D459" s="197"/>
      <c r="E459" s="197"/>
      <c r="F459" s="197"/>
      <c r="G459" s="197"/>
      <c r="H459" s="197"/>
      <c r="I459" s="197"/>
      <c r="J459" s="197"/>
      <c r="K459" s="197"/>
      <c r="L459" s="197"/>
      <c r="M459" s="197"/>
      <c r="N459" s="197"/>
      <c r="O459" s="197"/>
      <c r="P459" s="197"/>
      <c r="Q459" s="197"/>
      <c r="R459" s="197"/>
      <c r="S459" s="197"/>
      <c r="T459" s="197"/>
      <c r="U459" s="197"/>
      <c r="V459" s="197"/>
      <c r="W459" s="197"/>
      <c r="X459" s="197"/>
      <c r="Y459" s="197"/>
      <c r="Z459" s="197"/>
      <c r="AA459" s="197"/>
    </row>
    <row xmlns:x14ac="http://schemas.microsoft.com/office/spreadsheetml/2009/9/ac" r="460" ht="15.75" x14ac:dyDescent="0.25">
      <c r="A460" s="197"/>
      <c r="B460" s="198"/>
      <c r="C460" s="197"/>
      <c r="D460" s="197"/>
      <c r="E460" s="197"/>
      <c r="F460" s="197"/>
      <c r="G460" s="197"/>
      <c r="H460" s="197"/>
      <c r="I460" s="197"/>
      <c r="J460" s="197"/>
      <c r="K460" s="197"/>
      <c r="L460" s="197"/>
      <c r="M460" s="197"/>
      <c r="N460" s="197"/>
      <c r="O460" s="197"/>
      <c r="P460" s="197"/>
      <c r="Q460" s="197"/>
      <c r="R460" s="197"/>
      <c r="S460" s="197"/>
      <c r="T460" s="197"/>
      <c r="U460" s="197"/>
      <c r="V460" s="197"/>
      <c r="W460" s="197"/>
      <c r="X460" s="197"/>
      <c r="Y460" s="197"/>
      <c r="Z460" s="197"/>
      <c r="AA460" s="197"/>
    </row>
    <row xmlns:x14ac="http://schemas.microsoft.com/office/spreadsheetml/2009/9/ac" r="461" ht="15.75" x14ac:dyDescent="0.25">
      <c r="A461" s="197"/>
      <c r="B461" s="198"/>
      <c r="C461" s="197"/>
      <c r="D461" s="197"/>
      <c r="E461" s="197"/>
      <c r="F461" s="197"/>
      <c r="G461" s="197"/>
      <c r="H461" s="197"/>
      <c r="I461" s="197"/>
      <c r="J461" s="197"/>
      <c r="K461" s="197"/>
      <c r="L461" s="197"/>
      <c r="M461" s="197"/>
      <c r="N461" s="197"/>
      <c r="O461" s="197"/>
      <c r="P461" s="197"/>
      <c r="Q461" s="197"/>
      <c r="R461" s="197"/>
      <c r="S461" s="197"/>
      <c r="T461" s="197"/>
      <c r="U461" s="197"/>
      <c r="V461" s="197"/>
      <c r="W461" s="197"/>
      <c r="X461" s="197"/>
      <c r="Y461" s="197"/>
      <c r="Z461" s="197"/>
      <c r="AA461" s="197"/>
    </row>
    <row xmlns:x14ac="http://schemas.microsoft.com/office/spreadsheetml/2009/9/ac" r="462" ht="15.75" x14ac:dyDescent="0.25">
      <c r="A462" s="197"/>
      <c r="B462" s="198"/>
      <c r="C462" s="197"/>
      <c r="D462" s="197"/>
      <c r="E462" s="197"/>
      <c r="F462" s="197"/>
      <c r="G462" s="197"/>
      <c r="H462" s="197"/>
      <c r="I462" s="197"/>
      <c r="J462" s="197"/>
      <c r="K462" s="197"/>
      <c r="L462" s="197"/>
      <c r="M462" s="197"/>
      <c r="N462" s="197"/>
      <c r="O462" s="197"/>
      <c r="P462" s="197"/>
      <c r="Q462" s="197"/>
      <c r="R462" s="197"/>
      <c r="S462" s="197"/>
      <c r="T462" s="197"/>
      <c r="U462" s="197"/>
      <c r="V462" s="197"/>
      <c r="W462" s="197"/>
      <c r="X462" s="197"/>
      <c r="Y462" s="197"/>
      <c r="Z462" s="197"/>
      <c r="AA462" s="197"/>
    </row>
    <row xmlns:x14ac="http://schemas.microsoft.com/office/spreadsheetml/2009/9/ac" r="463" ht="15.75" x14ac:dyDescent="0.25">
      <c r="A463" s="197"/>
      <c r="B463" s="198"/>
      <c r="C463" s="197"/>
      <c r="D463" s="197"/>
      <c r="E463" s="197"/>
      <c r="F463" s="197"/>
      <c r="G463" s="197"/>
      <c r="H463" s="197"/>
      <c r="I463" s="197"/>
      <c r="J463" s="197"/>
      <c r="K463" s="197"/>
      <c r="L463" s="197"/>
      <c r="M463" s="197"/>
      <c r="N463" s="197"/>
      <c r="O463" s="197"/>
      <c r="P463" s="197"/>
      <c r="Q463" s="197"/>
      <c r="R463" s="197"/>
      <c r="S463" s="197"/>
      <c r="T463" s="197"/>
      <c r="U463" s="197"/>
      <c r="V463" s="197"/>
      <c r="W463" s="197"/>
      <c r="X463" s="197"/>
      <c r="Y463" s="197"/>
      <c r="Z463" s="197"/>
      <c r="AA463" s="197"/>
    </row>
    <row xmlns:x14ac="http://schemas.microsoft.com/office/spreadsheetml/2009/9/ac" r="464" ht="15.75" x14ac:dyDescent="0.25">
      <c r="A464" s="197"/>
      <c r="B464" s="198"/>
      <c r="C464" s="197"/>
      <c r="D464" s="197"/>
      <c r="E464" s="197"/>
      <c r="F464" s="197"/>
      <c r="G464" s="197"/>
      <c r="H464" s="197"/>
      <c r="I464" s="197"/>
      <c r="J464" s="197"/>
      <c r="K464" s="197"/>
      <c r="L464" s="197"/>
      <c r="M464" s="197"/>
      <c r="N464" s="197"/>
      <c r="O464" s="197"/>
      <c r="P464" s="197"/>
      <c r="Q464" s="197"/>
      <c r="R464" s="197"/>
      <c r="S464" s="197"/>
      <c r="T464" s="197"/>
      <c r="U464" s="197"/>
      <c r="V464" s="197"/>
      <c r="W464" s="197"/>
      <c r="X464" s="197"/>
      <c r="Y464" s="197"/>
      <c r="Z464" s="197"/>
      <c r="AA464" s="197"/>
    </row>
    <row xmlns:x14ac="http://schemas.microsoft.com/office/spreadsheetml/2009/9/ac" r="465" ht="15.75" x14ac:dyDescent="0.25">
      <c r="A465" s="197"/>
      <c r="B465" s="198"/>
      <c r="C465" s="197"/>
      <c r="D465" s="197"/>
      <c r="E465" s="197"/>
      <c r="F465" s="197"/>
      <c r="G465" s="197"/>
      <c r="H465" s="197"/>
      <c r="I465" s="197"/>
      <c r="J465" s="197"/>
      <c r="K465" s="197"/>
      <c r="L465" s="197"/>
      <c r="M465" s="197"/>
      <c r="N465" s="197"/>
      <c r="O465" s="197"/>
      <c r="P465" s="197"/>
      <c r="Q465" s="197"/>
      <c r="R465" s="197"/>
      <c r="S465" s="197"/>
      <c r="T465" s="197"/>
      <c r="U465" s="197"/>
      <c r="V465" s="197"/>
      <c r="W465" s="197"/>
      <c r="X465" s="197"/>
      <c r="Y465" s="197"/>
      <c r="Z465" s="197"/>
      <c r="AA465" s="197"/>
    </row>
    <row xmlns:x14ac="http://schemas.microsoft.com/office/spreadsheetml/2009/9/ac" r="466" ht="15.75" x14ac:dyDescent="0.25">
      <c r="A466" s="197"/>
      <c r="B466" s="198"/>
      <c r="C466" s="197"/>
      <c r="D466" s="197"/>
      <c r="E466" s="197"/>
      <c r="F466" s="197"/>
      <c r="G466" s="197"/>
      <c r="H466" s="197"/>
      <c r="I466" s="197"/>
      <c r="J466" s="197"/>
      <c r="K466" s="197"/>
      <c r="L466" s="197"/>
      <c r="M466" s="197"/>
      <c r="N466" s="197"/>
      <c r="O466" s="197"/>
      <c r="P466" s="197"/>
      <c r="Q466" s="197"/>
      <c r="R466" s="197"/>
      <c r="S466" s="197"/>
      <c r="T466" s="197"/>
      <c r="U466" s="197"/>
      <c r="V466" s="197"/>
      <c r="W466" s="197"/>
      <c r="X466" s="197"/>
      <c r="Y466" s="197"/>
      <c r="Z466" s="197"/>
      <c r="AA466" s="197"/>
    </row>
    <row xmlns:x14ac="http://schemas.microsoft.com/office/spreadsheetml/2009/9/ac" r="467" ht="15.75" x14ac:dyDescent="0.25">
      <c r="A467" s="197"/>
      <c r="B467" s="198"/>
      <c r="C467" s="197"/>
      <c r="D467" s="197"/>
      <c r="E467" s="197"/>
      <c r="F467" s="197"/>
      <c r="G467" s="197"/>
      <c r="H467" s="197"/>
      <c r="I467" s="197"/>
      <c r="J467" s="197"/>
      <c r="K467" s="197"/>
      <c r="L467" s="197"/>
      <c r="M467" s="197"/>
      <c r="N467" s="197"/>
      <c r="O467" s="197"/>
      <c r="P467" s="197"/>
      <c r="Q467" s="197"/>
      <c r="R467" s="197"/>
      <c r="S467" s="197"/>
      <c r="T467" s="197"/>
      <c r="U467" s="197"/>
      <c r="V467" s="197"/>
      <c r="W467" s="197"/>
      <c r="X467" s="197"/>
      <c r="Y467" s="197"/>
      <c r="Z467" s="197"/>
      <c r="AA467" s="197"/>
    </row>
    <row xmlns:x14ac="http://schemas.microsoft.com/office/spreadsheetml/2009/9/ac" r="468" ht="15.75" x14ac:dyDescent="0.25">
      <c r="A468" s="197"/>
      <c r="B468" s="198"/>
      <c r="C468" s="197"/>
      <c r="D468" s="197"/>
      <c r="E468" s="197"/>
      <c r="F468" s="197"/>
      <c r="G468" s="197"/>
      <c r="H468" s="197"/>
      <c r="I468" s="197"/>
      <c r="J468" s="197"/>
      <c r="K468" s="197"/>
      <c r="L468" s="197"/>
      <c r="M468" s="197"/>
      <c r="N468" s="197"/>
      <c r="O468" s="197"/>
      <c r="P468" s="197"/>
      <c r="Q468" s="197"/>
      <c r="R468" s="197"/>
      <c r="S468" s="197"/>
      <c r="T468" s="197"/>
      <c r="U468" s="197"/>
      <c r="V468" s="197"/>
      <c r="W468" s="197"/>
      <c r="X468" s="197"/>
      <c r="Y468" s="197"/>
      <c r="Z468" s="197"/>
      <c r="AA468" s="197"/>
    </row>
    <row xmlns:x14ac="http://schemas.microsoft.com/office/spreadsheetml/2009/9/ac" r="469" ht="15.75" x14ac:dyDescent="0.25">
      <c r="A469" s="197"/>
      <c r="B469" s="198"/>
      <c r="C469" s="197"/>
      <c r="D469" s="197"/>
      <c r="E469" s="197"/>
      <c r="F469" s="197"/>
      <c r="G469" s="197"/>
      <c r="H469" s="197"/>
      <c r="I469" s="197"/>
      <c r="J469" s="197"/>
      <c r="K469" s="197"/>
      <c r="L469" s="197"/>
      <c r="M469" s="197"/>
      <c r="N469" s="197"/>
      <c r="O469" s="197"/>
      <c r="P469" s="197"/>
      <c r="Q469" s="197"/>
      <c r="R469" s="197"/>
      <c r="S469" s="197"/>
      <c r="T469" s="197"/>
      <c r="U469" s="197"/>
      <c r="V469" s="197"/>
      <c r="W469" s="197"/>
      <c r="X469" s="197"/>
      <c r="Y469" s="197"/>
      <c r="Z469" s="197"/>
      <c r="AA469" s="197"/>
    </row>
    <row xmlns:x14ac="http://schemas.microsoft.com/office/spreadsheetml/2009/9/ac" r="470" ht="15.75" x14ac:dyDescent="0.25">
      <c r="A470" s="197"/>
      <c r="B470" s="198"/>
      <c r="C470" s="197"/>
      <c r="D470" s="197"/>
      <c r="E470" s="197"/>
      <c r="F470" s="197"/>
      <c r="G470" s="197"/>
      <c r="H470" s="197"/>
      <c r="I470" s="197"/>
      <c r="J470" s="197"/>
      <c r="K470" s="197"/>
      <c r="L470" s="197"/>
      <c r="M470" s="197"/>
      <c r="N470" s="197"/>
      <c r="O470" s="197"/>
      <c r="P470" s="197"/>
      <c r="Q470" s="197"/>
      <c r="R470" s="197"/>
      <c r="S470" s="197"/>
      <c r="T470" s="197"/>
      <c r="U470" s="197"/>
      <c r="V470" s="197"/>
      <c r="W470" s="197"/>
      <c r="X470" s="197"/>
      <c r="Y470" s="197"/>
      <c r="Z470" s="197"/>
      <c r="AA470" s="197"/>
    </row>
    <row xmlns:x14ac="http://schemas.microsoft.com/office/spreadsheetml/2009/9/ac" r="471" ht="15.75" x14ac:dyDescent="0.25">
      <c r="A471" s="197"/>
      <c r="B471" s="198"/>
      <c r="C471" s="197"/>
      <c r="D471" s="197"/>
      <c r="E471" s="197"/>
      <c r="F471" s="197"/>
      <c r="G471" s="197"/>
      <c r="H471" s="197"/>
      <c r="I471" s="197"/>
      <c r="J471" s="197"/>
      <c r="K471" s="197"/>
      <c r="L471" s="197"/>
      <c r="M471" s="197"/>
      <c r="N471" s="197"/>
      <c r="O471" s="197"/>
      <c r="P471" s="197"/>
      <c r="Q471" s="197"/>
      <c r="R471" s="197"/>
      <c r="S471" s="197"/>
      <c r="T471" s="197"/>
      <c r="U471" s="197"/>
      <c r="V471" s="197"/>
      <c r="W471" s="197"/>
      <c r="X471" s="197"/>
      <c r="Y471" s="197"/>
      <c r="Z471" s="197"/>
      <c r="AA471" s="197"/>
    </row>
    <row xmlns:x14ac="http://schemas.microsoft.com/office/spreadsheetml/2009/9/ac" r="472" ht="15.75" x14ac:dyDescent="0.25">
      <c r="A472" s="197"/>
      <c r="B472" s="198"/>
      <c r="C472" s="197"/>
      <c r="D472" s="197"/>
      <c r="E472" s="197"/>
      <c r="F472" s="197"/>
      <c r="G472" s="197"/>
      <c r="H472" s="197"/>
      <c r="I472" s="197"/>
      <c r="J472" s="197"/>
      <c r="K472" s="197"/>
      <c r="L472" s="197"/>
      <c r="M472" s="197"/>
      <c r="N472" s="197"/>
      <c r="O472" s="197"/>
      <c r="P472" s="197"/>
      <c r="Q472" s="197"/>
      <c r="R472" s="197"/>
      <c r="S472" s="197"/>
      <c r="T472" s="197"/>
      <c r="U472" s="197"/>
      <c r="V472" s="197"/>
      <c r="W472" s="197"/>
      <c r="X472" s="197"/>
      <c r="Y472" s="197"/>
      <c r="Z472" s="197"/>
      <c r="AA472" s="197"/>
    </row>
    <row xmlns:x14ac="http://schemas.microsoft.com/office/spreadsheetml/2009/9/ac" r="473" ht="15.75" x14ac:dyDescent="0.25">
      <c r="A473" s="197"/>
      <c r="B473" s="198"/>
      <c r="C473" s="197"/>
      <c r="D473" s="197"/>
      <c r="E473" s="197"/>
      <c r="F473" s="197"/>
      <c r="G473" s="197"/>
      <c r="H473" s="197"/>
      <c r="I473" s="197"/>
      <c r="J473" s="197"/>
      <c r="K473" s="197"/>
      <c r="L473" s="197"/>
      <c r="M473" s="197"/>
      <c r="N473" s="197"/>
      <c r="O473" s="197"/>
      <c r="P473" s="197"/>
      <c r="Q473" s="197"/>
      <c r="R473" s="197"/>
      <c r="S473" s="197"/>
      <c r="T473" s="197"/>
      <c r="U473" s="197"/>
      <c r="V473" s="197"/>
      <c r="W473" s="197"/>
      <c r="X473" s="197"/>
      <c r="Y473" s="197"/>
      <c r="Z473" s="197"/>
      <c r="AA473" s="197"/>
    </row>
    <row xmlns:x14ac="http://schemas.microsoft.com/office/spreadsheetml/2009/9/ac" r="474" ht="15.75" x14ac:dyDescent="0.25">
      <c r="A474" s="197"/>
      <c r="B474" s="198"/>
      <c r="C474" s="197"/>
      <c r="D474" s="197"/>
      <c r="E474" s="197"/>
      <c r="F474" s="197"/>
      <c r="G474" s="197"/>
      <c r="H474" s="197"/>
      <c r="I474" s="197"/>
      <c r="J474" s="197"/>
      <c r="K474" s="197"/>
      <c r="L474" s="197"/>
      <c r="M474" s="197"/>
      <c r="N474" s="197"/>
      <c r="O474" s="197"/>
      <c r="P474" s="197"/>
      <c r="Q474" s="197"/>
      <c r="R474" s="197"/>
      <c r="S474" s="197"/>
      <c r="T474" s="197"/>
      <c r="U474" s="197"/>
      <c r="V474" s="197"/>
      <c r="W474" s="197"/>
      <c r="X474" s="197"/>
      <c r="Y474" s="197"/>
      <c r="Z474" s="197"/>
      <c r="AA474" s="197"/>
    </row>
    <row xmlns:x14ac="http://schemas.microsoft.com/office/spreadsheetml/2009/9/ac" r="475" ht="15.75" x14ac:dyDescent="0.25">
      <c r="A475" s="197"/>
      <c r="B475" s="198"/>
      <c r="C475" s="197"/>
      <c r="D475" s="197"/>
      <c r="E475" s="197"/>
      <c r="F475" s="197"/>
      <c r="G475" s="197"/>
      <c r="H475" s="197"/>
      <c r="I475" s="197"/>
      <c r="J475" s="197"/>
      <c r="K475" s="197"/>
      <c r="L475" s="197"/>
      <c r="M475" s="197"/>
      <c r="N475" s="197"/>
      <c r="O475" s="197"/>
      <c r="P475" s="197"/>
      <c r="Q475" s="197"/>
      <c r="R475" s="197"/>
      <c r="S475" s="197"/>
      <c r="T475" s="197"/>
      <c r="U475" s="197"/>
      <c r="V475" s="197"/>
      <c r="W475" s="197"/>
      <c r="X475" s="197"/>
      <c r="Y475" s="197"/>
      <c r="Z475" s="197"/>
      <c r="AA475" s="197"/>
    </row>
    <row xmlns:x14ac="http://schemas.microsoft.com/office/spreadsheetml/2009/9/ac" r="476" ht="15.75" x14ac:dyDescent="0.25">
      <c r="A476" s="197"/>
      <c r="B476" s="198"/>
      <c r="C476" s="197"/>
      <c r="D476" s="197"/>
      <c r="E476" s="197"/>
      <c r="F476" s="197"/>
      <c r="G476" s="197"/>
      <c r="H476" s="197"/>
      <c r="I476" s="197"/>
      <c r="J476" s="197"/>
      <c r="K476" s="197"/>
      <c r="L476" s="197"/>
      <c r="M476" s="197"/>
      <c r="N476" s="197"/>
      <c r="O476" s="197"/>
      <c r="P476" s="197"/>
      <c r="Q476" s="197"/>
      <c r="R476" s="197"/>
      <c r="S476" s="197"/>
      <c r="T476" s="197"/>
      <c r="U476" s="197"/>
      <c r="V476" s="197"/>
      <c r="W476" s="197"/>
      <c r="X476" s="197"/>
      <c r="Y476" s="197"/>
      <c r="Z476" s="197"/>
      <c r="AA476" s="197"/>
    </row>
    <row xmlns:x14ac="http://schemas.microsoft.com/office/spreadsheetml/2009/9/ac" r="477" ht="15.75" x14ac:dyDescent="0.25">
      <c r="A477" s="197"/>
      <c r="B477" s="198"/>
      <c r="C477" s="197"/>
      <c r="D477" s="197"/>
      <c r="E477" s="197"/>
      <c r="F477" s="197"/>
      <c r="G477" s="197"/>
      <c r="H477" s="197"/>
      <c r="I477" s="197"/>
      <c r="J477" s="197"/>
      <c r="K477" s="197"/>
      <c r="L477" s="197"/>
      <c r="M477" s="197"/>
      <c r="N477" s="197"/>
      <c r="O477" s="197"/>
      <c r="P477" s="197"/>
      <c r="Q477" s="197"/>
      <c r="R477" s="197"/>
      <c r="S477" s="197"/>
      <c r="T477" s="197"/>
      <c r="U477" s="197"/>
      <c r="V477" s="197"/>
      <c r="W477" s="197"/>
      <c r="X477" s="197"/>
      <c r="Y477" s="197"/>
      <c r="Z477" s="197"/>
      <c r="AA477" s="197"/>
    </row>
    <row xmlns:x14ac="http://schemas.microsoft.com/office/spreadsheetml/2009/9/ac" r="478" ht="15.75" x14ac:dyDescent="0.25">
      <c r="A478" s="197"/>
      <c r="B478" s="198"/>
      <c r="C478" s="197"/>
      <c r="D478" s="197"/>
      <c r="E478" s="197"/>
      <c r="F478" s="197"/>
      <c r="G478" s="197"/>
      <c r="H478" s="197"/>
      <c r="I478" s="197"/>
      <c r="J478" s="197"/>
      <c r="K478" s="197"/>
      <c r="L478" s="197"/>
      <c r="M478" s="197"/>
      <c r="N478" s="197"/>
      <c r="O478" s="197"/>
      <c r="P478" s="197"/>
      <c r="Q478" s="197"/>
      <c r="R478" s="197"/>
      <c r="S478" s="197"/>
      <c r="T478" s="197"/>
      <c r="U478" s="197"/>
      <c r="V478" s="197"/>
      <c r="W478" s="197"/>
      <c r="X478" s="197"/>
      <c r="Y478" s="197"/>
      <c r="Z478" s="197"/>
      <c r="AA478" s="197"/>
    </row>
    <row xmlns:x14ac="http://schemas.microsoft.com/office/spreadsheetml/2009/9/ac" r="479" ht="15.75" x14ac:dyDescent="0.25">
      <c r="A479" s="197"/>
      <c r="B479" s="198"/>
      <c r="C479" s="197"/>
      <c r="D479" s="197"/>
      <c r="E479" s="197"/>
      <c r="F479" s="197"/>
      <c r="G479" s="197"/>
      <c r="H479" s="197"/>
      <c r="I479" s="197"/>
      <c r="J479" s="197"/>
      <c r="K479" s="197"/>
      <c r="L479" s="197"/>
      <c r="M479" s="197"/>
      <c r="N479" s="197"/>
      <c r="O479" s="197"/>
      <c r="P479" s="197"/>
      <c r="Q479" s="197"/>
      <c r="R479" s="197"/>
      <c r="S479" s="197"/>
      <c r="T479" s="197"/>
      <c r="U479" s="197"/>
      <c r="V479" s="197"/>
      <c r="W479" s="197"/>
      <c r="X479" s="197"/>
      <c r="Y479" s="197"/>
      <c r="Z479" s="197"/>
      <c r="AA479" s="197"/>
    </row>
    <row xmlns:x14ac="http://schemas.microsoft.com/office/spreadsheetml/2009/9/ac" r="480" ht="15.75" x14ac:dyDescent="0.25">
      <c r="A480" s="197"/>
      <c r="B480" s="198"/>
      <c r="C480" s="197"/>
      <c r="D480" s="197"/>
      <c r="E480" s="197"/>
      <c r="F480" s="197"/>
      <c r="G480" s="197"/>
      <c r="H480" s="197"/>
      <c r="I480" s="197"/>
      <c r="J480" s="197"/>
      <c r="K480" s="197"/>
      <c r="L480" s="197"/>
      <c r="M480" s="197"/>
      <c r="N480" s="197"/>
      <c r="O480" s="197"/>
      <c r="P480" s="197"/>
      <c r="Q480" s="197"/>
      <c r="R480" s="197"/>
      <c r="S480" s="197"/>
      <c r="T480" s="197"/>
      <c r="U480" s="197"/>
      <c r="V480" s="197"/>
      <c r="W480" s="197"/>
      <c r="X480" s="197"/>
      <c r="Y480" s="197"/>
      <c r="Z480" s="197"/>
      <c r="AA480" s="197"/>
    </row>
    <row xmlns:x14ac="http://schemas.microsoft.com/office/spreadsheetml/2009/9/ac" r="481" ht="15.75" x14ac:dyDescent="0.25">
      <c r="A481" s="197"/>
      <c r="B481" s="198"/>
      <c r="C481" s="197"/>
      <c r="D481" s="197"/>
      <c r="E481" s="197"/>
      <c r="F481" s="197"/>
      <c r="G481" s="197"/>
      <c r="H481" s="197"/>
      <c r="I481" s="197"/>
      <c r="J481" s="197"/>
      <c r="K481" s="197"/>
      <c r="L481" s="197"/>
      <c r="M481" s="197"/>
      <c r="N481" s="197"/>
      <c r="O481" s="197"/>
      <c r="P481" s="197"/>
      <c r="Q481" s="197"/>
      <c r="R481" s="197"/>
      <c r="S481" s="197"/>
      <c r="T481" s="197"/>
      <c r="U481" s="197"/>
      <c r="V481" s="197"/>
      <c r="W481" s="197"/>
      <c r="X481" s="197"/>
      <c r="Y481" s="197"/>
      <c r="Z481" s="197"/>
      <c r="AA481" s="197"/>
    </row>
    <row xmlns:x14ac="http://schemas.microsoft.com/office/spreadsheetml/2009/9/ac" r="482" ht="15.75" x14ac:dyDescent="0.25">
      <c r="A482" s="197"/>
      <c r="B482" s="198"/>
      <c r="C482" s="197"/>
      <c r="D482" s="197"/>
      <c r="E482" s="197"/>
      <c r="F482" s="197"/>
      <c r="G482" s="197"/>
      <c r="H482" s="197"/>
      <c r="I482" s="197"/>
      <c r="J482" s="197"/>
      <c r="K482" s="197"/>
      <c r="L482" s="197"/>
      <c r="M482" s="197"/>
      <c r="N482" s="197"/>
      <c r="O482" s="197"/>
      <c r="P482" s="197"/>
      <c r="Q482" s="197"/>
      <c r="R482" s="197"/>
      <c r="S482" s="197"/>
      <c r="T482" s="197"/>
      <c r="U482" s="197"/>
      <c r="V482" s="197"/>
      <c r="W482" s="197"/>
      <c r="X482" s="197"/>
      <c r="Y482" s="197"/>
      <c r="Z482" s="197"/>
      <c r="AA482" s="197"/>
    </row>
    <row xmlns:x14ac="http://schemas.microsoft.com/office/spreadsheetml/2009/9/ac" r="483" ht="15.75" x14ac:dyDescent="0.25">
      <c r="A483" s="197"/>
      <c r="B483" s="198"/>
      <c r="C483" s="197"/>
      <c r="D483" s="197"/>
      <c r="E483" s="197"/>
      <c r="F483" s="197"/>
      <c r="G483" s="197"/>
      <c r="H483" s="197"/>
      <c r="I483" s="197"/>
      <c r="J483" s="197"/>
      <c r="K483" s="197"/>
      <c r="L483" s="197"/>
      <c r="M483" s="197"/>
      <c r="N483" s="197"/>
      <c r="O483" s="197"/>
      <c r="P483" s="197"/>
      <c r="Q483" s="197"/>
      <c r="R483" s="197"/>
      <c r="S483" s="197"/>
      <c r="T483" s="197"/>
      <c r="U483" s="197"/>
      <c r="V483" s="197"/>
      <c r="W483" s="197"/>
      <c r="X483" s="197"/>
      <c r="Y483" s="197"/>
      <c r="Z483" s="197"/>
      <c r="AA483" s="197"/>
    </row>
    <row xmlns:x14ac="http://schemas.microsoft.com/office/spreadsheetml/2009/9/ac" r="484" ht="15.75" x14ac:dyDescent="0.25">
      <c r="A484" s="197"/>
      <c r="B484" s="198"/>
      <c r="C484" s="197"/>
      <c r="D484" s="197"/>
      <c r="E484" s="197"/>
      <c r="F484" s="197"/>
      <c r="G484" s="197"/>
      <c r="H484" s="197"/>
      <c r="I484" s="197"/>
      <c r="J484" s="197"/>
      <c r="K484" s="197"/>
      <c r="L484" s="197"/>
      <c r="M484" s="197"/>
      <c r="N484" s="197"/>
      <c r="O484" s="197"/>
      <c r="P484" s="197"/>
      <c r="Q484" s="197"/>
      <c r="R484" s="197"/>
      <c r="S484" s="197"/>
      <c r="T484" s="197"/>
      <c r="U484" s="197"/>
      <c r="V484" s="197"/>
      <c r="W484" s="197"/>
      <c r="X484" s="197"/>
      <c r="Y484" s="197"/>
      <c r="Z484" s="197"/>
      <c r="AA484" s="197"/>
    </row>
    <row xmlns:x14ac="http://schemas.microsoft.com/office/spreadsheetml/2009/9/ac" r="485" ht="15.75" x14ac:dyDescent="0.25">
      <c r="A485" s="197"/>
      <c r="B485" s="198"/>
      <c r="C485" s="197"/>
      <c r="D485" s="197"/>
      <c r="E485" s="197"/>
      <c r="F485" s="197"/>
      <c r="G485" s="197"/>
      <c r="H485" s="197"/>
      <c r="I485" s="197"/>
      <c r="J485" s="197"/>
      <c r="K485" s="197"/>
      <c r="L485" s="197"/>
      <c r="M485" s="197"/>
      <c r="N485" s="197"/>
      <c r="O485" s="197"/>
      <c r="P485" s="197"/>
      <c r="Q485" s="197"/>
      <c r="R485" s="197"/>
      <c r="S485" s="197"/>
      <c r="T485" s="197"/>
      <c r="U485" s="197"/>
      <c r="V485" s="197"/>
      <c r="W485" s="197"/>
      <c r="X485" s="197"/>
      <c r="Y485" s="197"/>
      <c r="Z485" s="197"/>
      <c r="AA485" s="197"/>
    </row>
    <row xmlns:x14ac="http://schemas.microsoft.com/office/spreadsheetml/2009/9/ac" r="486" ht="15.75" x14ac:dyDescent="0.25">
      <c r="A486" s="197"/>
      <c r="B486" s="198"/>
      <c r="C486" s="197"/>
      <c r="D486" s="197"/>
      <c r="E486" s="197"/>
      <c r="F486" s="197"/>
      <c r="G486" s="197"/>
      <c r="H486" s="197"/>
      <c r="I486" s="197"/>
      <c r="J486" s="197"/>
      <c r="K486" s="197"/>
      <c r="L486" s="197"/>
      <c r="M486" s="197"/>
      <c r="N486" s="197"/>
      <c r="O486" s="197"/>
      <c r="P486" s="197"/>
      <c r="Q486" s="197"/>
      <c r="R486" s="197"/>
      <c r="S486" s="197"/>
      <c r="T486" s="197"/>
      <c r="U486" s="197"/>
      <c r="V486" s="197"/>
      <c r="W486" s="197"/>
      <c r="X486" s="197"/>
      <c r="Y486" s="197"/>
      <c r="Z486" s="197"/>
      <c r="AA486" s="197"/>
    </row>
    <row xmlns:x14ac="http://schemas.microsoft.com/office/spreadsheetml/2009/9/ac" r="487" ht="15.75" x14ac:dyDescent="0.25">
      <c r="A487" s="197"/>
      <c r="B487" s="198"/>
      <c r="C487" s="197"/>
      <c r="D487" s="197"/>
      <c r="E487" s="197"/>
      <c r="F487" s="197"/>
      <c r="G487" s="197"/>
      <c r="H487" s="197"/>
      <c r="I487" s="197"/>
      <c r="J487" s="197"/>
      <c r="K487" s="197"/>
      <c r="L487" s="197"/>
      <c r="M487" s="197"/>
      <c r="N487" s="197"/>
      <c r="O487" s="197"/>
      <c r="P487" s="197"/>
      <c r="Q487" s="197"/>
      <c r="R487" s="197"/>
      <c r="S487" s="197"/>
      <c r="T487" s="197"/>
      <c r="U487" s="197"/>
      <c r="V487" s="197"/>
      <c r="W487" s="197"/>
      <c r="X487" s="197"/>
      <c r="Y487" s="197"/>
      <c r="Z487" s="197"/>
      <c r="AA487" s="197"/>
    </row>
    <row xmlns:x14ac="http://schemas.microsoft.com/office/spreadsheetml/2009/9/ac" r="488" ht="15.75" x14ac:dyDescent="0.25">
      <c r="A488" s="197"/>
      <c r="B488" s="198"/>
      <c r="C488" s="197"/>
      <c r="D488" s="197"/>
      <c r="E488" s="197"/>
      <c r="F488" s="197"/>
      <c r="G488" s="197"/>
      <c r="H488" s="197"/>
      <c r="I488" s="197"/>
      <c r="J488" s="197"/>
      <c r="K488" s="197"/>
      <c r="L488" s="197"/>
      <c r="M488" s="197"/>
      <c r="N488" s="197"/>
      <c r="O488" s="197"/>
      <c r="P488" s="197"/>
      <c r="Q488" s="197"/>
      <c r="R488" s="197"/>
      <c r="S488" s="197"/>
      <c r="T488" s="197"/>
      <c r="U488" s="197"/>
      <c r="V488" s="197"/>
      <c r="W488" s="197"/>
      <c r="X488" s="197"/>
      <c r="Y488" s="197"/>
      <c r="Z488" s="197"/>
      <c r="AA488" s="19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7FD5B-7B1C-40EF-B473-A4B14B72A5AD}">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43" customWidth="true"/>
    <col min="2" max="2" width="6.5" style="244" customWidth="true"/>
    <col min="3" max="3" width="14.125" style="245" customWidth="true"/>
    <col min="4" max="4" width="9.75" style="223" customWidth="true"/>
    <col min="5" max="5" width="8" style="246" customWidth="true"/>
    <col min="6" max="6" width="8" style="247" customWidth="true"/>
    <col min="7" max="7" width="8" style="248" customWidth="true"/>
    <col min="8" max="8" width="8" style="249" customWidth="true"/>
    <col min="9" max="9" width="8" style="242" customWidth="true"/>
    <col min="10" max="10" width="8" style="250" customWidth="true"/>
    <col min="11" max="11" width="8" style="251" customWidth="true"/>
    <col min="12" max="12" width="8" style="247" customWidth="true"/>
    <col min="13" max="13" width="8" style="252" customWidth="true"/>
    <col min="14" max="14" width="8" style="253" customWidth="true"/>
    <col min="15" max="19" width="8" style="223" customWidth="true"/>
    <col min="20" max="16384" width="9" style="223"/>
  </cols>
  <sheetData>
    <row xmlns:x14ac="http://schemas.microsoft.com/office/spreadsheetml/2009/9/ac" r="1" ht="20.25" customHeight="true" x14ac:dyDescent="0.2">
      <c r="A1" s="600" t="s">
        <v>376</v>
      </c>
      <c r="B1" s="601"/>
      <c r="C1" s="601"/>
      <c r="D1" s="601"/>
      <c r="E1" s="602" t="s">
        <v>53</v>
      </c>
      <c r="F1" s="603"/>
      <c r="G1" s="603"/>
      <c r="H1" s="603"/>
      <c r="I1" s="604"/>
      <c r="J1" s="605" t="s">
        <v>11</v>
      </c>
      <c r="K1" s="605"/>
      <c r="L1" s="605"/>
      <c r="M1" s="605"/>
      <c r="N1" s="605"/>
      <c r="O1" s="606" t="s">
        <v>12</v>
      </c>
      <c r="P1" s="607"/>
      <c r="Q1" s="607"/>
      <c r="R1" s="607"/>
      <c r="S1" s="608"/>
    </row>
    <row xmlns:x14ac="http://schemas.microsoft.com/office/spreadsheetml/2009/9/ac" r="2" x14ac:dyDescent="0.2">
      <c r="A2" s="601"/>
      <c r="B2" s="601"/>
      <c r="C2" s="601"/>
      <c r="D2" s="601"/>
      <c r="E2" s="224"/>
      <c r="F2" s="225"/>
      <c r="G2" s="254"/>
      <c r="H2" s="226"/>
      <c r="I2" s="255"/>
      <c r="J2" s="227"/>
      <c r="K2" s="225"/>
      <c r="L2" s="256"/>
      <c r="M2" s="226"/>
      <c r="N2" s="257"/>
      <c r="O2" s="224"/>
      <c r="P2" s="225"/>
      <c r="Q2" s="228"/>
      <c r="R2" s="226"/>
      <c r="S2" s="255"/>
    </row>
    <row xmlns:x14ac="http://schemas.microsoft.com/office/spreadsheetml/2009/9/ac" r="3" ht="134.25" customHeight="true" x14ac:dyDescent="0.2">
      <c r="A3" s="229" t="s">
        <v>10</v>
      </c>
      <c r="B3" s="230" t="s">
        <v>4</v>
      </c>
      <c r="C3" s="231" t="s">
        <v>8</v>
      </c>
      <c r="D3" s="232" t="s">
        <v>208</v>
      </c>
      <c r="E3" s="233" t="s">
        <v>26</v>
      </c>
      <c r="F3" s="234" t="s">
        <v>20</v>
      </c>
      <c r="G3" s="258" t="s">
        <v>177</v>
      </c>
      <c r="H3" s="235" t="s">
        <v>186</v>
      </c>
      <c r="I3" s="259" t="s">
        <v>37</v>
      </c>
      <c r="J3" s="236" t="s">
        <v>26</v>
      </c>
      <c r="K3" s="237" t="s">
        <v>20</v>
      </c>
      <c r="L3" s="260" t="s">
        <v>178</v>
      </c>
      <c r="M3" s="235" t="s">
        <v>186</v>
      </c>
      <c r="N3" s="261" t="s">
        <v>37</v>
      </c>
      <c r="O3" s="233" t="s">
        <v>26</v>
      </c>
      <c r="P3" s="234" t="s">
        <v>142</v>
      </c>
      <c r="Q3" s="238" t="s">
        <v>179</v>
      </c>
      <c r="R3" s="235" t="s">
        <v>186</v>
      </c>
      <c r="S3" s="259" t="s">
        <v>37</v>
      </c>
    </row>
    <row xmlns:x14ac="http://schemas.microsoft.com/office/spreadsheetml/2009/9/ac" r="4" x14ac:dyDescent="0.2">
      <c r="A4" s="367" t="str">
        <f>IF(ISBLANK(Regressions!A14), " ", Regressions!A14)</f>
        <v>Niger</v>
      </c>
      <c r="B4" s="368">
        <f>IF(ISBLANK(Regressions!B14), " ", Regressions!B14)</f>
        <v>2000</v>
      </c>
      <c r="C4" s="239" t="str">
        <f>IF(ISBLANK(Regressions!C14), " ", Regressions!C14)</f>
        <v>National</v>
      </c>
      <c r="D4" s="369">
        <f>IF(ISBLANK(Regressions!D14), " ", Regressions!D14)</f>
        <v>4654498</v>
      </c>
      <c r="E4" s="240" t="e">
        <f>IF(ISNUMBER(Regressions!E14),ROUND(Regressions!E14, 1), NA())</f>
        <v>#N/A</v>
      </c>
      <c r="F4" s="370" t="e">
        <f>IF(ISNUMBER(Regressions!F14),ROUND(Regressions!F14, 1), NA())</f>
        <v>#N/A</v>
      </c>
      <c r="G4" s="262" t="e">
        <f>IF(ISNUMBER(Regressions!G14),ROUND(Regressions!G14, 1), NA())</f>
        <v>#N/A</v>
      </c>
      <c r="H4" s="371" t="e">
        <f>IF(ISNUMBER(Regressions!H14),ROUND(Regressions!H14, 1), NA())</f>
        <v>#N/A</v>
      </c>
      <c r="I4" s="263" t="e">
        <f>IF(ISNUMBER(Regressions!I14),ROUND(Regressions!I14, 1), NA())</f>
        <v>#N/A</v>
      </c>
      <c r="J4" s="372">
        <f>IF(ISNUMBER(Regressions!K14),ROUND(Regressions!K14, 1), NA())</f>
        <v>8.5</v>
      </c>
      <c r="K4" s="370" t="e">
        <f>IF(ISNUMBER(Regressions!L14),ROUND(Regressions!L14, 1), NA())</f>
        <v>#N/A</v>
      </c>
      <c r="L4" s="264" t="e">
        <f>IF(ISNUMBER(Regressions!M14),ROUND(Regressions!M14, 1), NA())</f>
        <v>#N/A</v>
      </c>
      <c r="M4" s="371" t="e">
        <f>IF(ISNUMBER(Regressions!N14),ROUND(Regressions!N14, 1), NA())</f>
        <v>#N/A</v>
      </c>
      <c r="N4" s="263">
        <f>IF(ISNUMBER(Regressions!O14),ROUND(Regressions!O14, 1), NA())</f>
        <v>91.5</v>
      </c>
      <c r="O4" s="372" t="e">
        <f>IF(ISNUMBER(Regressions!Q14),ROUND(Regressions!Q14, 1), NA())</f>
        <v>#N/A</v>
      </c>
      <c r="P4" s="370" t="e">
        <f>IF(ISNUMBER(Regressions!R14),ROUND(Regressions!R14, 1), NA())</f>
        <v>#N/A</v>
      </c>
      <c r="Q4" s="241">
        <f>IF(ISNUMBER(Regressions!S14),ROUND(Regressions!S14, 1), NA())</f>
        <v>0</v>
      </c>
      <c r="R4" s="371" t="e">
        <f>IF(ISNUMBER(Regressions!T14),ROUND(Regressions!T14, 1), NA())</f>
        <v>#N/A</v>
      </c>
      <c r="S4" s="263" t="e">
        <f>IF(ISNUMBER(Regressions!U14),ROUND(Regressions!U14, 1), NA())</f>
        <v>#N/A</v>
      </c>
    </row>
    <row xmlns:x14ac="http://schemas.microsoft.com/office/spreadsheetml/2009/9/ac" r="5" x14ac:dyDescent="0.2">
      <c r="A5" s="367" t="str">
        <f>IF(ISBLANK(Regressions!A15), " ", Regressions!A15)</f>
        <v>Niger</v>
      </c>
      <c r="B5" s="368">
        <f>IF(ISBLANK(Regressions!B15), " ", Regressions!B15)</f>
        <v>2001</v>
      </c>
      <c r="C5" s="373" t="str">
        <f>IF(ISBLANK(Regressions!C15), " ", Regressions!C15)</f>
        <v>National</v>
      </c>
      <c r="D5" s="369">
        <f>IF(ISBLANK(Regressions!D15), " ", Regressions!D15)</f>
        <v>4824847</v>
      </c>
      <c r="E5" s="240" t="e">
        <f>IF(ISNUMBER(Regressions!E15),ROUND(Regressions!E15, 1), NA())</f>
        <v>#N/A</v>
      </c>
      <c r="F5" s="370">
        <f>IF(ISNUMBER(Regressions!F15),ROUND(Regressions!F15, 1), NA())</f>
        <v>14.1</v>
      </c>
      <c r="G5" s="262" t="e">
        <f>IF(ISNUMBER(Regressions!G15),ROUND(Regressions!G15, 1), NA())</f>
        <v>#N/A</v>
      </c>
      <c r="H5" s="371" t="e">
        <f>IF(ISNUMBER(Regressions!H15),ROUND(Regressions!H15, 1), NA())</f>
        <v>#N/A</v>
      </c>
      <c r="I5" s="263">
        <f>IF(ISNUMBER(Regressions!I15),ROUND(Regressions!I15, 1), NA())</f>
        <v>85.9</v>
      </c>
      <c r="J5" s="372">
        <f>IF(ISNUMBER(Regressions!K15),ROUND(Regressions!K15, 1), NA())</f>
        <v>8.5</v>
      </c>
      <c r="K5" s="370" t="e">
        <f>IF(ISNUMBER(Regressions!L15),ROUND(Regressions!L15, 1), NA())</f>
        <v>#N/A</v>
      </c>
      <c r="L5" s="264" t="e">
        <f>IF(ISNUMBER(Regressions!M15),ROUND(Regressions!M15, 1), NA())</f>
        <v>#N/A</v>
      </c>
      <c r="M5" s="371" t="e">
        <f>IF(ISNUMBER(Regressions!N15),ROUND(Regressions!N15, 1), NA())</f>
        <v>#N/A</v>
      </c>
      <c r="N5" s="263">
        <f>IF(ISNUMBER(Regressions!O15),ROUND(Regressions!O15, 1), NA())</f>
        <v>91.5</v>
      </c>
      <c r="O5" s="372" t="e">
        <f>IF(ISNUMBER(Regressions!Q15),ROUND(Regressions!Q15, 1), NA())</f>
        <v>#N/A</v>
      </c>
      <c r="P5" s="370" t="e">
        <f>IF(ISNUMBER(Regressions!R15),ROUND(Regressions!R15, 1), NA())</f>
        <v>#N/A</v>
      </c>
      <c r="Q5" s="241">
        <f>IF(ISNUMBER(Regressions!S15),ROUND(Regressions!S15, 1), NA())</f>
        <v>0</v>
      </c>
      <c r="R5" s="371" t="e">
        <f>IF(ISNUMBER(Regressions!T15),ROUND(Regressions!T15, 1), NA())</f>
        <v>#N/A</v>
      </c>
      <c r="S5" s="263" t="e">
        <f>IF(ISNUMBER(Regressions!U15),ROUND(Regressions!U15, 1), NA())</f>
        <v>#N/A</v>
      </c>
      <c r="T5" s="242"/>
      <c r="U5" s="242"/>
      <c r="V5" s="242"/>
      <c r="W5" s="242"/>
      <c r="X5" s="242"/>
      <c r="Y5" s="242"/>
      <c r="Z5" s="242"/>
      <c r="AA5" s="242"/>
    </row>
    <row xmlns:x14ac="http://schemas.microsoft.com/office/spreadsheetml/2009/9/ac" r="6" x14ac:dyDescent="0.2">
      <c r="A6" s="367" t="str">
        <f>IF(ISBLANK(Regressions!A16), " ", Regressions!A16)</f>
        <v>Niger</v>
      </c>
      <c r="B6" s="368">
        <f>IF(ISBLANK(Regressions!B16), " ", Regressions!B16)</f>
        <v>2002</v>
      </c>
      <c r="C6" s="373" t="str">
        <f>IF(ISBLANK(Regressions!C16), " ", Regressions!C16)</f>
        <v>National</v>
      </c>
      <c r="D6" s="369">
        <f>IF(ISBLANK(Regressions!D16), " ", Regressions!D16)</f>
        <v>5005029</v>
      </c>
      <c r="E6" s="240" t="e">
        <f>IF(ISNUMBER(Regressions!E16),ROUND(Regressions!E16, 1), NA())</f>
        <v>#N/A</v>
      </c>
      <c r="F6" s="370">
        <f>IF(ISNUMBER(Regressions!F16),ROUND(Regressions!F16, 1), NA())</f>
        <v>14.1</v>
      </c>
      <c r="G6" s="262" t="e">
        <f>IF(ISNUMBER(Regressions!G16),ROUND(Regressions!G16, 1), NA())</f>
        <v>#N/A</v>
      </c>
      <c r="H6" s="371" t="e">
        <f>IF(ISNUMBER(Regressions!H16),ROUND(Regressions!H16, 1), NA())</f>
        <v>#N/A</v>
      </c>
      <c r="I6" s="263">
        <f>IF(ISNUMBER(Regressions!I16),ROUND(Regressions!I16, 1), NA())</f>
        <v>85.9</v>
      </c>
      <c r="J6" s="372">
        <f>IF(ISNUMBER(Regressions!K16),ROUND(Regressions!K16, 1), NA())</f>
        <v>8.5</v>
      </c>
      <c r="K6" s="370" t="e">
        <f>IF(ISNUMBER(Regressions!L16),ROUND(Regressions!L16, 1), NA())</f>
        <v>#N/A</v>
      </c>
      <c r="L6" s="264" t="e">
        <f>IF(ISNUMBER(Regressions!M16),ROUND(Regressions!M16, 1), NA())</f>
        <v>#N/A</v>
      </c>
      <c r="M6" s="371" t="e">
        <f>IF(ISNUMBER(Regressions!N16),ROUND(Regressions!N16, 1), NA())</f>
        <v>#N/A</v>
      </c>
      <c r="N6" s="263">
        <f>IF(ISNUMBER(Regressions!O16),ROUND(Regressions!O16, 1), NA())</f>
        <v>91.5</v>
      </c>
      <c r="O6" s="372" t="e">
        <f>IF(ISNUMBER(Regressions!Q16),ROUND(Regressions!Q16, 1), NA())</f>
        <v>#N/A</v>
      </c>
      <c r="P6" s="370" t="e">
        <f>IF(ISNUMBER(Regressions!R16),ROUND(Regressions!R16, 1), NA())</f>
        <v>#N/A</v>
      </c>
      <c r="Q6" s="241">
        <f>IF(ISNUMBER(Regressions!S16),ROUND(Regressions!S16, 1), NA())</f>
        <v>0</v>
      </c>
      <c r="R6" s="371" t="e">
        <f>IF(ISNUMBER(Regressions!T16),ROUND(Regressions!T16, 1), NA())</f>
        <v>#N/A</v>
      </c>
      <c r="S6" s="263" t="e">
        <f>IF(ISNUMBER(Regressions!U16),ROUND(Regressions!U16, 1), NA())</f>
        <v>#N/A</v>
      </c>
      <c r="T6" s="242"/>
      <c r="U6" s="242"/>
      <c r="V6" s="242"/>
      <c r="W6" s="242"/>
      <c r="X6" s="242"/>
      <c r="Y6" s="242"/>
      <c r="Z6" s="242"/>
      <c r="AA6" s="242"/>
    </row>
    <row xmlns:x14ac="http://schemas.microsoft.com/office/spreadsheetml/2009/9/ac" r="7" x14ac:dyDescent="0.2">
      <c r="A7" s="367" t="str">
        <f>IF(ISBLANK(Regressions!A17), " ", Regressions!A17)</f>
        <v>Niger</v>
      </c>
      <c r="B7" s="368">
        <f>IF(ISBLANK(Regressions!B17), " ", Regressions!B17)</f>
        <v>2003</v>
      </c>
      <c r="C7" s="373" t="str">
        <f>IF(ISBLANK(Regressions!C17), " ", Regressions!C17)</f>
        <v>National</v>
      </c>
      <c r="D7" s="369">
        <f>IF(ISBLANK(Regressions!D17), " ", Regressions!D17)</f>
        <v>5197321</v>
      </c>
      <c r="E7" s="240" t="e">
        <f>IF(ISNUMBER(Regressions!E17),ROUND(Regressions!E17, 1), NA())</f>
        <v>#N/A</v>
      </c>
      <c r="F7" s="370">
        <f>IF(ISNUMBER(Regressions!F17),ROUND(Regressions!F17, 1), NA())</f>
        <v>14.1</v>
      </c>
      <c r="G7" s="262" t="e">
        <f>IF(ISNUMBER(Regressions!G17),ROUND(Regressions!G17, 1), NA())</f>
        <v>#N/A</v>
      </c>
      <c r="H7" s="371" t="e">
        <f>IF(ISNUMBER(Regressions!H17),ROUND(Regressions!H17, 1), NA())</f>
        <v>#N/A</v>
      </c>
      <c r="I7" s="263">
        <f>IF(ISNUMBER(Regressions!I17),ROUND(Regressions!I17, 1), NA())</f>
        <v>85.9</v>
      </c>
      <c r="J7" s="372">
        <f>IF(ISNUMBER(Regressions!K17),ROUND(Regressions!K17, 1), NA())</f>
        <v>10.1</v>
      </c>
      <c r="K7" s="370" t="e">
        <f>IF(ISNUMBER(Regressions!L17),ROUND(Regressions!L17, 1), NA())</f>
        <v>#N/A</v>
      </c>
      <c r="L7" s="264" t="e">
        <f>IF(ISNUMBER(Regressions!M17),ROUND(Regressions!M17, 1), NA())</f>
        <v>#N/A</v>
      </c>
      <c r="M7" s="371" t="e">
        <f>IF(ISNUMBER(Regressions!N17),ROUND(Regressions!N17, 1), NA())</f>
        <v>#N/A</v>
      </c>
      <c r="N7" s="263">
        <f>IF(ISNUMBER(Regressions!O17),ROUND(Regressions!O17, 1), NA())</f>
        <v>89.9</v>
      </c>
      <c r="O7" s="372" t="e">
        <f>IF(ISNUMBER(Regressions!Q17),ROUND(Regressions!Q17, 1), NA())</f>
        <v>#N/A</v>
      </c>
      <c r="P7" s="370" t="e">
        <f>IF(ISNUMBER(Regressions!R17),ROUND(Regressions!R17, 1), NA())</f>
        <v>#N/A</v>
      </c>
      <c r="Q7" s="241">
        <f>IF(ISNUMBER(Regressions!S17),ROUND(Regressions!S17, 1), NA())</f>
        <v>0</v>
      </c>
      <c r="R7" s="371" t="e">
        <f>IF(ISNUMBER(Regressions!T17),ROUND(Regressions!T17, 1), NA())</f>
        <v>#N/A</v>
      </c>
      <c r="S7" s="263" t="e">
        <f>IF(ISNUMBER(Regressions!U17),ROUND(Regressions!U17, 1), NA())</f>
        <v>#N/A</v>
      </c>
      <c r="T7" s="242"/>
      <c r="U7" s="242"/>
      <c r="V7" s="242"/>
      <c r="W7" s="242"/>
      <c r="X7" s="242"/>
      <c r="Y7" s="242"/>
      <c r="Z7" s="242"/>
      <c r="AA7" s="242"/>
    </row>
    <row xmlns:x14ac="http://schemas.microsoft.com/office/spreadsheetml/2009/9/ac" r="8" x14ac:dyDescent="0.2">
      <c r="A8" s="367" t="str">
        <f>IF(ISBLANK(Regressions!A18), " ", Regressions!A18)</f>
        <v>Niger</v>
      </c>
      <c r="B8" s="368">
        <f>IF(ISBLANK(Regressions!B18), " ", Regressions!B18)</f>
        <v>2004</v>
      </c>
      <c r="C8" s="373" t="str">
        <f>IF(ISBLANK(Regressions!C18), " ", Regressions!C18)</f>
        <v>National</v>
      </c>
      <c r="D8" s="369">
        <f>IF(ISBLANK(Regressions!D18), " ", Regressions!D18)</f>
        <v>5401842</v>
      </c>
      <c r="E8" s="240" t="e">
        <f>IF(ISNUMBER(Regressions!E18),ROUND(Regressions!E18, 1), NA())</f>
        <v>#N/A</v>
      </c>
      <c r="F8" s="370">
        <f>IF(ISNUMBER(Regressions!F18),ROUND(Regressions!F18, 1), NA())</f>
        <v>14.1</v>
      </c>
      <c r="G8" s="262" t="e">
        <f>IF(ISNUMBER(Regressions!G18),ROUND(Regressions!G18, 1), NA())</f>
        <v>#N/A</v>
      </c>
      <c r="H8" s="371" t="e">
        <f>IF(ISNUMBER(Regressions!H18),ROUND(Regressions!H18, 1), NA())</f>
        <v>#N/A</v>
      </c>
      <c r="I8" s="263">
        <f>IF(ISNUMBER(Regressions!I18),ROUND(Regressions!I18, 1), NA())</f>
        <v>85.9</v>
      </c>
      <c r="J8" s="372">
        <f>IF(ISNUMBER(Regressions!K18),ROUND(Regressions!K18, 1), NA())</f>
        <v>11.8</v>
      </c>
      <c r="K8" s="370" t="e">
        <f>IF(ISNUMBER(Regressions!L18),ROUND(Regressions!L18, 1), NA())</f>
        <v>#N/A</v>
      </c>
      <c r="L8" s="264" t="e">
        <f>IF(ISNUMBER(Regressions!M18),ROUND(Regressions!M18, 1), NA())</f>
        <v>#N/A</v>
      </c>
      <c r="M8" s="371" t="e">
        <f>IF(ISNUMBER(Regressions!N18),ROUND(Regressions!N18, 1), NA())</f>
        <v>#N/A</v>
      </c>
      <c r="N8" s="263">
        <f>IF(ISNUMBER(Regressions!O18),ROUND(Regressions!O18, 1), NA())</f>
        <v>88.2</v>
      </c>
      <c r="O8" s="372" t="e">
        <f>IF(ISNUMBER(Regressions!Q18),ROUND(Regressions!Q18, 1), NA())</f>
        <v>#N/A</v>
      </c>
      <c r="P8" s="370" t="e">
        <f>IF(ISNUMBER(Regressions!R18),ROUND(Regressions!R18, 1), NA())</f>
        <v>#N/A</v>
      </c>
      <c r="Q8" s="241">
        <f>IF(ISNUMBER(Regressions!S18),ROUND(Regressions!S18, 1), NA())</f>
        <v>0</v>
      </c>
      <c r="R8" s="371" t="e">
        <f>IF(ISNUMBER(Regressions!T18),ROUND(Regressions!T18, 1), NA())</f>
        <v>#N/A</v>
      </c>
      <c r="S8" s="263" t="e">
        <f>IF(ISNUMBER(Regressions!U18),ROUND(Regressions!U18, 1), NA())</f>
        <v>#N/A</v>
      </c>
      <c r="T8" s="242"/>
      <c r="U8" s="242"/>
      <c r="V8" s="242"/>
      <c r="W8" s="242"/>
      <c r="X8" s="242"/>
      <c r="Y8" s="242"/>
      <c r="Z8" s="242"/>
      <c r="AA8" s="242"/>
    </row>
    <row xmlns:x14ac="http://schemas.microsoft.com/office/spreadsheetml/2009/9/ac" r="9" x14ac:dyDescent="0.2">
      <c r="A9" s="367" t="str">
        <f>IF(ISBLANK(Regressions!A19), " ", Regressions!A19)</f>
        <v>Niger</v>
      </c>
      <c r="B9" s="368">
        <f>IF(ISBLANK(Regressions!B19), " ", Regressions!B19)</f>
        <v>2005</v>
      </c>
      <c r="C9" s="373" t="str">
        <f>IF(ISBLANK(Regressions!C19), " ", Regressions!C19)</f>
        <v>National</v>
      </c>
      <c r="D9" s="369">
        <f>IF(ISBLANK(Regressions!D19), " ", Regressions!D19)</f>
        <v>5619420</v>
      </c>
      <c r="E9" s="240" t="e">
        <f>IF(ISNUMBER(Regressions!E19),ROUND(Regressions!E19, 1), NA())</f>
        <v>#N/A</v>
      </c>
      <c r="F9" s="370">
        <f>IF(ISNUMBER(Regressions!F19),ROUND(Regressions!F19, 1), NA())</f>
        <v>14.1</v>
      </c>
      <c r="G9" s="262" t="e">
        <f>IF(ISNUMBER(Regressions!G19),ROUND(Regressions!G19, 1), NA())</f>
        <v>#N/A</v>
      </c>
      <c r="H9" s="371" t="e">
        <f>IF(ISNUMBER(Regressions!H19),ROUND(Regressions!H19, 1), NA())</f>
        <v>#N/A</v>
      </c>
      <c r="I9" s="263">
        <f>IF(ISNUMBER(Regressions!I19),ROUND(Regressions!I19, 1), NA())</f>
        <v>85.9</v>
      </c>
      <c r="J9" s="372">
        <f>IF(ISNUMBER(Regressions!K19),ROUND(Regressions!K19, 1), NA())</f>
        <v>13.4</v>
      </c>
      <c r="K9" s="370" t="e">
        <f>IF(ISNUMBER(Regressions!L19),ROUND(Regressions!L19, 1), NA())</f>
        <v>#N/A</v>
      </c>
      <c r="L9" s="264" t="e">
        <f>IF(ISNUMBER(Regressions!M19),ROUND(Regressions!M19, 1), NA())</f>
        <v>#N/A</v>
      </c>
      <c r="M9" s="371" t="e">
        <f>IF(ISNUMBER(Regressions!N19),ROUND(Regressions!N19, 1), NA())</f>
        <v>#N/A</v>
      </c>
      <c r="N9" s="263">
        <f>IF(ISNUMBER(Regressions!O19),ROUND(Regressions!O19, 1), NA())</f>
        <v>86.6</v>
      </c>
      <c r="O9" s="372" t="e">
        <f>IF(ISNUMBER(Regressions!Q19),ROUND(Regressions!Q19, 1), NA())</f>
        <v>#N/A</v>
      </c>
      <c r="P9" s="370" t="e">
        <f>IF(ISNUMBER(Regressions!R19),ROUND(Regressions!R19, 1), NA())</f>
        <v>#N/A</v>
      </c>
      <c r="Q9" s="241">
        <f>IF(ISNUMBER(Regressions!S19),ROUND(Regressions!S19, 1), NA())</f>
        <v>0</v>
      </c>
      <c r="R9" s="371" t="e">
        <f>IF(ISNUMBER(Regressions!T19),ROUND(Regressions!T19, 1), NA())</f>
        <v>#N/A</v>
      </c>
      <c r="S9" s="263" t="e">
        <f>IF(ISNUMBER(Regressions!U19),ROUND(Regressions!U19, 1), NA())</f>
        <v>#N/A</v>
      </c>
    </row>
    <row xmlns:x14ac="http://schemas.microsoft.com/office/spreadsheetml/2009/9/ac" r="10" x14ac:dyDescent="0.2">
      <c r="A10" s="367" t="str">
        <f>IF(ISBLANK(Regressions!A20), " ", Regressions!A20)</f>
        <v>Niger</v>
      </c>
      <c r="B10" s="368">
        <f>IF(ISBLANK(Regressions!B20), " ", Regressions!B20)</f>
        <v>2006</v>
      </c>
      <c r="C10" s="373" t="str">
        <f>IF(ISBLANK(Regressions!C20), " ", Regressions!C20)</f>
        <v>National</v>
      </c>
      <c r="D10" s="369">
        <f>IF(ISBLANK(Regressions!D20), " ", Regressions!D20)</f>
        <v>5850642</v>
      </c>
      <c r="E10" s="240" t="e">
        <f>IF(ISNUMBER(Regressions!E20),ROUND(Regressions!E20, 1), NA())</f>
        <v>#N/A</v>
      </c>
      <c r="F10" s="370">
        <f>IF(ISNUMBER(Regressions!F20),ROUND(Regressions!F20, 1), NA())</f>
        <v>14.7</v>
      </c>
      <c r="G10" s="262" t="e">
        <f>IF(ISNUMBER(Regressions!G20),ROUND(Regressions!G20, 1), NA())</f>
        <v>#N/A</v>
      </c>
      <c r="H10" s="371" t="e">
        <f>IF(ISNUMBER(Regressions!H20),ROUND(Regressions!H20, 1), NA())</f>
        <v>#N/A</v>
      </c>
      <c r="I10" s="263">
        <f>IF(ISNUMBER(Regressions!I20),ROUND(Regressions!I20, 1), NA())</f>
        <v>85.3</v>
      </c>
      <c r="J10" s="372">
        <f>IF(ISNUMBER(Regressions!K20),ROUND(Regressions!K20, 1), NA())</f>
        <v>15</v>
      </c>
      <c r="K10" s="370" t="e">
        <f>IF(ISNUMBER(Regressions!L20),ROUND(Regressions!L20, 1), NA())</f>
        <v>#N/A</v>
      </c>
      <c r="L10" s="264" t="e">
        <f>IF(ISNUMBER(Regressions!M20),ROUND(Regressions!M20, 1), NA())</f>
        <v>#N/A</v>
      </c>
      <c r="M10" s="371" t="e">
        <f>IF(ISNUMBER(Regressions!N20),ROUND(Regressions!N20, 1), NA())</f>
        <v>#N/A</v>
      </c>
      <c r="N10" s="263">
        <f>IF(ISNUMBER(Regressions!O20),ROUND(Regressions!O20, 1), NA())</f>
        <v>85</v>
      </c>
      <c r="O10" s="372" t="e">
        <f>IF(ISNUMBER(Regressions!Q20),ROUND(Regressions!Q20, 1), NA())</f>
        <v>#N/A</v>
      </c>
      <c r="P10" s="370" t="e">
        <f>IF(ISNUMBER(Regressions!R20),ROUND(Regressions!R20, 1), NA())</f>
        <v>#N/A</v>
      </c>
      <c r="Q10" s="241">
        <f>IF(ISNUMBER(Regressions!S20),ROUND(Regressions!S20, 1), NA())</f>
        <v>0</v>
      </c>
      <c r="R10" s="371" t="e">
        <f>IF(ISNUMBER(Regressions!T20),ROUND(Regressions!T20, 1), NA())</f>
        <v>#N/A</v>
      </c>
      <c r="S10" s="263" t="e">
        <f>IF(ISNUMBER(Regressions!U20),ROUND(Regressions!U20, 1), NA())</f>
        <v>#N/A</v>
      </c>
    </row>
    <row xmlns:x14ac="http://schemas.microsoft.com/office/spreadsheetml/2009/9/ac" r="11" x14ac:dyDescent="0.2">
      <c r="A11" s="367" t="str">
        <f>IF(ISBLANK(Regressions!A21), " ", Regressions!A21)</f>
        <v>Niger</v>
      </c>
      <c r="B11" s="368">
        <f>IF(ISBLANK(Regressions!B21), " ", Regressions!B21)</f>
        <v>2007</v>
      </c>
      <c r="C11" s="373" t="str">
        <f>IF(ISBLANK(Regressions!C21), " ", Regressions!C21)</f>
        <v>National</v>
      </c>
      <c r="D11" s="369">
        <f>IF(ISBLANK(Regressions!D21), " ", Regressions!D21)</f>
        <v>6097590</v>
      </c>
      <c r="E11" s="240" t="e">
        <f>IF(ISNUMBER(Regressions!E21),ROUND(Regressions!E21, 1), NA())</f>
        <v>#N/A</v>
      </c>
      <c r="F11" s="370">
        <f>IF(ISNUMBER(Regressions!F21),ROUND(Regressions!F21, 1), NA())</f>
        <v>15.3</v>
      </c>
      <c r="G11" s="262" t="e">
        <f>IF(ISNUMBER(Regressions!G21),ROUND(Regressions!G21, 1), NA())</f>
        <v>#N/A</v>
      </c>
      <c r="H11" s="371" t="e">
        <f>IF(ISNUMBER(Regressions!H21),ROUND(Regressions!H21, 1), NA())</f>
        <v>#N/A</v>
      </c>
      <c r="I11" s="263">
        <f>IF(ISNUMBER(Regressions!I21),ROUND(Regressions!I21, 1), NA())</f>
        <v>84.7</v>
      </c>
      <c r="J11" s="372">
        <f>IF(ISNUMBER(Regressions!K21),ROUND(Regressions!K21, 1), NA())</f>
        <v>16.7</v>
      </c>
      <c r="K11" s="370" t="e">
        <f>IF(ISNUMBER(Regressions!L21),ROUND(Regressions!L21, 1), NA())</f>
        <v>#N/A</v>
      </c>
      <c r="L11" s="264" t="e">
        <f>IF(ISNUMBER(Regressions!M21),ROUND(Regressions!M21, 1), NA())</f>
        <v>#N/A</v>
      </c>
      <c r="M11" s="371" t="e">
        <f>IF(ISNUMBER(Regressions!N21),ROUND(Regressions!N21, 1), NA())</f>
        <v>#N/A</v>
      </c>
      <c r="N11" s="263">
        <f>IF(ISNUMBER(Regressions!O21),ROUND(Regressions!O21, 1), NA())</f>
        <v>83.3</v>
      </c>
      <c r="O11" s="372" t="e">
        <f>IF(ISNUMBER(Regressions!Q21),ROUND(Regressions!Q21, 1), NA())</f>
        <v>#N/A</v>
      </c>
      <c r="P11" s="370" t="e">
        <f>IF(ISNUMBER(Regressions!R21),ROUND(Regressions!R21, 1), NA())</f>
        <v>#N/A</v>
      </c>
      <c r="Q11" s="241">
        <f>IF(ISNUMBER(Regressions!S21),ROUND(Regressions!S21, 1), NA())</f>
        <v>0</v>
      </c>
      <c r="R11" s="371" t="e">
        <f>IF(ISNUMBER(Regressions!T21),ROUND(Regressions!T21, 1), NA())</f>
        <v>#N/A</v>
      </c>
      <c r="S11" s="263" t="e">
        <f>IF(ISNUMBER(Regressions!U21),ROUND(Regressions!U21, 1), NA())</f>
        <v>#N/A</v>
      </c>
    </row>
    <row xmlns:x14ac="http://schemas.microsoft.com/office/spreadsheetml/2009/9/ac" r="12" x14ac:dyDescent="0.2">
      <c r="A12" s="367" t="str">
        <f>IF(ISBLANK(Regressions!A22), " ", Regressions!A22)</f>
        <v>Niger</v>
      </c>
      <c r="B12" s="368">
        <f>IF(ISBLANK(Regressions!B22), " ", Regressions!B22)</f>
        <v>2008</v>
      </c>
      <c r="C12" s="373" t="str">
        <f>IF(ISBLANK(Regressions!C22), " ", Regressions!C22)</f>
        <v>National</v>
      </c>
      <c r="D12" s="369">
        <f>IF(ISBLANK(Regressions!D22), " ", Regressions!D22)</f>
        <v>6358171</v>
      </c>
      <c r="E12" s="240" t="e">
        <f>IF(ISNUMBER(Regressions!E22),ROUND(Regressions!E22, 1), NA())</f>
        <v>#N/A</v>
      </c>
      <c r="F12" s="370">
        <f>IF(ISNUMBER(Regressions!F22),ROUND(Regressions!F22, 1), NA())</f>
        <v>16</v>
      </c>
      <c r="G12" s="262" t="e">
        <f>IF(ISNUMBER(Regressions!G22),ROUND(Regressions!G22, 1), NA())</f>
        <v>#N/A</v>
      </c>
      <c r="H12" s="371" t="e">
        <f>IF(ISNUMBER(Regressions!H22),ROUND(Regressions!H22, 1), NA())</f>
        <v>#N/A</v>
      </c>
      <c r="I12" s="263">
        <f>IF(ISNUMBER(Regressions!I22),ROUND(Regressions!I22, 1), NA())</f>
        <v>84</v>
      </c>
      <c r="J12" s="372">
        <f>IF(ISNUMBER(Regressions!K22),ROUND(Regressions!K22, 1), NA())</f>
        <v>18.3</v>
      </c>
      <c r="K12" s="370" t="e">
        <f>IF(ISNUMBER(Regressions!L22),ROUND(Regressions!L22, 1), NA())</f>
        <v>#N/A</v>
      </c>
      <c r="L12" s="264" t="e">
        <f>IF(ISNUMBER(Regressions!M22),ROUND(Regressions!M22, 1), NA())</f>
        <v>#N/A</v>
      </c>
      <c r="M12" s="371" t="e">
        <f>IF(ISNUMBER(Regressions!N22),ROUND(Regressions!N22, 1), NA())</f>
        <v>#N/A</v>
      </c>
      <c r="N12" s="263">
        <f>IF(ISNUMBER(Regressions!O22),ROUND(Regressions!O22, 1), NA())</f>
        <v>81.7</v>
      </c>
      <c r="O12" s="372" t="e">
        <f>IF(ISNUMBER(Regressions!Q22),ROUND(Regressions!Q22, 1), NA())</f>
        <v>#N/A</v>
      </c>
      <c r="P12" s="370" t="e">
        <f>IF(ISNUMBER(Regressions!R22),ROUND(Regressions!R22, 1), NA())</f>
        <v>#N/A</v>
      </c>
      <c r="Q12" s="241">
        <f>IF(ISNUMBER(Regressions!S22),ROUND(Regressions!S22, 1), NA())</f>
        <v>0</v>
      </c>
      <c r="R12" s="371" t="e">
        <f>IF(ISNUMBER(Regressions!T22),ROUND(Regressions!T22, 1), NA())</f>
        <v>#N/A</v>
      </c>
      <c r="S12" s="263" t="e">
        <f>IF(ISNUMBER(Regressions!U22),ROUND(Regressions!U22, 1), NA())</f>
        <v>#N/A</v>
      </c>
    </row>
    <row xmlns:x14ac="http://schemas.microsoft.com/office/spreadsheetml/2009/9/ac" r="13" x14ac:dyDescent="0.2">
      <c r="A13" s="367" t="str">
        <f>IF(ISBLANK(Regressions!A23), " ", Regressions!A23)</f>
        <v>Niger</v>
      </c>
      <c r="B13" s="368">
        <f>IF(ISBLANK(Regressions!B23), " ", Regressions!B23)</f>
        <v>2009</v>
      </c>
      <c r="C13" s="373" t="str">
        <f>IF(ISBLANK(Regressions!C23), " ", Regressions!C23)</f>
        <v>National</v>
      </c>
      <c r="D13" s="369">
        <f>IF(ISBLANK(Regressions!D23), " ", Regressions!D23)</f>
        <v>6634394</v>
      </c>
      <c r="E13" s="240" t="e">
        <f>IF(ISNUMBER(Regressions!E23),ROUND(Regressions!E23, 1), NA())</f>
        <v>#N/A</v>
      </c>
      <c r="F13" s="370">
        <f>IF(ISNUMBER(Regressions!F23),ROUND(Regressions!F23, 1), NA())</f>
        <v>16.600000000000001</v>
      </c>
      <c r="G13" s="262" t="e">
        <f>IF(ISNUMBER(Regressions!G23),ROUND(Regressions!G23, 1), NA())</f>
        <v>#N/A</v>
      </c>
      <c r="H13" s="371" t="e">
        <f>IF(ISNUMBER(Regressions!H23),ROUND(Regressions!H23, 1), NA())</f>
        <v>#N/A</v>
      </c>
      <c r="I13" s="263">
        <f>IF(ISNUMBER(Regressions!I23),ROUND(Regressions!I23, 1), NA())</f>
        <v>83.4</v>
      </c>
      <c r="J13" s="372">
        <f>IF(ISNUMBER(Regressions!K23),ROUND(Regressions!K23, 1), NA())</f>
        <v>19.899999999999999</v>
      </c>
      <c r="K13" s="370" t="e">
        <f>IF(ISNUMBER(Regressions!L23),ROUND(Regressions!L23, 1), NA())</f>
        <v>#N/A</v>
      </c>
      <c r="L13" s="264" t="e">
        <f>IF(ISNUMBER(Regressions!M23),ROUND(Regressions!M23, 1), NA())</f>
        <v>#N/A</v>
      </c>
      <c r="M13" s="371" t="e">
        <f>IF(ISNUMBER(Regressions!N23),ROUND(Regressions!N23, 1), NA())</f>
        <v>#N/A</v>
      </c>
      <c r="N13" s="263">
        <f>IF(ISNUMBER(Regressions!O23),ROUND(Regressions!O23, 1), NA())</f>
        <v>80.099999999999994</v>
      </c>
      <c r="O13" s="372" t="e">
        <f>IF(ISNUMBER(Regressions!Q23),ROUND(Regressions!Q23, 1), NA())</f>
        <v>#N/A</v>
      </c>
      <c r="P13" s="370" t="e">
        <f>IF(ISNUMBER(Regressions!R23),ROUND(Regressions!R23, 1), NA())</f>
        <v>#N/A</v>
      </c>
      <c r="Q13" s="241">
        <f>IF(ISNUMBER(Regressions!S23),ROUND(Regressions!S23, 1), NA())</f>
        <v>0</v>
      </c>
      <c r="R13" s="371" t="e">
        <f>IF(ISNUMBER(Regressions!T23),ROUND(Regressions!T23, 1), NA())</f>
        <v>#N/A</v>
      </c>
      <c r="S13" s="263" t="e">
        <f>IF(ISNUMBER(Regressions!U23),ROUND(Regressions!U23, 1), NA())</f>
        <v>#N/A</v>
      </c>
    </row>
    <row xmlns:x14ac="http://schemas.microsoft.com/office/spreadsheetml/2009/9/ac" r="14" x14ac:dyDescent="0.2">
      <c r="A14" s="367" t="str">
        <f>IF(ISBLANK(Regressions!A24), " ", Regressions!A24)</f>
        <v>Niger</v>
      </c>
      <c r="B14" s="368">
        <f>IF(ISBLANK(Regressions!B24), " ", Regressions!B24)</f>
        <v>2010</v>
      </c>
      <c r="C14" s="373" t="str">
        <f>IF(ISBLANK(Regressions!C24), " ", Regressions!C24)</f>
        <v>National</v>
      </c>
      <c r="D14" s="369">
        <f>IF(ISBLANK(Regressions!D24), " ", Regressions!D24)</f>
        <v>6924723</v>
      </c>
      <c r="E14" s="240" t="e">
        <f>IF(ISNUMBER(Regressions!E24),ROUND(Regressions!E24, 1), NA())</f>
        <v>#N/A</v>
      </c>
      <c r="F14" s="370">
        <f>IF(ISNUMBER(Regressions!F24),ROUND(Regressions!F24, 1), NA())</f>
        <v>17.2</v>
      </c>
      <c r="G14" s="262" t="e">
        <f>IF(ISNUMBER(Regressions!G24),ROUND(Regressions!G24, 1), NA())</f>
        <v>#N/A</v>
      </c>
      <c r="H14" s="371" t="e">
        <f>IF(ISNUMBER(Regressions!H24),ROUND(Regressions!H24, 1), NA())</f>
        <v>#N/A</v>
      </c>
      <c r="I14" s="263">
        <f>IF(ISNUMBER(Regressions!I24),ROUND(Regressions!I24, 1), NA())</f>
        <v>82.8</v>
      </c>
      <c r="J14" s="372">
        <f>IF(ISNUMBER(Regressions!K24),ROUND(Regressions!K24, 1), NA())</f>
        <v>21.5</v>
      </c>
      <c r="K14" s="370" t="e">
        <f>IF(ISNUMBER(Regressions!L24),ROUND(Regressions!L24, 1), NA())</f>
        <v>#N/A</v>
      </c>
      <c r="L14" s="264">
        <f>IF(ISNUMBER(Regressions!M24),ROUND(Regressions!M24, 1), NA())</f>
        <v>21.5</v>
      </c>
      <c r="M14" s="371">
        <f>IF(ISNUMBER(Regressions!N24),ROUND(Regressions!N24, 1), NA())</f>
        <v>0</v>
      </c>
      <c r="N14" s="263">
        <f>IF(ISNUMBER(Regressions!O24),ROUND(Regressions!O24, 1), NA())</f>
        <v>78.5</v>
      </c>
      <c r="O14" s="372" t="e">
        <f>IF(ISNUMBER(Regressions!Q24),ROUND(Regressions!Q24, 1), NA())</f>
        <v>#N/A</v>
      </c>
      <c r="P14" s="370" t="e">
        <f>IF(ISNUMBER(Regressions!R24),ROUND(Regressions!R24, 1), NA())</f>
        <v>#N/A</v>
      </c>
      <c r="Q14" s="241">
        <f>IF(ISNUMBER(Regressions!S24),ROUND(Regressions!S24, 1), NA())</f>
        <v>0</v>
      </c>
      <c r="R14" s="371" t="e">
        <f>IF(ISNUMBER(Regressions!T24),ROUND(Regressions!T24, 1), NA())</f>
        <v>#N/A</v>
      </c>
      <c r="S14" s="263" t="e">
        <f>IF(ISNUMBER(Regressions!U24),ROUND(Regressions!U24, 1), NA())</f>
        <v>#N/A</v>
      </c>
    </row>
    <row xmlns:x14ac="http://schemas.microsoft.com/office/spreadsheetml/2009/9/ac" r="15" x14ac:dyDescent="0.2">
      <c r="A15" s="367" t="str">
        <f>IF(ISBLANK(Regressions!A25), " ", Regressions!A25)</f>
        <v>Niger</v>
      </c>
      <c r="B15" s="368">
        <f>IF(ISBLANK(Regressions!B25), " ", Regressions!B25)</f>
        <v>2011</v>
      </c>
      <c r="C15" s="373" t="str">
        <f>IF(ISBLANK(Regressions!C25), " ", Regressions!C25)</f>
        <v>National</v>
      </c>
      <c r="D15" s="369">
        <f>IF(ISBLANK(Regressions!D25), " ", Regressions!D25)</f>
        <v>7225636</v>
      </c>
      <c r="E15" s="240">
        <f>IF(ISNUMBER(Regressions!E25),ROUND(Regressions!E25, 1), NA())</f>
        <v>22.8</v>
      </c>
      <c r="F15" s="370">
        <f>IF(ISNUMBER(Regressions!F25),ROUND(Regressions!F25, 1), NA())</f>
        <v>17.899999999999999</v>
      </c>
      <c r="G15" s="262" t="e">
        <f>IF(ISNUMBER(Regressions!G25),ROUND(Regressions!G25, 1), NA())</f>
        <v>#N/A</v>
      </c>
      <c r="H15" s="371" t="e">
        <f>IF(ISNUMBER(Regressions!H25),ROUND(Regressions!H25, 1), NA())</f>
        <v>#N/A</v>
      </c>
      <c r="I15" s="263">
        <f>IF(ISNUMBER(Regressions!I25),ROUND(Regressions!I25, 1), NA())</f>
        <v>82.1</v>
      </c>
      <c r="J15" s="372">
        <f>IF(ISNUMBER(Regressions!K25),ROUND(Regressions!K25, 1), NA())</f>
        <v>23.2</v>
      </c>
      <c r="K15" s="370" t="e">
        <f>IF(ISNUMBER(Regressions!L25),ROUND(Regressions!L25, 1), NA())</f>
        <v>#N/A</v>
      </c>
      <c r="L15" s="264">
        <f>IF(ISNUMBER(Regressions!M25),ROUND(Regressions!M25, 1), NA())</f>
        <v>23.2</v>
      </c>
      <c r="M15" s="371">
        <f>IF(ISNUMBER(Regressions!N25),ROUND(Regressions!N25, 1), NA())</f>
        <v>0</v>
      </c>
      <c r="N15" s="263">
        <f>IF(ISNUMBER(Regressions!O25),ROUND(Regressions!O25, 1), NA())</f>
        <v>76.8</v>
      </c>
      <c r="O15" s="372" t="e">
        <f>IF(ISNUMBER(Regressions!Q25),ROUND(Regressions!Q25, 1), NA())</f>
        <v>#N/A</v>
      </c>
      <c r="P15" s="370" t="e">
        <f>IF(ISNUMBER(Regressions!R25),ROUND(Regressions!R25, 1), NA())</f>
        <v>#N/A</v>
      </c>
      <c r="Q15" s="241">
        <f>IF(ISNUMBER(Regressions!S25),ROUND(Regressions!S25, 1), NA())</f>
        <v>0</v>
      </c>
      <c r="R15" s="371" t="e">
        <f>IF(ISNUMBER(Regressions!T25),ROUND(Regressions!T25, 1), NA())</f>
        <v>#N/A</v>
      </c>
      <c r="S15" s="263" t="e">
        <f>IF(ISNUMBER(Regressions!U25),ROUND(Regressions!U25, 1), NA())</f>
        <v>#N/A</v>
      </c>
    </row>
    <row xmlns:x14ac="http://schemas.microsoft.com/office/spreadsheetml/2009/9/ac" r="16" x14ac:dyDescent="0.2">
      <c r="A16" s="367" t="str">
        <f>IF(ISBLANK(Regressions!A26), " ", Regressions!A26)</f>
        <v>Niger</v>
      </c>
      <c r="B16" s="368">
        <f>IF(ISBLANK(Regressions!B26), " ", Regressions!B26)</f>
        <v>2012</v>
      </c>
      <c r="C16" s="373" t="str">
        <f>IF(ISBLANK(Regressions!C26), " ", Regressions!C26)</f>
        <v>National</v>
      </c>
      <c r="D16" s="369">
        <f>IF(ISBLANK(Regressions!D26), " ", Regressions!D26)</f>
        <v>7538922</v>
      </c>
      <c r="E16" s="240">
        <f>IF(ISNUMBER(Regressions!E26),ROUND(Regressions!E26, 1), NA())</f>
        <v>22.8</v>
      </c>
      <c r="F16" s="370">
        <f>IF(ISNUMBER(Regressions!F26),ROUND(Regressions!F26, 1), NA())</f>
        <v>18.5</v>
      </c>
      <c r="G16" s="262" t="e">
        <f>IF(ISNUMBER(Regressions!G26),ROUND(Regressions!G26, 1), NA())</f>
        <v>#N/A</v>
      </c>
      <c r="H16" s="371" t="e">
        <f>IF(ISNUMBER(Regressions!H26),ROUND(Regressions!H26, 1), NA())</f>
        <v>#N/A</v>
      </c>
      <c r="I16" s="263">
        <f>IF(ISNUMBER(Regressions!I26),ROUND(Regressions!I26, 1), NA())</f>
        <v>81.5</v>
      </c>
      <c r="J16" s="372">
        <f>IF(ISNUMBER(Regressions!K26),ROUND(Regressions!K26, 1), NA())</f>
        <v>24.8</v>
      </c>
      <c r="K16" s="370" t="e">
        <f>IF(ISNUMBER(Regressions!L26),ROUND(Regressions!L26, 1), NA())</f>
        <v>#N/A</v>
      </c>
      <c r="L16" s="264">
        <f>IF(ISNUMBER(Regressions!M26),ROUND(Regressions!M26, 1), NA())</f>
        <v>24.8</v>
      </c>
      <c r="M16" s="371">
        <f>IF(ISNUMBER(Regressions!N26),ROUND(Regressions!N26, 1), NA())</f>
        <v>0</v>
      </c>
      <c r="N16" s="263">
        <f>IF(ISNUMBER(Regressions!O26),ROUND(Regressions!O26, 1), NA())</f>
        <v>75.2</v>
      </c>
      <c r="O16" s="372" t="e">
        <f>IF(ISNUMBER(Regressions!Q26),ROUND(Regressions!Q26, 1), NA())</f>
        <v>#N/A</v>
      </c>
      <c r="P16" s="370" t="e">
        <f>IF(ISNUMBER(Regressions!R26),ROUND(Regressions!R26, 1), NA())</f>
        <v>#N/A</v>
      </c>
      <c r="Q16" s="241">
        <f>IF(ISNUMBER(Regressions!S26),ROUND(Regressions!S26, 1), NA())</f>
        <v>0</v>
      </c>
      <c r="R16" s="371" t="e">
        <f>IF(ISNUMBER(Regressions!T26),ROUND(Regressions!T26, 1), NA())</f>
        <v>#N/A</v>
      </c>
      <c r="S16" s="263" t="e">
        <f>IF(ISNUMBER(Regressions!U26),ROUND(Regressions!U26, 1), NA())</f>
        <v>#N/A</v>
      </c>
    </row>
    <row xmlns:x14ac="http://schemas.microsoft.com/office/spreadsheetml/2009/9/ac" r="17" x14ac:dyDescent="0.2">
      <c r="A17" s="367" t="str">
        <f>IF(ISBLANK(Regressions!A27), " ", Regressions!A27)</f>
        <v>Niger</v>
      </c>
      <c r="B17" s="368">
        <f>IF(ISBLANK(Regressions!B27), " ", Regressions!B27)</f>
        <v>2013</v>
      </c>
      <c r="C17" s="373" t="str">
        <f>IF(ISBLANK(Regressions!C27), " ", Regressions!C27)</f>
        <v>National</v>
      </c>
      <c r="D17" s="369">
        <f>IF(ISBLANK(Regressions!D27), " ", Regressions!D27)</f>
        <v>7868313</v>
      </c>
      <c r="E17" s="240">
        <f>IF(ISNUMBER(Regressions!E27),ROUND(Regressions!E27, 1), NA())</f>
        <v>22.8</v>
      </c>
      <c r="F17" s="370">
        <f>IF(ISNUMBER(Regressions!F27),ROUND(Regressions!F27, 1), NA())</f>
        <v>19.100000000000001</v>
      </c>
      <c r="G17" s="262" t="e">
        <f>IF(ISNUMBER(Regressions!G27),ROUND(Regressions!G27, 1), NA())</f>
        <v>#N/A</v>
      </c>
      <c r="H17" s="371" t="e">
        <f>IF(ISNUMBER(Regressions!H27),ROUND(Regressions!H27, 1), NA())</f>
        <v>#N/A</v>
      </c>
      <c r="I17" s="263">
        <f>IF(ISNUMBER(Regressions!I27),ROUND(Regressions!I27, 1), NA())</f>
        <v>80.900000000000006</v>
      </c>
      <c r="J17" s="372">
        <f>IF(ISNUMBER(Regressions!K27),ROUND(Regressions!K27, 1), NA())</f>
        <v>26.4</v>
      </c>
      <c r="K17" s="370" t="e">
        <f>IF(ISNUMBER(Regressions!L27),ROUND(Regressions!L27, 1), NA())</f>
        <v>#N/A</v>
      </c>
      <c r="L17" s="264">
        <f>IF(ISNUMBER(Regressions!M27),ROUND(Regressions!M27, 1), NA())</f>
        <v>25.4</v>
      </c>
      <c r="M17" s="371">
        <f>IF(ISNUMBER(Regressions!N27),ROUND(Regressions!N27, 1), NA())</f>
        <v>1</v>
      </c>
      <c r="N17" s="263">
        <f>IF(ISNUMBER(Regressions!O27),ROUND(Regressions!O27, 1), NA())</f>
        <v>73.599999999999994</v>
      </c>
      <c r="O17" s="372" t="e">
        <f>IF(ISNUMBER(Regressions!Q27),ROUND(Regressions!Q27, 1), NA())</f>
        <v>#N/A</v>
      </c>
      <c r="P17" s="370" t="e">
        <f>IF(ISNUMBER(Regressions!R27),ROUND(Regressions!R27, 1), NA())</f>
        <v>#N/A</v>
      </c>
      <c r="Q17" s="241">
        <f>IF(ISNUMBER(Regressions!S27),ROUND(Regressions!S27, 1), NA())</f>
        <v>0</v>
      </c>
      <c r="R17" s="371" t="e">
        <f>IF(ISNUMBER(Regressions!T27),ROUND(Regressions!T27, 1), NA())</f>
        <v>#N/A</v>
      </c>
      <c r="S17" s="263" t="e">
        <f>IF(ISNUMBER(Regressions!U27),ROUND(Regressions!U27, 1), NA())</f>
        <v>#N/A</v>
      </c>
    </row>
    <row xmlns:x14ac="http://schemas.microsoft.com/office/spreadsheetml/2009/9/ac" r="18" x14ac:dyDescent="0.2">
      <c r="A18" s="367" t="str">
        <f>IF(ISBLANK(Regressions!A28), " ", Regressions!A28)</f>
        <v>Niger</v>
      </c>
      <c r="B18" s="368">
        <f>IF(ISBLANK(Regressions!B28), " ", Regressions!B28)</f>
        <v>2014</v>
      </c>
      <c r="C18" s="373" t="str">
        <f>IF(ISBLANK(Regressions!C28), " ", Regressions!C28)</f>
        <v>National</v>
      </c>
      <c r="D18" s="369">
        <f>IF(ISBLANK(Regressions!D28), " ", Regressions!D28)</f>
        <v>8203779</v>
      </c>
      <c r="E18" s="240">
        <f>IF(ISNUMBER(Regressions!E28),ROUND(Regressions!E28, 1), NA())</f>
        <v>22.8</v>
      </c>
      <c r="F18" s="370">
        <f>IF(ISNUMBER(Regressions!F28),ROUND(Regressions!F28, 1), NA())</f>
        <v>19.8</v>
      </c>
      <c r="G18" s="262" t="e">
        <f>IF(ISNUMBER(Regressions!G28),ROUND(Regressions!G28, 1), NA())</f>
        <v>#N/A</v>
      </c>
      <c r="H18" s="371" t="e">
        <f>IF(ISNUMBER(Regressions!H28),ROUND(Regressions!H28, 1), NA())</f>
        <v>#N/A</v>
      </c>
      <c r="I18" s="263">
        <f>IF(ISNUMBER(Regressions!I28),ROUND(Regressions!I28, 1), NA())</f>
        <v>80.2</v>
      </c>
      <c r="J18" s="372">
        <f>IF(ISNUMBER(Regressions!K28),ROUND(Regressions!K28, 1), NA())</f>
        <v>28.1</v>
      </c>
      <c r="K18" s="370" t="e">
        <f>IF(ISNUMBER(Regressions!L28),ROUND(Regressions!L28, 1), NA())</f>
        <v>#N/A</v>
      </c>
      <c r="L18" s="264">
        <f>IF(ISNUMBER(Regressions!M28),ROUND(Regressions!M28, 1), NA())</f>
        <v>25.4</v>
      </c>
      <c r="M18" s="371">
        <f>IF(ISNUMBER(Regressions!N28),ROUND(Regressions!N28, 1), NA())</f>
        <v>2.7</v>
      </c>
      <c r="N18" s="263">
        <f>IF(ISNUMBER(Regressions!O28),ROUND(Regressions!O28, 1), NA())</f>
        <v>71.900000000000006</v>
      </c>
      <c r="O18" s="372" t="e">
        <f>IF(ISNUMBER(Regressions!Q28),ROUND(Regressions!Q28, 1), NA())</f>
        <v>#N/A</v>
      </c>
      <c r="P18" s="370" t="e">
        <f>IF(ISNUMBER(Regressions!R28),ROUND(Regressions!R28, 1), NA())</f>
        <v>#N/A</v>
      </c>
      <c r="Q18" s="241">
        <f>IF(ISNUMBER(Regressions!S28),ROUND(Regressions!S28, 1), NA())</f>
        <v>0</v>
      </c>
      <c r="R18" s="371" t="e">
        <f>IF(ISNUMBER(Regressions!T28),ROUND(Regressions!T28, 1), NA())</f>
        <v>#N/A</v>
      </c>
      <c r="S18" s="263" t="e">
        <f>IF(ISNUMBER(Regressions!U28),ROUND(Regressions!U28, 1), NA())</f>
        <v>#N/A</v>
      </c>
    </row>
    <row xmlns:x14ac="http://schemas.microsoft.com/office/spreadsheetml/2009/9/ac" r="19" x14ac:dyDescent="0.2">
      <c r="A19" s="367" t="str">
        <f>IF(ISBLANK(Regressions!A29), " ", Regressions!A29)</f>
        <v>Niger</v>
      </c>
      <c r="B19" s="368">
        <f>IF(ISBLANK(Regressions!B29), " ", Regressions!B29)</f>
        <v>2015</v>
      </c>
      <c r="C19" s="373" t="str">
        <f>IF(ISBLANK(Regressions!C29), " ", Regressions!C29)</f>
        <v>National</v>
      </c>
      <c r="D19" s="369">
        <f>IF(ISBLANK(Regressions!D29), " ", Regressions!D29)</f>
        <v>8551148</v>
      </c>
      <c r="E19" s="240">
        <f>IF(ISNUMBER(Regressions!E29),ROUND(Regressions!E29, 1), NA())</f>
        <v>22.8</v>
      </c>
      <c r="F19" s="370">
        <f>IF(ISNUMBER(Regressions!F29),ROUND(Regressions!F29, 1), NA())</f>
        <v>20.399999999999999</v>
      </c>
      <c r="G19" s="262" t="e">
        <f>IF(ISNUMBER(Regressions!G29),ROUND(Regressions!G29, 1), NA())</f>
        <v>#N/A</v>
      </c>
      <c r="H19" s="371" t="e">
        <f>IF(ISNUMBER(Regressions!H29),ROUND(Regressions!H29, 1), NA())</f>
        <v>#N/A</v>
      </c>
      <c r="I19" s="263">
        <f>IF(ISNUMBER(Regressions!I29),ROUND(Regressions!I29, 1), NA())</f>
        <v>79.599999999999994</v>
      </c>
      <c r="J19" s="372">
        <f>IF(ISNUMBER(Regressions!K29),ROUND(Regressions!K29, 1), NA())</f>
        <v>29.7</v>
      </c>
      <c r="K19" s="370" t="e">
        <f>IF(ISNUMBER(Regressions!L29),ROUND(Regressions!L29, 1), NA())</f>
        <v>#N/A</v>
      </c>
      <c r="L19" s="264">
        <f>IF(ISNUMBER(Regressions!M29),ROUND(Regressions!M29, 1), NA())</f>
        <v>25.4</v>
      </c>
      <c r="M19" s="371">
        <f>IF(ISNUMBER(Regressions!N29),ROUND(Regressions!N29, 1), NA())</f>
        <v>4.3</v>
      </c>
      <c r="N19" s="263">
        <f>IF(ISNUMBER(Regressions!O29),ROUND(Regressions!O29, 1), NA())</f>
        <v>70.3</v>
      </c>
      <c r="O19" s="372">
        <f>IF(ISNUMBER(Regressions!Q29),ROUND(Regressions!Q29, 1), NA())</f>
        <v>53.3</v>
      </c>
      <c r="P19" s="370">
        <f>IF(ISNUMBER(Regressions!R29),ROUND(Regressions!R29, 1), NA())</f>
        <v>41.8</v>
      </c>
      <c r="Q19" s="241">
        <f>IF(ISNUMBER(Regressions!S29),ROUND(Regressions!S29, 1), NA())</f>
        <v>0</v>
      </c>
      <c r="R19" s="371">
        <f>IF(ISNUMBER(Regressions!T29),ROUND(Regressions!T29, 1), NA())</f>
        <v>41.8</v>
      </c>
      <c r="S19" s="263">
        <f>IF(ISNUMBER(Regressions!U29),ROUND(Regressions!U29, 1), NA())</f>
        <v>58.2</v>
      </c>
    </row>
    <row xmlns:x14ac="http://schemas.microsoft.com/office/spreadsheetml/2009/9/ac" r="20" x14ac:dyDescent="0.2">
      <c r="A20" s="367" t="str">
        <f>IF(ISBLANK(Regressions!A30), " ", Regressions!A30)</f>
        <v>Niger</v>
      </c>
      <c r="B20" s="368">
        <f>IF(ISBLANK(Regressions!B30), " ", Regressions!B30)</f>
        <v>2016</v>
      </c>
      <c r="C20" s="373" t="str">
        <f>IF(ISBLANK(Regressions!C30), " ", Regressions!C30)</f>
        <v>National</v>
      </c>
      <c r="D20" s="369">
        <f>IF(ISBLANK(Regressions!D30), " ", Regressions!D30)</f>
        <v>8905276</v>
      </c>
      <c r="E20" s="240">
        <f>IF(ISNUMBER(Regressions!E30),ROUND(Regressions!E30, 1), NA())</f>
        <v>22.8</v>
      </c>
      <c r="F20" s="370">
        <f>IF(ISNUMBER(Regressions!F30),ROUND(Regressions!F30, 1), NA())</f>
        <v>21</v>
      </c>
      <c r="G20" s="262" t="e">
        <f>IF(ISNUMBER(Regressions!G30),ROUND(Regressions!G30, 1), NA())</f>
        <v>#N/A</v>
      </c>
      <c r="H20" s="371" t="e">
        <f>IF(ISNUMBER(Regressions!H30),ROUND(Regressions!H30, 1), NA())</f>
        <v>#N/A</v>
      </c>
      <c r="I20" s="263">
        <f>IF(ISNUMBER(Regressions!I30),ROUND(Regressions!I30, 1), NA())</f>
        <v>79</v>
      </c>
      <c r="J20" s="372">
        <f>IF(ISNUMBER(Regressions!K30),ROUND(Regressions!K30, 1), NA())</f>
        <v>31.3</v>
      </c>
      <c r="K20" s="370" t="e">
        <f>IF(ISNUMBER(Regressions!L30),ROUND(Regressions!L30, 1), NA())</f>
        <v>#N/A</v>
      </c>
      <c r="L20" s="264">
        <f>IF(ISNUMBER(Regressions!M30),ROUND(Regressions!M30, 1), NA())</f>
        <v>25.4</v>
      </c>
      <c r="M20" s="371">
        <f>IF(ISNUMBER(Regressions!N30),ROUND(Regressions!N30, 1), NA())</f>
        <v>5.9</v>
      </c>
      <c r="N20" s="263">
        <f>IF(ISNUMBER(Regressions!O30),ROUND(Regressions!O30, 1), NA())</f>
        <v>68.7</v>
      </c>
      <c r="O20" s="372">
        <f>IF(ISNUMBER(Regressions!Q30),ROUND(Regressions!Q30, 1), NA())</f>
        <v>53.3</v>
      </c>
      <c r="P20" s="370">
        <f>IF(ISNUMBER(Regressions!R30),ROUND(Regressions!R30, 1), NA())</f>
        <v>41.8</v>
      </c>
      <c r="Q20" s="241">
        <f>IF(ISNUMBER(Regressions!S30),ROUND(Regressions!S30, 1), NA())</f>
        <v>4.8</v>
      </c>
      <c r="R20" s="371">
        <f>IF(ISNUMBER(Regressions!T30),ROUND(Regressions!T30, 1), NA())</f>
        <v>37</v>
      </c>
      <c r="S20" s="263">
        <f>IF(ISNUMBER(Regressions!U30),ROUND(Regressions!U30, 1), NA())</f>
        <v>58.2</v>
      </c>
    </row>
    <row xmlns:x14ac="http://schemas.microsoft.com/office/spreadsheetml/2009/9/ac" r="21" x14ac:dyDescent="0.2">
      <c r="A21" s="367" t="str">
        <f>IF(ISBLANK(Regressions!A31), " ", Regressions!A31)</f>
        <v>Niger</v>
      </c>
      <c r="B21" s="368">
        <f>IF(ISBLANK(Regressions!B31), " ", Regressions!B31)</f>
        <v>2017</v>
      </c>
      <c r="C21" s="373" t="str">
        <f>IF(ISBLANK(Regressions!C31), " ", Regressions!C31)</f>
        <v>National</v>
      </c>
      <c r="D21" s="369">
        <f>IF(ISBLANK(Regressions!D31), " ", Regressions!D31)</f>
        <v>9263672</v>
      </c>
      <c r="E21" s="240">
        <f>IF(ISNUMBER(Regressions!E31),ROUND(Regressions!E31, 1), NA())</f>
        <v>22.8</v>
      </c>
      <c r="F21" s="370">
        <f>IF(ISNUMBER(Regressions!F31),ROUND(Regressions!F31, 1), NA())</f>
        <v>21.7</v>
      </c>
      <c r="G21" s="262" t="e">
        <f>IF(ISNUMBER(Regressions!G31),ROUND(Regressions!G31, 1), NA())</f>
        <v>#N/A</v>
      </c>
      <c r="H21" s="371" t="e">
        <f>IF(ISNUMBER(Regressions!H31),ROUND(Regressions!H31, 1), NA())</f>
        <v>#N/A</v>
      </c>
      <c r="I21" s="263">
        <f>IF(ISNUMBER(Regressions!I31),ROUND(Regressions!I31, 1), NA())</f>
        <v>78.3</v>
      </c>
      <c r="J21" s="372">
        <f>IF(ISNUMBER(Regressions!K31),ROUND(Regressions!K31, 1), NA())</f>
        <v>33</v>
      </c>
      <c r="K21" s="370" t="e">
        <f>IF(ISNUMBER(Regressions!L31),ROUND(Regressions!L31, 1), NA())</f>
        <v>#N/A</v>
      </c>
      <c r="L21" s="264">
        <f>IF(ISNUMBER(Regressions!M31),ROUND(Regressions!M31, 1), NA())</f>
        <v>25.4</v>
      </c>
      <c r="M21" s="371">
        <f>IF(ISNUMBER(Regressions!N31),ROUND(Regressions!N31, 1), NA())</f>
        <v>7.6</v>
      </c>
      <c r="N21" s="263">
        <f>IF(ISNUMBER(Regressions!O31),ROUND(Regressions!O31, 1), NA())</f>
        <v>67</v>
      </c>
      <c r="O21" s="372">
        <f>IF(ISNUMBER(Regressions!Q31),ROUND(Regressions!Q31, 1), NA())</f>
        <v>53.3</v>
      </c>
      <c r="P21" s="370">
        <f>IF(ISNUMBER(Regressions!R31),ROUND(Regressions!R31, 1), NA())</f>
        <v>41.8</v>
      </c>
      <c r="Q21" s="241">
        <f>IF(ISNUMBER(Regressions!S31),ROUND(Regressions!S31, 1), NA())</f>
        <v>13.9</v>
      </c>
      <c r="R21" s="371">
        <f>IF(ISNUMBER(Regressions!T31),ROUND(Regressions!T31, 1), NA())</f>
        <v>27.8</v>
      </c>
      <c r="S21" s="263">
        <f>IF(ISNUMBER(Regressions!U31),ROUND(Regressions!U31, 1), NA())</f>
        <v>58.2</v>
      </c>
    </row>
    <row xmlns:x14ac="http://schemas.microsoft.com/office/spreadsheetml/2009/9/ac" r="22" x14ac:dyDescent="0.2">
      <c r="A22" s="367" t="str">
        <f>IF(ISBLANK(Regressions!A32), " ", Regressions!A32)</f>
        <v>Niger</v>
      </c>
      <c r="B22" s="368">
        <f>IF(ISBLANK(Regressions!B32), " ", Regressions!B32)</f>
        <v>2018</v>
      </c>
      <c r="C22" s="373" t="str">
        <f>IF(ISBLANK(Regressions!C32), " ", Regressions!C32)</f>
        <v>National</v>
      </c>
      <c r="D22" s="369">
        <f>IF(ISBLANK(Regressions!D32), " ", Regressions!D32)</f>
        <v>9630269</v>
      </c>
      <c r="E22" s="240">
        <f>IF(ISNUMBER(Regressions!E32),ROUND(Regressions!E32, 1), NA())</f>
        <v>22.8</v>
      </c>
      <c r="F22" s="370">
        <f>IF(ISNUMBER(Regressions!F32),ROUND(Regressions!F32, 1), NA())</f>
        <v>22.3</v>
      </c>
      <c r="G22" s="262" t="e">
        <f>IF(ISNUMBER(Regressions!G32),ROUND(Regressions!G32, 1), NA())</f>
        <v>#N/A</v>
      </c>
      <c r="H22" s="371" t="e">
        <f>IF(ISNUMBER(Regressions!H32),ROUND(Regressions!H32, 1), NA())</f>
        <v>#N/A</v>
      </c>
      <c r="I22" s="263">
        <f>IF(ISNUMBER(Regressions!I32),ROUND(Regressions!I32, 1), NA())</f>
        <v>77.7</v>
      </c>
      <c r="J22" s="372">
        <f>IF(ISNUMBER(Regressions!K32),ROUND(Regressions!K32, 1), NA())</f>
        <v>34.6</v>
      </c>
      <c r="K22" s="370" t="e">
        <f>IF(ISNUMBER(Regressions!L32),ROUND(Regressions!L32, 1), NA())</f>
        <v>#N/A</v>
      </c>
      <c r="L22" s="264">
        <f>IF(ISNUMBER(Regressions!M32),ROUND(Regressions!M32, 1), NA())</f>
        <v>25.4</v>
      </c>
      <c r="M22" s="371">
        <f>IF(ISNUMBER(Regressions!N32),ROUND(Regressions!N32, 1), NA())</f>
        <v>9.1999999999999993</v>
      </c>
      <c r="N22" s="263">
        <f>IF(ISNUMBER(Regressions!O32),ROUND(Regressions!O32, 1), NA())</f>
        <v>65.400000000000006</v>
      </c>
      <c r="O22" s="372">
        <f>IF(ISNUMBER(Regressions!Q32),ROUND(Regressions!Q32, 1), NA())</f>
        <v>53.3</v>
      </c>
      <c r="P22" s="370">
        <f>IF(ISNUMBER(Regressions!R32),ROUND(Regressions!R32, 1), NA())</f>
        <v>41.8</v>
      </c>
      <c r="Q22" s="241">
        <f>IF(ISNUMBER(Regressions!S32),ROUND(Regressions!S32, 1), NA())</f>
        <v>23.1</v>
      </c>
      <c r="R22" s="371">
        <f>IF(ISNUMBER(Regressions!T32),ROUND(Regressions!T32, 1), NA())</f>
        <v>18.7</v>
      </c>
      <c r="S22" s="263">
        <f>IF(ISNUMBER(Regressions!U32),ROUND(Regressions!U32, 1), NA())</f>
        <v>58.2</v>
      </c>
    </row>
    <row xmlns:x14ac="http://schemas.microsoft.com/office/spreadsheetml/2009/9/ac" r="23" x14ac:dyDescent="0.2">
      <c r="A23" s="367" t="str">
        <f>IF(ISBLANK(Regressions!A33), " ", Regressions!A33)</f>
        <v>Niger</v>
      </c>
      <c r="B23" s="368">
        <f>IF(ISBLANK(Regressions!B33), " ", Regressions!B33)</f>
        <v>2019</v>
      </c>
      <c r="C23" s="373" t="str">
        <f>IF(ISBLANK(Regressions!C33), " ", Regressions!C33)</f>
        <v>National</v>
      </c>
      <c r="D23" s="369">
        <f>IF(ISBLANK(Regressions!D33), " ", Regressions!D33)</f>
        <v>10006716</v>
      </c>
      <c r="E23" s="240">
        <f>IF(ISNUMBER(Regressions!E33),ROUND(Regressions!E33, 1), NA())</f>
        <v>22.9</v>
      </c>
      <c r="F23" s="370">
        <f>IF(ISNUMBER(Regressions!F33),ROUND(Regressions!F33, 1), NA())</f>
        <v>22.9</v>
      </c>
      <c r="G23" s="262" t="e">
        <f>IF(ISNUMBER(Regressions!G33),ROUND(Regressions!G33, 1), NA())</f>
        <v>#N/A</v>
      </c>
      <c r="H23" s="371" t="e">
        <f>IF(ISNUMBER(Regressions!H33),ROUND(Regressions!H33, 1), NA())</f>
        <v>#N/A</v>
      </c>
      <c r="I23" s="263">
        <f>IF(ISNUMBER(Regressions!I33),ROUND(Regressions!I33, 1), NA())</f>
        <v>77.099999999999994</v>
      </c>
      <c r="J23" s="372">
        <f>IF(ISNUMBER(Regressions!K33),ROUND(Regressions!K33, 1), NA())</f>
        <v>36.200000000000003</v>
      </c>
      <c r="K23" s="370" t="e">
        <f>IF(ISNUMBER(Regressions!L33),ROUND(Regressions!L33, 1), NA())</f>
        <v>#N/A</v>
      </c>
      <c r="L23" s="264">
        <f>IF(ISNUMBER(Regressions!M33),ROUND(Regressions!M33, 1), NA())</f>
        <v>25.4</v>
      </c>
      <c r="M23" s="371">
        <f>IF(ISNUMBER(Regressions!N33),ROUND(Regressions!N33, 1), NA())</f>
        <v>10.8</v>
      </c>
      <c r="N23" s="263">
        <f>IF(ISNUMBER(Regressions!O33),ROUND(Regressions!O33, 1), NA())</f>
        <v>63.8</v>
      </c>
      <c r="O23" s="372">
        <f>IF(ISNUMBER(Regressions!Q33),ROUND(Regressions!Q33, 1), NA())</f>
        <v>53.3</v>
      </c>
      <c r="P23" s="370">
        <f>IF(ISNUMBER(Regressions!R33),ROUND(Regressions!R33, 1), NA())</f>
        <v>41.8</v>
      </c>
      <c r="Q23" s="241">
        <f>IF(ISNUMBER(Regressions!S33),ROUND(Regressions!S33, 1), NA())</f>
        <v>32.299999999999997</v>
      </c>
      <c r="R23" s="371">
        <f>IF(ISNUMBER(Regressions!T33),ROUND(Regressions!T33, 1), NA())</f>
        <v>9.5</v>
      </c>
      <c r="S23" s="263">
        <f>IF(ISNUMBER(Regressions!U33),ROUND(Regressions!U33, 1), NA())</f>
        <v>58.2</v>
      </c>
    </row>
    <row xmlns:x14ac="http://schemas.microsoft.com/office/spreadsheetml/2009/9/ac" r="24" x14ac:dyDescent="0.2">
      <c r="A24" s="367" t="str">
        <f>IF(ISBLANK(Regressions!A34), " ", Regressions!A34)</f>
        <v>Niger</v>
      </c>
      <c r="B24" s="368">
        <f>IF(ISBLANK(Regressions!B34), " ", Regressions!B34)</f>
        <v>2020</v>
      </c>
      <c r="C24" s="373" t="str">
        <f>IF(ISBLANK(Regressions!C34), " ", Regressions!C34)</f>
        <v>National</v>
      </c>
      <c r="D24" s="369">
        <f>IF(ISBLANK(Regressions!D34), " ", Regressions!D34)</f>
        <v>10395092</v>
      </c>
      <c r="E24" s="240" t="e">
        <f>IF(ISNUMBER(Regressions!E34),ROUND(Regressions!E34, 1), NA())</f>
        <v>#N/A</v>
      </c>
      <c r="F24" s="370">
        <f>IF(ISNUMBER(Regressions!F34),ROUND(Regressions!F34, 1), NA())</f>
        <v>23.6</v>
      </c>
      <c r="G24" s="262" t="e">
        <f>IF(ISNUMBER(Regressions!G34),ROUND(Regressions!G34, 1), NA())</f>
        <v>#N/A</v>
      </c>
      <c r="H24" s="371" t="e">
        <f>IF(ISNUMBER(Regressions!H34),ROUND(Regressions!H34, 1), NA())</f>
        <v>#N/A</v>
      </c>
      <c r="I24" s="263">
        <f>IF(ISNUMBER(Regressions!I34),ROUND(Regressions!I34, 1), NA())</f>
        <v>76.400000000000006</v>
      </c>
      <c r="J24" s="372">
        <f>IF(ISNUMBER(Regressions!K34),ROUND(Regressions!K34, 1), NA())</f>
        <v>37.799999999999997</v>
      </c>
      <c r="K24" s="370" t="e">
        <f>IF(ISNUMBER(Regressions!L34),ROUND(Regressions!L34, 1), NA())</f>
        <v>#N/A</v>
      </c>
      <c r="L24" s="264">
        <f>IF(ISNUMBER(Regressions!M34),ROUND(Regressions!M34, 1), NA())</f>
        <v>25.4</v>
      </c>
      <c r="M24" s="371">
        <f>IF(ISNUMBER(Regressions!N34),ROUND(Regressions!N34, 1), NA())</f>
        <v>12.4</v>
      </c>
      <c r="N24" s="263">
        <f>IF(ISNUMBER(Regressions!O34),ROUND(Regressions!O34, 1), NA())</f>
        <v>62.2</v>
      </c>
      <c r="O24" s="372">
        <f>IF(ISNUMBER(Regressions!Q34),ROUND(Regressions!Q34, 1), NA())</f>
        <v>53.3</v>
      </c>
      <c r="P24" s="370">
        <f>IF(ISNUMBER(Regressions!R34),ROUND(Regressions!R34, 1), NA())</f>
        <v>41.8</v>
      </c>
      <c r="Q24" s="241">
        <f>IF(ISNUMBER(Regressions!S34),ROUND(Regressions!S34, 1), NA())</f>
        <v>41.4</v>
      </c>
      <c r="R24" s="371">
        <f>IF(ISNUMBER(Regressions!T34),ROUND(Regressions!T34, 1), NA())</f>
        <v>0.3</v>
      </c>
      <c r="S24" s="263">
        <f>IF(ISNUMBER(Regressions!U34),ROUND(Regressions!U34, 1), NA())</f>
        <v>58.2</v>
      </c>
    </row>
    <row xmlns:x14ac="http://schemas.microsoft.com/office/spreadsheetml/2009/9/ac" r="25" x14ac:dyDescent="0.2">
      <c r="A25" s="427" t="str">
        <f>IF(ISBLANK(Regressions!A35), " ", Regressions!A35)</f>
        <v>Niger</v>
      </c>
      <c r="B25" s="428">
        <f>IF(ISBLANK(Regressions!B35), " ", Regressions!B35)</f>
        <v>2021</v>
      </c>
      <c r="C25" s="429" t="str">
        <f>IF(ISBLANK(Regressions!C35), " ", Regressions!C35)</f>
        <v>National</v>
      </c>
      <c r="D25" s="430">
        <f>IF(ISBLANK(Regressions!D35), " ", Regressions!D35)</f>
        <v>10801110</v>
      </c>
      <c r="E25" s="433" t="e">
        <f>IF(ISNUMBER(Regressions!E35),ROUND(Regressions!E35, 1), NA())</f>
        <v>#N/A</v>
      </c>
      <c r="F25" s="431">
        <f>IF(ISNUMBER(Regressions!F35),ROUND(Regressions!F35, 1), NA())</f>
        <v>24.2</v>
      </c>
      <c r="G25" s="434" t="e">
        <f>IF(ISNUMBER(Regressions!G35),ROUND(Regressions!G35, 1), NA())</f>
        <v>#N/A</v>
      </c>
      <c r="H25" s="432" t="e">
        <f>IF(ISNUMBER(Regressions!H35),ROUND(Regressions!H35, 1), NA())</f>
        <v>#N/A</v>
      </c>
      <c r="I25" s="435">
        <f>IF(ISNUMBER(Regressions!I35),ROUND(Regressions!I35, 1), NA())</f>
        <v>75.8</v>
      </c>
      <c r="J25" s="433">
        <f>IF(ISNUMBER(Regressions!K35),ROUND(Regressions!K35, 1), NA())</f>
        <v>39.5</v>
      </c>
      <c r="K25" s="431" t="e">
        <f>IF(ISNUMBER(Regressions!L35),ROUND(Regressions!L35, 1), NA())</f>
        <v>#N/A</v>
      </c>
      <c r="L25" s="436">
        <f>IF(ISNUMBER(Regressions!M35),ROUND(Regressions!M35, 1), NA())</f>
        <v>25.4</v>
      </c>
      <c r="M25" s="432">
        <f>IF(ISNUMBER(Regressions!N35),ROUND(Regressions!N35, 1), NA())</f>
        <v>14.1</v>
      </c>
      <c r="N25" s="435">
        <f>IF(ISNUMBER(Regressions!O35),ROUND(Regressions!O35, 1), NA())</f>
        <v>60.5</v>
      </c>
      <c r="O25" s="433">
        <f>IF(ISNUMBER(Regressions!Q35),ROUND(Regressions!Q35, 1), NA())</f>
        <v>53.3</v>
      </c>
      <c r="P25" s="431">
        <f>IF(ISNUMBER(Regressions!R35),ROUND(Regressions!R35, 1), NA())</f>
        <v>41.8</v>
      </c>
      <c r="Q25" s="437">
        <f>IF(ISNUMBER(Regressions!S35),ROUND(Regressions!S35, 1), NA())</f>
        <v>41.8</v>
      </c>
      <c r="R25" s="432">
        <f>IF(ISNUMBER(Regressions!T35),ROUND(Regressions!T35, 1), NA())</f>
        <v>0</v>
      </c>
      <c r="S25" s="435">
        <f>IF(ISNUMBER(Regressions!U35),ROUND(Regressions!U35, 1), NA())</f>
        <v>58.2</v>
      </c>
      <c r="T25" s="426"/>
      <c r="U25" s="426"/>
      <c r="V25" s="426"/>
      <c r="W25" s="426"/>
      <c r="X25" s="426"/>
      <c r="Y25" s="426"/>
      <c r="Z25" s="426"/>
      <c r="AA25" s="426"/>
      <c r="AB25" s="426"/>
      <c r="AC25" s="426"/>
    </row>
    <row xmlns:x14ac="http://schemas.microsoft.com/office/spreadsheetml/2009/9/ac" r="26" x14ac:dyDescent="0.2">
      <c r="A26" s="367" t="str">
        <f>IF(ISBLANK(Regressions!A36), " ", Regressions!A36)</f>
        <v>Niger</v>
      </c>
      <c r="B26" s="368">
        <f>IF(ISBLANK(Regressions!B36), " ", Regressions!B36)</f>
        <v>2022</v>
      </c>
      <c r="C26" s="373" t="str">
        <f>IF(ISBLANK(Regressions!C36), " ", Regressions!C36)</f>
        <v>National</v>
      </c>
      <c r="D26" s="369">
        <f>IF(ISBLANK(Regressions!D36), " ", Regressions!D36)</f>
        <v>11221729</v>
      </c>
      <c r="E26" s="240" t="e">
        <f>IF(ISNUMBER(Regressions!E36),ROUND(Regressions!E36, 1), NA())</f>
        <v>#N/A</v>
      </c>
      <c r="F26" s="370">
        <f>IF(ISNUMBER(Regressions!F36),ROUND(Regressions!F36, 1), NA())</f>
        <v>24.8</v>
      </c>
      <c r="G26" s="262" t="e">
        <f>IF(ISNUMBER(Regressions!G36),ROUND(Regressions!G36, 1), NA())</f>
        <v>#N/A</v>
      </c>
      <c r="H26" s="371" t="e">
        <f>IF(ISNUMBER(Regressions!H36),ROUND(Regressions!H36, 1), NA())</f>
        <v>#N/A</v>
      </c>
      <c r="I26" s="263">
        <f>IF(ISNUMBER(Regressions!I36),ROUND(Regressions!I36, 1), NA())</f>
        <v>75.2</v>
      </c>
      <c r="J26" s="372">
        <f>IF(ISNUMBER(Regressions!K36),ROUND(Regressions!K36, 1), NA())</f>
        <v>41.1</v>
      </c>
      <c r="K26" s="370" t="e">
        <f>IF(ISNUMBER(Regressions!L36),ROUND(Regressions!L36, 1), NA())</f>
        <v>#N/A</v>
      </c>
      <c r="L26" s="264">
        <f>IF(ISNUMBER(Regressions!M36),ROUND(Regressions!M36, 1), NA())</f>
        <v>25.4</v>
      </c>
      <c r="M26" s="371">
        <f>IF(ISNUMBER(Regressions!N36),ROUND(Regressions!N36, 1), NA())</f>
        <v>15.7</v>
      </c>
      <c r="N26" s="263">
        <f>IF(ISNUMBER(Regressions!O36),ROUND(Regressions!O36, 1), NA())</f>
        <v>58.9</v>
      </c>
      <c r="O26" s="372">
        <f>IF(ISNUMBER(Regressions!Q36),ROUND(Regressions!Q36, 1), NA())</f>
        <v>53.3</v>
      </c>
      <c r="P26" s="370">
        <f>IF(ISNUMBER(Regressions!R36),ROUND(Regressions!R36, 1), NA())</f>
        <v>41.8</v>
      </c>
      <c r="Q26" s="241">
        <f>IF(ISNUMBER(Regressions!S36),ROUND(Regressions!S36, 1), NA())</f>
        <v>41.8</v>
      </c>
      <c r="R26" s="371">
        <f>IF(ISNUMBER(Regressions!T36),ROUND(Regressions!T36, 1), NA())</f>
        <v>0</v>
      </c>
      <c r="S26" s="263">
        <f>IF(ISNUMBER(Regressions!U36),ROUND(Regressions!U36, 1), NA())</f>
        <v>58.2</v>
      </c>
    </row>
    <row xmlns:x14ac="http://schemas.microsoft.com/office/spreadsheetml/2009/9/ac" r="27" x14ac:dyDescent="0.2">
      <c r="A27" s="374" t="str">
        <f>IF(ISBLANK(Regressions!A37), " ", Regressions!A37)</f>
        <v>Niger</v>
      </c>
      <c r="B27" s="375">
        <f>IF(ISBLANK(Regressions!B37), " ", Regressions!B37)</f>
        <v>2023</v>
      </c>
      <c r="C27" s="376" t="str">
        <f>IF(ISBLANK(Regressions!C37), " ", Regressions!C37)</f>
        <v>National</v>
      </c>
      <c r="D27" s="377">
        <f>IF(ISBLANK(Regressions!D37), " ", Regressions!D37)</f>
        <v>11092717</v>
      </c>
      <c r="E27" s="378" t="e">
        <f>IF(ISNUMBER(Regressions!E37),ROUND(Regressions!E37, 1), NA())</f>
        <v>#N/A</v>
      </c>
      <c r="F27" s="379">
        <f>IF(ISNUMBER(Regressions!F37),ROUND(Regressions!F37, 1), NA())</f>
        <v>25.5</v>
      </c>
      <c r="G27" s="380" t="e">
        <f>IF(ISNUMBER(Regressions!G37),ROUND(Regressions!G37, 1), NA())</f>
        <v>#N/A</v>
      </c>
      <c r="H27" s="381" t="e">
        <f>IF(ISNUMBER(Regressions!H37),ROUND(Regressions!H37, 1), NA())</f>
        <v>#N/A</v>
      </c>
      <c r="I27" s="382">
        <f>IF(ISNUMBER(Regressions!I37),ROUND(Regressions!I37, 1), NA())</f>
        <v>74.5</v>
      </c>
      <c r="J27" s="383">
        <f>IF(ISNUMBER(Regressions!K37),ROUND(Regressions!K37, 1), NA())</f>
        <v>42.7</v>
      </c>
      <c r="K27" s="379" t="e">
        <f>IF(ISNUMBER(Regressions!L37),ROUND(Regressions!L37, 1), NA())</f>
        <v>#N/A</v>
      </c>
      <c r="L27" s="384">
        <f>IF(ISNUMBER(Regressions!M37),ROUND(Regressions!M37, 1), NA())</f>
        <v>25.4</v>
      </c>
      <c r="M27" s="381">
        <f>IF(ISNUMBER(Regressions!N37),ROUND(Regressions!N37, 1), NA())</f>
        <v>17.3</v>
      </c>
      <c r="N27" s="382">
        <f>IF(ISNUMBER(Regressions!O37),ROUND(Regressions!O37, 1), NA())</f>
        <v>57.3</v>
      </c>
      <c r="O27" s="383">
        <f>IF(ISNUMBER(Regressions!Q37),ROUND(Regressions!Q37, 1), NA())</f>
        <v>53.3</v>
      </c>
      <c r="P27" s="379">
        <f>IF(ISNUMBER(Regressions!R37),ROUND(Regressions!R37, 1), NA())</f>
        <v>41.8</v>
      </c>
      <c r="Q27" s="385">
        <f>IF(ISNUMBER(Regressions!S37),ROUND(Regressions!S37, 1), NA())</f>
        <v>41.8</v>
      </c>
      <c r="R27" s="381">
        <f>IF(ISNUMBER(Regressions!T37),ROUND(Regressions!T37, 1), NA())</f>
        <v>0</v>
      </c>
      <c r="S27" s="382">
        <f>IF(ISNUMBER(Regressions!U37),ROUND(Regressions!U37, 1), NA())</f>
        <v>58.2</v>
      </c>
    </row>
    <row xmlns:x14ac="http://schemas.microsoft.com/office/spreadsheetml/2009/9/ac" r="28" hidden="true" x14ac:dyDescent="0.2">
      <c r="A28" s="367" t="str">
        <f>IF(ISBLANK(Regressions!A38), " ", Regressions!A38)</f>
        <v>Niger</v>
      </c>
      <c r="B28" s="368">
        <f>IF(ISBLANK(Regressions!B38), " ", Regressions!B38)</f>
        <v>2024</v>
      </c>
      <c r="C28" s="373" t="str">
        <f>IF(ISBLANK(Regressions!C38), " ", Regressions!C38)</f>
        <v>National</v>
      </c>
      <c r="D28" s="369" t="str">
        <f>IF(ISBLANK(Regressions!D38), " ", Regressions!D38)</f>
        <v> </v>
      </c>
      <c r="E28" s="240" t="e">
        <f>IF(ISNUMBER(Regressions!E38),ROUND(Regressions!E38, 1), NA())</f>
        <v>#N/A</v>
      </c>
      <c r="F28" s="370" t="e">
        <f>IF(ISNUMBER(Regressions!F38),ROUND(Regressions!F38, 1), NA())</f>
        <v>#N/A</v>
      </c>
      <c r="G28" s="262" t="e">
        <f>IF(ISNUMBER(Regressions!G38),ROUND(Regressions!G38, 1), NA())</f>
        <v>#N/A</v>
      </c>
      <c r="H28" s="371" t="e">
        <f>IF(ISNUMBER(Regressions!H38),ROUND(Regressions!H38, 1), NA())</f>
        <v>#N/A</v>
      </c>
      <c r="I28" s="263" t="e">
        <f>IF(ISNUMBER(Regressions!I38),ROUND(Regressions!I38, 1), NA())</f>
        <v>#N/A</v>
      </c>
      <c r="J28" s="372" t="e">
        <f>IF(ISNUMBER(Regressions!K38),ROUND(Regressions!K38, 1), NA())</f>
        <v>#N/A</v>
      </c>
      <c r="K28" s="370" t="e">
        <f>IF(ISNUMBER(Regressions!L38),ROUND(Regressions!L38, 1), NA())</f>
        <v>#N/A</v>
      </c>
      <c r="L28" s="264" t="e">
        <f>IF(ISNUMBER(Regressions!M38),ROUND(Regressions!M38, 1), NA())</f>
        <v>#N/A</v>
      </c>
      <c r="M28" s="371" t="e">
        <f>IF(ISNUMBER(Regressions!N38),ROUND(Regressions!N38, 1), NA())</f>
        <v>#N/A</v>
      </c>
      <c r="N28" s="263" t="e">
        <f>IF(ISNUMBER(Regressions!O38),ROUND(Regressions!O38, 1), NA())</f>
        <v>#N/A</v>
      </c>
      <c r="O28" s="372" t="e">
        <f>IF(ISNUMBER(Regressions!Q38),ROUND(Regressions!Q38, 1), NA())</f>
        <v>#N/A</v>
      </c>
      <c r="P28" s="370" t="e">
        <f>IF(ISNUMBER(Regressions!R38),ROUND(Regressions!R38, 1), NA())</f>
        <v>#N/A</v>
      </c>
      <c r="Q28" s="241" t="e">
        <f>IF(ISNUMBER(Regressions!S38),ROUND(Regressions!S38, 1), NA())</f>
        <v>#N/A</v>
      </c>
      <c r="R28" s="371" t="e">
        <f>IF(ISNUMBER(Regressions!T38),ROUND(Regressions!T38, 1), NA())</f>
        <v>#N/A</v>
      </c>
      <c r="S28" s="263" t="e">
        <f>IF(ISNUMBER(Regressions!U38),ROUND(Regressions!U38, 1), NA())</f>
        <v>#N/A</v>
      </c>
    </row>
    <row xmlns:x14ac="http://schemas.microsoft.com/office/spreadsheetml/2009/9/ac" r="29" hidden="true" x14ac:dyDescent="0.2">
      <c r="A29" s="367" t="str">
        <f>IF(ISBLANK(Regressions!A39), " ", Regressions!A39)</f>
        <v>Niger</v>
      </c>
      <c r="B29" s="368">
        <f>IF(ISBLANK(Regressions!B39), " ", Regressions!B39)</f>
        <v>2025</v>
      </c>
      <c r="C29" s="373" t="str">
        <f>IF(ISBLANK(Regressions!C39), " ", Regressions!C39)</f>
        <v>National</v>
      </c>
      <c r="D29" s="369" t="str">
        <f>IF(ISBLANK(Regressions!D39), " ", Regressions!D39)</f>
        <v> </v>
      </c>
      <c r="E29" s="240" t="e">
        <f>IF(ISNUMBER(Regressions!E39),ROUND(Regressions!E39, 1), NA())</f>
        <v>#N/A</v>
      </c>
      <c r="F29" s="370" t="e">
        <f>IF(ISNUMBER(Regressions!F39),ROUND(Regressions!F39, 1), NA())</f>
        <v>#N/A</v>
      </c>
      <c r="G29" s="262" t="e">
        <f>IF(ISNUMBER(Regressions!G39),ROUND(Regressions!G39, 1), NA())</f>
        <v>#N/A</v>
      </c>
      <c r="H29" s="371" t="e">
        <f>IF(ISNUMBER(Regressions!H39),ROUND(Regressions!H39, 1), NA())</f>
        <v>#N/A</v>
      </c>
      <c r="I29" s="263" t="e">
        <f>IF(ISNUMBER(Regressions!I39),ROUND(Regressions!I39, 1), NA())</f>
        <v>#N/A</v>
      </c>
      <c r="J29" s="372" t="e">
        <f>IF(ISNUMBER(Regressions!K39),ROUND(Regressions!K39, 1), NA())</f>
        <v>#N/A</v>
      </c>
      <c r="K29" s="370" t="e">
        <f>IF(ISNUMBER(Regressions!L39),ROUND(Regressions!L39, 1), NA())</f>
        <v>#N/A</v>
      </c>
      <c r="L29" s="264" t="e">
        <f>IF(ISNUMBER(Regressions!M39),ROUND(Regressions!M39, 1), NA())</f>
        <v>#N/A</v>
      </c>
      <c r="M29" s="371" t="e">
        <f>IF(ISNUMBER(Regressions!N39),ROUND(Regressions!N39, 1), NA())</f>
        <v>#N/A</v>
      </c>
      <c r="N29" s="263" t="e">
        <f>IF(ISNUMBER(Regressions!O39),ROUND(Regressions!O39, 1), NA())</f>
        <v>#N/A</v>
      </c>
      <c r="O29" s="372" t="e">
        <f>IF(ISNUMBER(Regressions!Q39),ROUND(Regressions!Q39, 1), NA())</f>
        <v>#N/A</v>
      </c>
      <c r="P29" s="370" t="e">
        <f>IF(ISNUMBER(Regressions!R39),ROUND(Regressions!R39, 1), NA())</f>
        <v>#N/A</v>
      </c>
      <c r="Q29" s="241" t="e">
        <f>IF(ISNUMBER(Regressions!S39),ROUND(Regressions!S39, 1), NA())</f>
        <v>#N/A</v>
      </c>
      <c r="R29" s="371" t="e">
        <f>IF(ISNUMBER(Regressions!T39),ROUND(Regressions!T39, 1), NA())</f>
        <v>#N/A</v>
      </c>
      <c r="S29" s="263" t="e">
        <f>IF(ISNUMBER(Regressions!U39),ROUND(Regressions!U39, 1), NA())</f>
        <v>#N/A</v>
      </c>
    </row>
    <row xmlns:x14ac="http://schemas.microsoft.com/office/spreadsheetml/2009/9/ac" r="30" hidden="true" x14ac:dyDescent="0.2">
      <c r="A30" s="367" t="str">
        <f>IF(ISBLANK(Regressions!A40), " ", Regressions!A40)</f>
        <v>Niger</v>
      </c>
      <c r="B30" s="368">
        <f>IF(ISBLANK(Regressions!B40), " ", Regressions!B40)</f>
        <v>2026</v>
      </c>
      <c r="C30" s="373" t="str">
        <f>IF(ISBLANK(Regressions!C40), " ", Regressions!C40)</f>
        <v>National</v>
      </c>
      <c r="D30" s="369" t="str">
        <f>IF(ISBLANK(Regressions!D40), " ", Regressions!D40)</f>
        <v> </v>
      </c>
      <c r="E30" s="240" t="e">
        <f>IF(ISNUMBER(Regressions!E40),ROUND(Regressions!E40, 1), NA())</f>
        <v>#N/A</v>
      </c>
      <c r="F30" s="370" t="e">
        <f>IF(ISNUMBER(Regressions!F40),ROUND(Regressions!F40, 1), NA())</f>
        <v>#N/A</v>
      </c>
      <c r="G30" s="262" t="e">
        <f>IF(ISNUMBER(Regressions!G40),ROUND(Regressions!G40, 1), NA())</f>
        <v>#N/A</v>
      </c>
      <c r="H30" s="371" t="e">
        <f>IF(ISNUMBER(Regressions!H40),ROUND(Regressions!H40, 1), NA())</f>
        <v>#N/A</v>
      </c>
      <c r="I30" s="263" t="e">
        <f>IF(ISNUMBER(Regressions!I40),ROUND(Regressions!I40, 1), NA())</f>
        <v>#N/A</v>
      </c>
      <c r="J30" s="372" t="e">
        <f>IF(ISNUMBER(Regressions!K40),ROUND(Regressions!K40, 1), NA())</f>
        <v>#N/A</v>
      </c>
      <c r="K30" s="370" t="e">
        <f>IF(ISNUMBER(Regressions!L40),ROUND(Regressions!L40, 1), NA())</f>
        <v>#N/A</v>
      </c>
      <c r="L30" s="264" t="e">
        <f>IF(ISNUMBER(Regressions!M40),ROUND(Regressions!M40, 1), NA())</f>
        <v>#N/A</v>
      </c>
      <c r="M30" s="371" t="e">
        <f>IF(ISNUMBER(Regressions!N40),ROUND(Regressions!N40, 1), NA())</f>
        <v>#N/A</v>
      </c>
      <c r="N30" s="263" t="e">
        <f>IF(ISNUMBER(Regressions!O40),ROUND(Regressions!O40, 1), NA())</f>
        <v>#N/A</v>
      </c>
      <c r="O30" s="372" t="e">
        <f>IF(ISNUMBER(Regressions!Q40),ROUND(Regressions!Q40, 1), NA())</f>
        <v>#N/A</v>
      </c>
      <c r="P30" s="370" t="e">
        <f>IF(ISNUMBER(Regressions!R40),ROUND(Regressions!R40, 1), NA())</f>
        <v>#N/A</v>
      </c>
      <c r="Q30" s="241" t="e">
        <f>IF(ISNUMBER(Regressions!S40),ROUND(Regressions!S40, 1), NA())</f>
        <v>#N/A</v>
      </c>
      <c r="R30" s="371" t="e">
        <f>IF(ISNUMBER(Regressions!T40),ROUND(Regressions!T40, 1), NA())</f>
        <v>#N/A</v>
      </c>
      <c r="S30" s="263" t="e">
        <f>IF(ISNUMBER(Regressions!U40),ROUND(Regressions!U40, 1), NA())</f>
        <v>#N/A</v>
      </c>
    </row>
    <row xmlns:x14ac="http://schemas.microsoft.com/office/spreadsheetml/2009/9/ac" r="31" hidden="true" x14ac:dyDescent="0.2">
      <c r="A31" s="367" t="str">
        <f>IF(ISBLANK(Regressions!A41), " ", Regressions!A41)</f>
        <v>Niger</v>
      </c>
      <c r="B31" s="368">
        <f>IF(ISBLANK(Regressions!B41), " ", Regressions!B41)</f>
        <v>2027</v>
      </c>
      <c r="C31" s="373" t="str">
        <f>IF(ISBLANK(Regressions!C41), " ", Regressions!C41)</f>
        <v>National</v>
      </c>
      <c r="D31" s="369" t="str">
        <f>IF(ISBLANK(Regressions!D41), " ", Regressions!D41)</f>
        <v> </v>
      </c>
      <c r="E31" s="240" t="e">
        <f>IF(ISNUMBER(Regressions!E41),ROUND(Regressions!E41, 1), NA())</f>
        <v>#N/A</v>
      </c>
      <c r="F31" s="370" t="e">
        <f>IF(ISNUMBER(Regressions!F41),ROUND(Regressions!F41, 1), NA())</f>
        <v>#N/A</v>
      </c>
      <c r="G31" s="262" t="e">
        <f>IF(ISNUMBER(Regressions!G41),ROUND(Regressions!G41, 1), NA())</f>
        <v>#N/A</v>
      </c>
      <c r="H31" s="371" t="e">
        <f>IF(ISNUMBER(Regressions!H41),ROUND(Regressions!H41, 1), NA())</f>
        <v>#N/A</v>
      </c>
      <c r="I31" s="263" t="e">
        <f>IF(ISNUMBER(Regressions!I41),ROUND(Regressions!I41, 1), NA())</f>
        <v>#N/A</v>
      </c>
      <c r="J31" s="372" t="e">
        <f>IF(ISNUMBER(Regressions!K41),ROUND(Regressions!K41, 1), NA())</f>
        <v>#N/A</v>
      </c>
      <c r="K31" s="370" t="e">
        <f>IF(ISNUMBER(Regressions!L41),ROUND(Regressions!L41, 1), NA())</f>
        <v>#N/A</v>
      </c>
      <c r="L31" s="264" t="e">
        <f>IF(ISNUMBER(Regressions!M41),ROUND(Regressions!M41, 1), NA())</f>
        <v>#N/A</v>
      </c>
      <c r="M31" s="371" t="e">
        <f>IF(ISNUMBER(Regressions!N41),ROUND(Regressions!N41, 1), NA())</f>
        <v>#N/A</v>
      </c>
      <c r="N31" s="263" t="e">
        <f>IF(ISNUMBER(Regressions!O41),ROUND(Regressions!O41, 1), NA())</f>
        <v>#N/A</v>
      </c>
      <c r="O31" s="372" t="e">
        <f>IF(ISNUMBER(Regressions!Q41),ROUND(Regressions!Q41, 1), NA())</f>
        <v>#N/A</v>
      </c>
      <c r="P31" s="370" t="e">
        <f>IF(ISNUMBER(Regressions!R41),ROUND(Regressions!R41, 1), NA())</f>
        <v>#N/A</v>
      </c>
      <c r="Q31" s="241" t="e">
        <f>IF(ISNUMBER(Regressions!S41),ROUND(Regressions!S41, 1), NA())</f>
        <v>#N/A</v>
      </c>
      <c r="R31" s="371" t="e">
        <f>IF(ISNUMBER(Regressions!T41),ROUND(Regressions!T41, 1), NA())</f>
        <v>#N/A</v>
      </c>
      <c r="S31" s="263" t="e">
        <f>IF(ISNUMBER(Regressions!U41),ROUND(Regressions!U41, 1), NA())</f>
        <v>#N/A</v>
      </c>
    </row>
    <row xmlns:x14ac="http://schemas.microsoft.com/office/spreadsheetml/2009/9/ac" r="32" hidden="true" x14ac:dyDescent="0.2">
      <c r="A32" s="367" t="str">
        <f>IF(ISBLANK(Regressions!A42), " ", Regressions!A42)</f>
        <v>Niger</v>
      </c>
      <c r="B32" s="368">
        <f>IF(ISBLANK(Regressions!B42), " ", Regressions!B42)</f>
        <v>2028</v>
      </c>
      <c r="C32" s="373" t="str">
        <f>IF(ISBLANK(Regressions!C42), " ", Regressions!C42)</f>
        <v>National</v>
      </c>
      <c r="D32" s="369" t="str">
        <f>IF(ISBLANK(Regressions!D42), " ", Regressions!D42)</f>
        <v> </v>
      </c>
      <c r="E32" s="240" t="e">
        <f>IF(ISNUMBER(Regressions!E42),ROUND(Regressions!E42, 1), NA())</f>
        <v>#N/A</v>
      </c>
      <c r="F32" s="370" t="e">
        <f>IF(ISNUMBER(Regressions!F42),ROUND(Regressions!F42, 1), NA())</f>
        <v>#N/A</v>
      </c>
      <c r="G32" s="262" t="e">
        <f>IF(ISNUMBER(Regressions!G42),ROUND(Regressions!G42, 1), NA())</f>
        <v>#N/A</v>
      </c>
      <c r="H32" s="371" t="e">
        <f>IF(ISNUMBER(Regressions!H42),ROUND(Regressions!H42, 1), NA())</f>
        <v>#N/A</v>
      </c>
      <c r="I32" s="263" t="e">
        <f>IF(ISNUMBER(Regressions!I42),ROUND(Regressions!I42, 1), NA())</f>
        <v>#N/A</v>
      </c>
      <c r="J32" s="372" t="e">
        <f>IF(ISNUMBER(Regressions!K42),ROUND(Regressions!K42, 1), NA())</f>
        <v>#N/A</v>
      </c>
      <c r="K32" s="370" t="e">
        <f>IF(ISNUMBER(Regressions!L42),ROUND(Regressions!L42, 1), NA())</f>
        <v>#N/A</v>
      </c>
      <c r="L32" s="264" t="e">
        <f>IF(ISNUMBER(Regressions!M42),ROUND(Regressions!M42, 1), NA())</f>
        <v>#N/A</v>
      </c>
      <c r="M32" s="371" t="e">
        <f>IF(ISNUMBER(Regressions!N42),ROUND(Regressions!N42, 1), NA())</f>
        <v>#N/A</v>
      </c>
      <c r="N32" s="263" t="e">
        <f>IF(ISNUMBER(Regressions!O42),ROUND(Regressions!O42, 1), NA())</f>
        <v>#N/A</v>
      </c>
      <c r="O32" s="372" t="e">
        <f>IF(ISNUMBER(Regressions!Q42),ROUND(Regressions!Q42, 1), NA())</f>
        <v>#N/A</v>
      </c>
      <c r="P32" s="370" t="e">
        <f>IF(ISNUMBER(Regressions!R42),ROUND(Regressions!R42, 1), NA())</f>
        <v>#N/A</v>
      </c>
      <c r="Q32" s="241" t="e">
        <f>IF(ISNUMBER(Regressions!S42),ROUND(Regressions!S42, 1), NA())</f>
        <v>#N/A</v>
      </c>
      <c r="R32" s="371" t="e">
        <f>IF(ISNUMBER(Regressions!T42),ROUND(Regressions!T42, 1), NA())</f>
        <v>#N/A</v>
      </c>
      <c r="S32" s="263" t="e">
        <f>IF(ISNUMBER(Regressions!U42),ROUND(Regressions!U42, 1), NA())</f>
        <v>#N/A</v>
      </c>
    </row>
    <row xmlns:x14ac="http://schemas.microsoft.com/office/spreadsheetml/2009/9/ac" r="33" hidden="true" x14ac:dyDescent="0.2">
      <c r="A33" s="367" t="str">
        <f>IF(ISBLANK(Regressions!A43), " ", Regressions!A43)</f>
        <v>Niger</v>
      </c>
      <c r="B33" s="368">
        <f>IF(ISBLANK(Regressions!B43), " ", Regressions!B43)</f>
        <v>2029</v>
      </c>
      <c r="C33" s="373" t="str">
        <f>IF(ISBLANK(Regressions!C43), " ", Regressions!C43)</f>
        <v>National</v>
      </c>
      <c r="D33" s="369" t="str">
        <f>IF(ISBLANK(Regressions!D43), " ", Regressions!D43)</f>
        <v> </v>
      </c>
      <c r="E33" s="240" t="e">
        <f>IF(ISNUMBER(Regressions!E43),ROUND(Regressions!E43, 1), NA())</f>
        <v>#N/A</v>
      </c>
      <c r="F33" s="370" t="e">
        <f>IF(ISNUMBER(Regressions!F43),ROUND(Regressions!F43, 1), NA())</f>
        <v>#N/A</v>
      </c>
      <c r="G33" s="262" t="e">
        <f>IF(ISNUMBER(Regressions!G43),ROUND(Regressions!G43, 1), NA())</f>
        <v>#N/A</v>
      </c>
      <c r="H33" s="371" t="e">
        <f>IF(ISNUMBER(Regressions!H43),ROUND(Regressions!H43, 1), NA())</f>
        <v>#N/A</v>
      </c>
      <c r="I33" s="263" t="e">
        <f>IF(ISNUMBER(Regressions!I43),ROUND(Regressions!I43, 1), NA())</f>
        <v>#N/A</v>
      </c>
      <c r="J33" s="372" t="e">
        <f>IF(ISNUMBER(Regressions!K43),ROUND(Regressions!K43, 1), NA())</f>
        <v>#N/A</v>
      </c>
      <c r="K33" s="370" t="e">
        <f>IF(ISNUMBER(Regressions!L43),ROUND(Regressions!L43, 1), NA())</f>
        <v>#N/A</v>
      </c>
      <c r="L33" s="264" t="e">
        <f>IF(ISNUMBER(Regressions!M43),ROUND(Regressions!M43, 1), NA())</f>
        <v>#N/A</v>
      </c>
      <c r="M33" s="371" t="e">
        <f>IF(ISNUMBER(Regressions!N43),ROUND(Regressions!N43, 1), NA())</f>
        <v>#N/A</v>
      </c>
      <c r="N33" s="263" t="e">
        <f>IF(ISNUMBER(Regressions!O43),ROUND(Regressions!O43, 1), NA())</f>
        <v>#N/A</v>
      </c>
      <c r="O33" s="372" t="e">
        <f>IF(ISNUMBER(Regressions!Q43),ROUND(Regressions!Q43, 1), NA())</f>
        <v>#N/A</v>
      </c>
      <c r="P33" s="370" t="e">
        <f>IF(ISNUMBER(Regressions!R43),ROUND(Regressions!R43, 1), NA())</f>
        <v>#N/A</v>
      </c>
      <c r="Q33" s="241" t="e">
        <f>IF(ISNUMBER(Regressions!S43),ROUND(Regressions!S43, 1), NA())</f>
        <v>#N/A</v>
      </c>
      <c r="R33" s="371" t="e">
        <f>IF(ISNUMBER(Regressions!T43),ROUND(Regressions!T43, 1), NA())</f>
        <v>#N/A</v>
      </c>
      <c r="S33" s="263" t="e">
        <f>IF(ISNUMBER(Regressions!U43),ROUND(Regressions!U43, 1), NA())</f>
        <v>#N/A</v>
      </c>
    </row>
    <row xmlns:x14ac="http://schemas.microsoft.com/office/spreadsheetml/2009/9/ac" r="34" hidden="true" x14ac:dyDescent="0.2">
      <c r="A34" s="367" t="str">
        <f>IF(ISBLANK(Regressions!A44), " ", Regressions!A44)</f>
        <v>Niger</v>
      </c>
      <c r="B34" s="368">
        <f>IF(ISBLANK(Regressions!B44), " ", Regressions!B44)</f>
        <v>2030</v>
      </c>
      <c r="C34" s="373" t="str">
        <f>IF(ISBLANK(Regressions!C44), " ", Regressions!C44)</f>
        <v>National</v>
      </c>
      <c r="D34" s="369" t="str">
        <f>IF(ISBLANK(Regressions!D44), " ", Regressions!D44)</f>
        <v> </v>
      </c>
      <c r="E34" s="240" t="e">
        <f>IF(ISNUMBER(Regressions!E44),ROUND(Regressions!E44, 1), NA())</f>
        <v>#N/A</v>
      </c>
      <c r="F34" s="370" t="e">
        <f>IF(ISNUMBER(Regressions!F44),ROUND(Regressions!F44, 1), NA())</f>
        <v>#N/A</v>
      </c>
      <c r="G34" s="262" t="e">
        <f>IF(ISNUMBER(Regressions!G44),ROUND(Regressions!G44, 1), NA())</f>
        <v>#N/A</v>
      </c>
      <c r="H34" s="371" t="e">
        <f>IF(ISNUMBER(Regressions!H44),ROUND(Regressions!H44, 1), NA())</f>
        <v>#N/A</v>
      </c>
      <c r="I34" s="263" t="e">
        <f>IF(ISNUMBER(Regressions!I44),ROUND(Regressions!I44, 1), NA())</f>
        <v>#N/A</v>
      </c>
      <c r="J34" s="372" t="e">
        <f>IF(ISNUMBER(Regressions!K44),ROUND(Regressions!K44, 1), NA())</f>
        <v>#N/A</v>
      </c>
      <c r="K34" s="370" t="e">
        <f>IF(ISNUMBER(Regressions!L44),ROUND(Regressions!L44, 1), NA())</f>
        <v>#N/A</v>
      </c>
      <c r="L34" s="264" t="e">
        <f>IF(ISNUMBER(Regressions!M44),ROUND(Regressions!M44, 1), NA())</f>
        <v>#N/A</v>
      </c>
      <c r="M34" s="371" t="e">
        <f>IF(ISNUMBER(Regressions!N44),ROUND(Regressions!N44, 1), NA())</f>
        <v>#N/A</v>
      </c>
      <c r="N34" s="263" t="e">
        <f>IF(ISNUMBER(Regressions!O44),ROUND(Regressions!O44, 1), NA())</f>
        <v>#N/A</v>
      </c>
      <c r="O34" s="372" t="e">
        <f>IF(ISNUMBER(Regressions!Q44),ROUND(Regressions!Q44, 1), NA())</f>
        <v>#N/A</v>
      </c>
      <c r="P34" s="370" t="e">
        <f>IF(ISNUMBER(Regressions!R44),ROUND(Regressions!R44, 1), NA())</f>
        <v>#N/A</v>
      </c>
      <c r="Q34" s="241" t="e">
        <f>IF(ISNUMBER(Regressions!S44),ROUND(Regressions!S44, 1), NA())</f>
        <v>#N/A</v>
      </c>
      <c r="R34" s="371" t="e">
        <f>IF(ISNUMBER(Regressions!T44),ROUND(Regressions!T44, 1), NA())</f>
        <v>#N/A</v>
      </c>
      <c r="S34" s="263" t="e">
        <f>IF(ISNUMBER(Regressions!U44),ROUND(Regressions!U44, 1), NA())</f>
        <v>#N/A</v>
      </c>
    </row>
    <row xmlns:x14ac="http://schemas.microsoft.com/office/spreadsheetml/2009/9/ac" r="35" x14ac:dyDescent="0.2">
      <c r="A35" s="367" t="str">
        <f>IF(ISBLANK(Regressions!A45), " ", Regressions!A45)</f>
        <v>Niger</v>
      </c>
      <c r="B35" s="368">
        <f>IF(ISBLANK(Regressions!B45), " ", Regressions!B45)</f>
        <v>2000</v>
      </c>
      <c r="C35" s="373" t="str">
        <f>IF(ISBLANK(Regressions!C45), " ", Regressions!C45)</f>
        <v>Urban</v>
      </c>
      <c r="D35" s="369">
        <f>IF(ISBLANK(Regressions!D45), " ", Regressions!D45)</f>
        <v>753377.08463188168</v>
      </c>
      <c r="E35" s="240" t="e">
        <f>IF(ISNUMBER(Regressions!E45),ROUND(Regressions!E45, 1), NA())</f>
        <v>#N/A</v>
      </c>
      <c r="F35" s="370" t="e">
        <f>IF(ISNUMBER(Regressions!F45),ROUND(Regressions!F45, 1), NA())</f>
        <v>#N/A</v>
      </c>
      <c r="G35" s="262" t="e">
        <f>IF(ISNUMBER(Regressions!G45),ROUND(Regressions!G45, 1), NA())</f>
        <v>#N/A</v>
      </c>
      <c r="H35" s="371" t="e">
        <f>IF(ISNUMBER(Regressions!H45),ROUND(Regressions!H45, 1), NA())</f>
        <v>#N/A</v>
      </c>
      <c r="I35" s="263" t="e">
        <f>IF(ISNUMBER(Regressions!I45),ROUND(Regressions!I45, 1), NA())</f>
        <v>#N/A</v>
      </c>
      <c r="J35" s="372">
        <f>IF(ISNUMBER(Regressions!K45),ROUND(Regressions!K45, 1), NA())</f>
        <v>48.6</v>
      </c>
      <c r="K35" s="370" t="e">
        <f>IF(ISNUMBER(Regressions!L45),ROUND(Regressions!L45, 1), NA())</f>
        <v>#N/A</v>
      </c>
      <c r="L35" s="264" t="e">
        <f>IF(ISNUMBER(Regressions!M45),ROUND(Regressions!M45, 1), NA())</f>
        <v>#N/A</v>
      </c>
      <c r="M35" s="371" t="e">
        <f>IF(ISNUMBER(Regressions!N45),ROUND(Regressions!N45, 1), NA())</f>
        <v>#N/A</v>
      </c>
      <c r="N35" s="263">
        <f>IF(ISNUMBER(Regressions!O45),ROUND(Regressions!O45, 1), NA())</f>
        <v>51.4</v>
      </c>
      <c r="O35" s="372" t="e">
        <f>IF(ISNUMBER(Regressions!Q45),ROUND(Regressions!Q45, 1), NA())</f>
        <v>#N/A</v>
      </c>
      <c r="P35" s="370" t="e">
        <f>IF(ISNUMBER(Regressions!R45),ROUND(Regressions!R45, 1), NA())</f>
        <v>#N/A</v>
      </c>
      <c r="Q35" s="241" t="e">
        <f>IF(ISNUMBER(Regressions!S45),ROUND(Regressions!S45, 1), NA())</f>
        <v>#N/A</v>
      </c>
      <c r="R35" s="371" t="e">
        <f>IF(ISNUMBER(Regressions!T45),ROUND(Regressions!T45, 1), NA())</f>
        <v>#N/A</v>
      </c>
      <c r="S35" s="263" t="e">
        <f>IF(ISNUMBER(Regressions!U45),ROUND(Regressions!U45, 1), NA())</f>
        <v>#N/A</v>
      </c>
    </row>
    <row xmlns:x14ac="http://schemas.microsoft.com/office/spreadsheetml/2009/9/ac" r="36" x14ac:dyDescent="0.2">
      <c r="A36" s="367" t="str">
        <f>IF(ISBLANK(Regressions!A46), " ", Regressions!A46)</f>
        <v>Niger</v>
      </c>
      <c r="B36" s="368">
        <f>IF(ISBLANK(Regressions!B46), " ", Regressions!B46)</f>
        <v>2001</v>
      </c>
      <c r="C36" s="373" t="str">
        <f>IF(ISBLANK(Regressions!C46), " ", Regressions!C46)</f>
        <v>Urban</v>
      </c>
      <c r="D36" s="369">
        <f>IF(ISBLANK(Regressions!D46), " ", Regressions!D46)</f>
        <v>784520.13324319862</v>
      </c>
      <c r="E36" s="240" t="e">
        <f>IF(ISNUMBER(Regressions!E46),ROUND(Regressions!E46, 1), NA())</f>
        <v>#N/A</v>
      </c>
      <c r="F36" s="370">
        <f>IF(ISNUMBER(Regressions!F46),ROUND(Regressions!F46, 1), NA())</f>
        <v>53.5</v>
      </c>
      <c r="G36" s="262" t="e">
        <f>IF(ISNUMBER(Regressions!G46),ROUND(Regressions!G46, 1), NA())</f>
        <v>#N/A</v>
      </c>
      <c r="H36" s="371" t="e">
        <f>IF(ISNUMBER(Regressions!H46),ROUND(Regressions!H46, 1), NA())</f>
        <v>#N/A</v>
      </c>
      <c r="I36" s="263">
        <f>IF(ISNUMBER(Regressions!I46),ROUND(Regressions!I46, 1), NA())</f>
        <v>46.5</v>
      </c>
      <c r="J36" s="372">
        <f>IF(ISNUMBER(Regressions!K46),ROUND(Regressions!K46, 1), NA())</f>
        <v>48.6</v>
      </c>
      <c r="K36" s="370" t="e">
        <f>IF(ISNUMBER(Regressions!L46),ROUND(Regressions!L46, 1), NA())</f>
        <v>#N/A</v>
      </c>
      <c r="L36" s="264" t="e">
        <f>IF(ISNUMBER(Regressions!M46),ROUND(Regressions!M46, 1), NA())</f>
        <v>#N/A</v>
      </c>
      <c r="M36" s="371" t="e">
        <f>IF(ISNUMBER(Regressions!N46),ROUND(Regressions!N46, 1), NA())</f>
        <v>#N/A</v>
      </c>
      <c r="N36" s="263">
        <f>IF(ISNUMBER(Regressions!O46),ROUND(Regressions!O46, 1), NA())</f>
        <v>51.4</v>
      </c>
      <c r="O36" s="372" t="e">
        <f>IF(ISNUMBER(Regressions!Q46),ROUND(Regressions!Q46, 1), NA())</f>
        <v>#N/A</v>
      </c>
      <c r="P36" s="370" t="e">
        <f>IF(ISNUMBER(Regressions!R46),ROUND(Regressions!R46, 1), NA())</f>
        <v>#N/A</v>
      </c>
      <c r="Q36" s="241" t="e">
        <f>IF(ISNUMBER(Regressions!S46),ROUND(Regressions!S46, 1), NA())</f>
        <v>#N/A</v>
      </c>
      <c r="R36" s="371" t="e">
        <f>IF(ISNUMBER(Regressions!T46),ROUND(Regressions!T46, 1), NA())</f>
        <v>#N/A</v>
      </c>
      <c r="S36" s="263" t="e">
        <f>IF(ISNUMBER(Regressions!U46),ROUND(Regressions!U46, 1), NA())</f>
        <v>#N/A</v>
      </c>
    </row>
    <row xmlns:x14ac="http://schemas.microsoft.com/office/spreadsheetml/2009/9/ac" r="37" x14ac:dyDescent="0.2">
      <c r="A37" s="367" t="str">
        <f>IF(ISBLANK(Regressions!A47), " ", Regressions!A47)</f>
        <v>Niger</v>
      </c>
      <c r="B37" s="368">
        <f>IF(ISBLANK(Regressions!B47), " ", Regressions!B47)</f>
        <v>2002</v>
      </c>
      <c r="C37" s="373" t="str">
        <f>IF(ISBLANK(Regressions!C47), " ", Regressions!C47)</f>
        <v>Urban</v>
      </c>
      <c r="D37" s="369">
        <f>IF(ISBLANK(Regressions!D47), " ", Regressions!D47)</f>
        <v>813567.42194612499</v>
      </c>
      <c r="E37" s="240" t="e">
        <f>IF(ISNUMBER(Regressions!E47),ROUND(Regressions!E47, 1), NA())</f>
        <v>#N/A</v>
      </c>
      <c r="F37" s="370">
        <f>IF(ISNUMBER(Regressions!F47),ROUND(Regressions!F47, 1), NA())</f>
        <v>53.5</v>
      </c>
      <c r="G37" s="262" t="e">
        <f>IF(ISNUMBER(Regressions!G47),ROUND(Regressions!G47, 1), NA())</f>
        <v>#N/A</v>
      </c>
      <c r="H37" s="371" t="e">
        <f>IF(ISNUMBER(Regressions!H47),ROUND(Regressions!H47, 1), NA())</f>
        <v>#N/A</v>
      </c>
      <c r="I37" s="263">
        <f>IF(ISNUMBER(Regressions!I47),ROUND(Regressions!I47, 1), NA())</f>
        <v>46.5</v>
      </c>
      <c r="J37" s="372">
        <f>IF(ISNUMBER(Regressions!K47),ROUND(Regressions!K47, 1), NA())</f>
        <v>48.6</v>
      </c>
      <c r="K37" s="370" t="e">
        <f>IF(ISNUMBER(Regressions!L47),ROUND(Regressions!L47, 1), NA())</f>
        <v>#N/A</v>
      </c>
      <c r="L37" s="264" t="e">
        <f>IF(ISNUMBER(Regressions!M47),ROUND(Regressions!M47, 1), NA())</f>
        <v>#N/A</v>
      </c>
      <c r="M37" s="371" t="e">
        <f>IF(ISNUMBER(Regressions!N47),ROUND(Regressions!N47, 1), NA())</f>
        <v>#N/A</v>
      </c>
      <c r="N37" s="263">
        <f>IF(ISNUMBER(Regressions!O47),ROUND(Regressions!O47, 1), NA())</f>
        <v>51.4</v>
      </c>
      <c r="O37" s="372" t="e">
        <f>IF(ISNUMBER(Regressions!Q47),ROUND(Regressions!Q47, 1), NA())</f>
        <v>#N/A</v>
      </c>
      <c r="P37" s="370" t="e">
        <f>IF(ISNUMBER(Regressions!R47),ROUND(Regressions!R47, 1), NA())</f>
        <v>#N/A</v>
      </c>
      <c r="Q37" s="241" t="e">
        <f>IF(ISNUMBER(Regressions!S47),ROUND(Regressions!S47, 1), NA())</f>
        <v>#N/A</v>
      </c>
      <c r="R37" s="371" t="e">
        <f>IF(ISNUMBER(Regressions!T47),ROUND(Regressions!T47, 1), NA())</f>
        <v>#N/A</v>
      </c>
      <c r="S37" s="263" t="e">
        <f>IF(ISNUMBER(Regressions!U47),ROUND(Regressions!U47, 1), NA())</f>
        <v>#N/A</v>
      </c>
    </row>
    <row xmlns:x14ac="http://schemas.microsoft.com/office/spreadsheetml/2009/9/ac" r="38" x14ac:dyDescent="0.2">
      <c r="A38" s="367" t="str">
        <f>IF(ISBLANK(Regressions!A48), " ", Regressions!A48)</f>
        <v>Niger</v>
      </c>
      <c r="B38" s="368">
        <f>IF(ISBLANK(Regressions!B48), " ", Regressions!B48)</f>
        <v>2003</v>
      </c>
      <c r="C38" s="373" t="str">
        <f>IF(ISBLANK(Regressions!C48), " ", Regressions!C48)</f>
        <v>Urban</v>
      </c>
      <c r="D38" s="369">
        <f>IF(ISBLANK(Regressions!D48), " ", Regressions!D48)</f>
        <v>844616.60716026288</v>
      </c>
      <c r="E38" s="240" t="e">
        <f>IF(ISNUMBER(Regressions!E48),ROUND(Regressions!E48, 1), NA())</f>
        <v>#N/A</v>
      </c>
      <c r="F38" s="370">
        <f>IF(ISNUMBER(Regressions!F48),ROUND(Regressions!F48, 1), NA())</f>
        <v>53.5</v>
      </c>
      <c r="G38" s="262" t="e">
        <f>IF(ISNUMBER(Regressions!G48),ROUND(Regressions!G48, 1), NA())</f>
        <v>#N/A</v>
      </c>
      <c r="H38" s="371" t="e">
        <f>IF(ISNUMBER(Regressions!H48),ROUND(Regressions!H48, 1), NA())</f>
        <v>#N/A</v>
      </c>
      <c r="I38" s="263">
        <f>IF(ISNUMBER(Regressions!I48),ROUND(Regressions!I48, 1), NA())</f>
        <v>46.5</v>
      </c>
      <c r="J38" s="372">
        <f>IF(ISNUMBER(Regressions!K48),ROUND(Regressions!K48, 1), NA())</f>
        <v>48.8</v>
      </c>
      <c r="K38" s="370" t="e">
        <f>IF(ISNUMBER(Regressions!L48),ROUND(Regressions!L48, 1), NA())</f>
        <v>#N/A</v>
      </c>
      <c r="L38" s="264" t="e">
        <f>IF(ISNUMBER(Regressions!M48),ROUND(Regressions!M48, 1), NA())</f>
        <v>#N/A</v>
      </c>
      <c r="M38" s="371" t="e">
        <f>IF(ISNUMBER(Regressions!N48),ROUND(Regressions!N48, 1), NA())</f>
        <v>#N/A</v>
      </c>
      <c r="N38" s="263">
        <f>IF(ISNUMBER(Regressions!O48),ROUND(Regressions!O48, 1), NA())</f>
        <v>51.2</v>
      </c>
      <c r="O38" s="372" t="e">
        <f>IF(ISNUMBER(Regressions!Q48),ROUND(Regressions!Q48, 1), NA())</f>
        <v>#N/A</v>
      </c>
      <c r="P38" s="370" t="e">
        <f>IF(ISNUMBER(Regressions!R48),ROUND(Regressions!R48, 1), NA())</f>
        <v>#N/A</v>
      </c>
      <c r="Q38" s="241" t="e">
        <f>IF(ISNUMBER(Regressions!S48),ROUND(Regressions!S48, 1), NA())</f>
        <v>#N/A</v>
      </c>
      <c r="R38" s="371" t="e">
        <f>IF(ISNUMBER(Regressions!T48),ROUND(Regressions!T48, 1), NA())</f>
        <v>#N/A</v>
      </c>
      <c r="S38" s="263" t="e">
        <f>IF(ISNUMBER(Regressions!U48),ROUND(Regressions!U48, 1), NA())</f>
        <v>#N/A</v>
      </c>
    </row>
    <row xmlns:x14ac="http://schemas.microsoft.com/office/spreadsheetml/2009/9/ac" r="39" x14ac:dyDescent="0.2">
      <c r="A39" s="367" t="str">
        <f>IF(ISBLANK(Regressions!A49), " ", Regressions!A49)</f>
        <v>Niger</v>
      </c>
      <c r="B39" s="368">
        <f>IF(ISBLANK(Regressions!B49), " ", Regressions!B49)</f>
        <v>2004</v>
      </c>
      <c r="C39" s="373" t="str">
        <f>IF(ISBLANK(Regressions!C49), " ", Regressions!C49)</f>
        <v>Urban</v>
      </c>
      <c r="D39" s="369">
        <f>IF(ISBLANK(Regressions!D49), " ", Regressions!D49)</f>
        <v>877637.25572765374</v>
      </c>
      <c r="E39" s="240" t="e">
        <f>IF(ISNUMBER(Regressions!E49),ROUND(Regressions!E49, 1), NA())</f>
        <v>#N/A</v>
      </c>
      <c r="F39" s="370">
        <f>IF(ISNUMBER(Regressions!F49),ROUND(Regressions!F49, 1), NA())</f>
        <v>53.5</v>
      </c>
      <c r="G39" s="262" t="e">
        <f>IF(ISNUMBER(Regressions!G49),ROUND(Regressions!G49, 1), NA())</f>
        <v>#N/A</v>
      </c>
      <c r="H39" s="371" t="e">
        <f>IF(ISNUMBER(Regressions!H49),ROUND(Regressions!H49, 1), NA())</f>
        <v>#N/A</v>
      </c>
      <c r="I39" s="263">
        <f>IF(ISNUMBER(Regressions!I49),ROUND(Regressions!I49, 1), NA())</f>
        <v>46.5</v>
      </c>
      <c r="J39" s="372">
        <f>IF(ISNUMBER(Regressions!K49),ROUND(Regressions!K49, 1), NA())</f>
        <v>49</v>
      </c>
      <c r="K39" s="370" t="e">
        <f>IF(ISNUMBER(Regressions!L49),ROUND(Regressions!L49, 1), NA())</f>
        <v>#N/A</v>
      </c>
      <c r="L39" s="264" t="e">
        <f>IF(ISNUMBER(Regressions!M49),ROUND(Regressions!M49, 1), NA())</f>
        <v>#N/A</v>
      </c>
      <c r="M39" s="371" t="e">
        <f>IF(ISNUMBER(Regressions!N49),ROUND(Regressions!N49, 1), NA())</f>
        <v>#N/A</v>
      </c>
      <c r="N39" s="263">
        <f>IF(ISNUMBER(Regressions!O49),ROUND(Regressions!O49, 1), NA())</f>
        <v>51</v>
      </c>
      <c r="O39" s="372" t="e">
        <f>IF(ISNUMBER(Regressions!Q49),ROUND(Regressions!Q49, 1), NA())</f>
        <v>#N/A</v>
      </c>
      <c r="P39" s="370" t="e">
        <f>IF(ISNUMBER(Regressions!R49),ROUND(Regressions!R49, 1), NA())</f>
        <v>#N/A</v>
      </c>
      <c r="Q39" s="241" t="e">
        <f>IF(ISNUMBER(Regressions!S49),ROUND(Regressions!S49, 1), NA())</f>
        <v>#N/A</v>
      </c>
      <c r="R39" s="371" t="e">
        <f>IF(ISNUMBER(Regressions!T49),ROUND(Regressions!T49, 1), NA())</f>
        <v>#N/A</v>
      </c>
      <c r="S39" s="263" t="e">
        <f>IF(ISNUMBER(Regressions!U49),ROUND(Regressions!U49, 1), NA())</f>
        <v>#N/A</v>
      </c>
    </row>
    <row xmlns:x14ac="http://schemas.microsoft.com/office/spreadsheetml/2009/9/ac" r="40" x14ac:dyDescent="0.2">
      <c r="A40" s="367" t="str">
        <f>IF(ISBLANK(Regressions!A50), " ", Regressions!A50)</f>
        <v>Niger</v>
      </c>
      <c r="B40" s="368">
        <f>IF(ISBLANK(Regressions!B50), " ", Regressions!B50)</f>
        <v>2005</v>
      </c>
      <c r="C40" s="373" t="str">
        <f>IF(ISBLANK(Regressions!C50), " ", Regressions!C50)</f>
        <v>Urban</v>
      </c>
      <c r="D40" s="369">
        <f>IF(ISBLANK(Regressions!D50), " ", Regressions!D50)</f>
        <v>912706.22898330679</v>
      </c>
      <c r="E40" s="240" t="e">
        <f>IF(ISNUMBER(Regressions!E50),ROUND(Regressions!E50, 1), NA())</f>
        <v>#N/A</v>
      </c>
      <c r="F40" s="370">
        <f>IF(ISNUMBER(Regressions!F50),ROUND(Regressions!F50, 1), NA())</f>
        <v>53.5</v>
      </c>
      <c r="G40" s="262" t="e">
        <f>IF(ISNUMBER(Regressions!G50),ROUND(Regressions!G50, 1), NA())</f>
        <v>#N/A</v>
      </c>
      <c r="H40" s="371" t="e">
        <f>IF(ISNUMBER(Regressions!H50),ROUND(Regressions!H50, 1), NA())</f>
        <v>#N/A</v>
      </c>
      <c r="I40" s="263">
        <f>IF(ISNUMBER(Regressions!I50),ROUND(Regressions!I50, 1), NA())</f>
        <v>46.5</v>
      </c>
      <c r="J40" s="372">
        <f>IF(ISNUMBER(Regressions!K50),ROUND(Regressions!K50, 1), NA())</f>
        <v>49.3</v>
      </c>
      <c r="K40" s="370" t="e">
        <f>IF(ISNUMBER(Regressions!L50),ROUND(Regressions!L50, 1), NA())</f>
        <v>#N/A</v>
      </c>
      <c r="L40" s="264" t="e">
        <f>IF(ISNUMBER(Regressions!M50),ROUND(Regressions!M50, 1), NA())</f>
        <v>#N/A</v>
      </c>
      <c r="M40" s="371" t="e">
        <f>IF(ISNUMBER(Regressions!N50),ROUND(Regressions!N50, 1), NA())</f>
        <v>#N/A</v>
      </c>
      <c r="N40" s="263">
        <f>IF(ISNUMBER(Regressions!O50),ROUND(Regressions!O50, 1), NA())</f>
        <v>50.7</v>
      </c>
      <c r="O40" s="372" t="e">
        <f>IF(ISNUMBER(Regressions!Q50),ROUND(Regressions!Q50, 1), NA())</f>
        <v>#N/A</v>
      </c>
      <c r="P40" s="370" t="e">
        <f>IF(ISNUMBER(Regressions!R50),ROUND(Regressions!R50, 1), NA())</f>
        <v>#N/A</v>
      </c>
      <c r="Q40" s="241" t="e">
        <f>IF(ISNUMBER(Regressions!S50),ROUND(Regressions!S50, 1), NA())</f>
        <v>#N/A</v>
      </c>
      <c r="R40" s="371" t="e">
        <f>IF(ISNUMBER(Regressions!T50),ROUND(Regressions!T50, 1), NA())</f>
        <v>#N/A</v>
      </c>
      <c r="S40" s="263" t="e">
        <f>IF(ISNUMBER(Regressions!U50),ROUND(Regressions!U50, 1), NA())</f>
        <v>#N/A</v>
      </c>
    </row>
    <row xmlns:x14ac="http://schemas.microsoft.com/office/spreadsheetml/2009/9/ac" r="41" x14ac:dyDescent="0.2">
      <c r="A41" s="367" t="str">
        <f>IF(ISBLANK(Regressions!A51), " ", Regressions!A51)</f>
        <v>Niger</v>
      </c>
      <c r="B41" s="368">
        <f>IF(ISBLANK(Regressions!B51), " ", Regressions!B51)</f>
        <v>2006</v>
      </c>
      <c r="C41" s="373" t="str">
        <f>IF(ISBLANK(Regressions!C51), " ", Regressions!C51)</f>
        <v>Urban</v>
      </c>
      <c r="D41" s="369">
        <f>IF(ISBLANK(Regressions!D51), " ", Regressions!D51)</f>
        <v>950027.29884601606</v>
      </c>
      <c r="E41" s="240" t="e">
        <f>IF(ISNUMBER(Regressions!E51),ROUND(Regressions!E51, 1), NA())</f>
        <v>#N/A</v>
      </c>
      <c r="F41" s="370">
        <f>IF(ISNUMBER(Regressions!F51),ROUND(Regressions!F51, 1), NA())</f>
        <v>52.2</v>
      </c>
      <c r="G41" s="262" t="e">
        <f>IF(ISNUMBER(Regressions!G51),ROUND(Regressions!G51, 1), NA())</f>
        <v>#N/A</v>
      </c>
      <c r="H41" s="371" t="e">
        <f>IF(ISNUMBER(Regressions!H51),ROUND(Regressions!H51, 1), NA())</f>
        <v>#N/A</v>
      </c>
      <c r="I41" s="263">
        <f>IF(ISNUMBER(Regressions!I51),ROUND(Regressions!I51, 1), NA())</f>
        <v>47.8</v>
      </c>
      <c r="J41" s="372">
        <f>IF(ISNUMBER(Regressions!K51),ROUND(Regressions!K51, 1), NA())</f>
        <v>49.5</v>
      </c>
      <c r="K41" s="370" t="e">
        <f>IF(ISNUMBER(Regressions!L51),ROUND(Regressions!L51, 1), NA())</f>
        <v>#N/A</v>
      </c>
      <c r="L41" s="264" t="e">
        <f>IF(ISNUMBER(Regressions!M51),ROUND(Regressions!M51, 1), NA())</f>
        <v>#N/A</v>
      </c>
      <c r="M41" s="371" t="e">
        <f>IF(ISNUMBER(Regressions!N51),ROUND(Regressions!N51, 1), NA())</f>
        <v>#N/A</v>
      </c>
      <c r="N41" s="263">
        <f>IF(ISNUMBER(Regressions!O51),ROUND(Regressions!O51, 1), NA())</f>
        <v>50.5</v>
      </c>
      <c r="O41" s="372" t="e">
        <f>IF(ISNUMBER(Regressions!Q51),ROUND(Regressions!Q51, 1), NA())</f>
        <v>#N/A</v>
      </c>
      <c r="P41" s="370" t="e">
        <f>IF(ISNUMBER(Regressions!R51),ROUND(Regressions!R51, 1), NA())</f>
        <v>#N/A</v>
      </c>
      <c r="Q41" s="241" t="e">
        <f>IF(ISNUMBER(Regressions!S51),ROUND(Regressions!S51, 1), NA())</f>
        <v>#N/A</v>
      </c>
      <c r="R41" s="371" t="e">
        <f>IF(ISNUMBER(Regressions!T51),ROUND(Regressions!T51, 1), NA())</f>
        <v>#N/A</v>
      </c>
      <c r="S41" s="263" t="e">
        <f>IF(ISNUMBER(Regressions!U51),ROUND(Regressions!U51, 1), NA())</f>
        <v>#N/A</v>
      </c>
    </row>
    <row xmlns:x14ac="http://schemas.microsoft.com/office/spreadsheetml/2009/9/ac" r="42" x14ac:dyDescent="0.2">
      <c r="A42" s="367" t="str">
        <f>IF(ISBLANK(Regressions!A52), " ", Regressions!A52)</f>
        <v>Niger</v>
      </c>
      <c r="B42" s="368">
        <f>IF(ISBLANK(Regressions!B52), " ", Regressions!B52)</f>
        <v>2007</v>
      </c>
      <c r="C42" s="373" t="str">
        <f>IF(ISBLANK(Regressions!C52), " ", Regressions!C52)</f>
        <v>Urban</v>
      </c>
      <c r="D42" s="369">
        <f>IF(ISBLANK(Regressions!D52), " ", Regressions!D52)</f>
        <v>989882.71500949876</v>
      </c>
      <c r="E42" s="240" t="e">
        <f>IF(ISNUMBER(Regressions!E52),ROUND(Regressions!E52, 1), NA())</f>
        <v>#N/A</v>
      </c>
      <c r="F42" s="370">
        <f>IF(ISNUMBER(Regressions!F52),ROUND(Regressions!F52, 1), NA())</f>
        <v>51</v>
      </c>
      <c r="G42" s="262" t="e">
        <f>IF(ISNUMBER(Regressions!G52),ROUND(Regressions!G52, 1), NA())</f>
        <v>#N/A</v>
      </c>
      <c r="H42" s="371" t="e">
        <f>IF(ISNUMBER(Regressions!H52),ROUND(Regressions!H52, 1), NA())</f>
        <v>#N/A</v>
      </c>
      <c r="I42" s="263">
        <f>IF(ISNUMBER(Regressions!I52),ROUND(Regressions!I52, 1), NA())</f>
        <v>49</v>
      </c>
      <c r="J42" s="372">
        <f>IF(ISNUMBER(Regressions!K52),ROUND(Regressions!K52, 1), NA())</f>
        <v>49.7</v>
      </c>
      <c r="K42" s="370" t="e">
        <f>IF(ISNUMBER(Regressions!L52),ROUND(Regressions!L52, 1), NA())</f>
        <v>#N/A</v>
      </c>
      <c r="L42" s="264" t="e">
        <f>IF(ISNUMBER(Regressions!M52),ROUND(Regressions!M52, 1), NA())</f>
        <v>#N/A</v>
      </c>
      <c r="M42" s="371" t="e">
        <f>IF(ISNUMBER(Regressions!N52),ROUND(Regressions!N52, 1), NA())</f>
        <v>#N/A</v>
      </c>
      <c r="N42" s="263">
        <f>IF(ISNUMBER(Regressions!O52),ROUND(Regressions!O52, 1), NA())</f>
        <v>50.3</v>
      </c>
      <c r="O42" s="372" t="e">
        <f>IF(ISNUMBER(Regressions!Q52),ROUND(Regressions!Q52, 1), NA())</f>
        <v>#N/A</v>
      </c>
      <c r="P42" s="370" t="e">
        <f>IF(ISNUMBER(Regressions!R52),ROUND(Regressions!R52, 1), NA())</f>
        <v>#N/A</v>
      </c>
      <c r="Q42" s="241" t="e">
        <f>IF(ISNUMBER(Regressions!S52),ROUND(Regressions!S52, 1), NA())</f>
        <v>#N/A</v>
      </c>
      <c r="R42" s="371" t="e">
        <f>IF(ISNUMBER(Regressions!T52),ROUND(Regressions!T52, 1), NA())</f>
        <v>#N/A</v>
      </c>
      <c r="S42" s="263" t="e">
        <f>IF(ISNUMBER(Regressions!U52),ROUND(Regressions!U52, 1), NA())</f>
        <v>#N/A</v>
      </c>
    </row>
    <row xmlns:x14ac="http://schemas.microsoft.com/office/spreadsheetml/2009/9/ac" r="43" x14ac:dyDescent="0.2">
      <c r="A43" s="367" t="str">
        <f>IF(ISBLANK(Regressions!A53), " ", Regressions!A53)</f>
        <v>Niger</v>
      </c>
      <c r="B43" s="368">
        <f>IF(ISBLANK(Regressions!B53), " ", Regressions!B53)</f>
        <v>2008</v>
      </c>
      <c r="C43" s="373" t="str">
        <f>IF(ISBLANK(Regressions!C53), " ", Regressions!C53)</f>
        <v>Urban</v>
      </c>
      <c r="D43" s="369">
        <f>IF(ISBLANK(Regressions!D53), " ", Regressions!D53)</f>
        <v>1031867.577411079</v>
      </c>
      <c r="E43" s="240" t="e">
        <f>IF(ISNUMBER(Regressions!E53),ROUND(Regressions!E53, 1), NA())</f>
        <v>#N/A</v>
      </c>
      <c r="F43" s="370">
        <f>IF(ISNUMBER(Regressions!F53),ROUND(Regressions!F53, 1), NA())</f>
        <v>49.7</v>
      </c>
      <c r="G43" s="262" t="e">
        <f>IF(ISNUMBER(Regressions!G53),ROUND(Regressions!G53, 1), NA())</f>
        <v>#N/A</v>
      </c>
      <c r="H43" s="371" t="e">
        <f>IF(ISNUMBER(Regressions!H53),ROUND(Regressions!H53, 1), NA())</f>
        <v>#N/A</v>
      </c>
      <c r="I43" s="263">
        <f>IF(ISNUMBER(Regressions!I53),ROUND(Regressions!I53, 1), NA())</f>
        <v>50.3</v>
      </c>
      <c r="J43" s="372">
        <f>IF(ISNUMBER(Regressions!K53),ROUND(Regressions!K53, 1), NA())</f>
        <v>49.9</v>
      </c>
      <c r="K43" s="370" t="e">
        <f>IF(ISNUMBER(Regressions!L53),ROUND(Regressions!L53, 1), NA())</f>
        <v>#N/A</v>
      </c>
      <c r="L43" s="264" t="e">
        <f>IF(ISNUMBER(Regressions!M53),ROUND(Regressions!M53, 1), NA())</f>
        <v>#N/A</v>
      </c>
      <c r="M43" s="371" t="e">
        <f>IF(ISNUMBER(Regressions!N53),ROUND(Regressions!N53, 1), NA())</f>
        <v>#N/A</v>
      </c>
      <c r="N43" s="263">
        <f>IF(ISNUMBER(Regressions!O53),ROUND(Regressions!O53, 1), NA())</f>
        <v>50.1</v>
      </c>
      <c r="O43" s="372" t="e">
        <f>IF(ISNUMBER(Regressions!Q53),ROUND(Regressions!Q53, 1), NA())</f>
        <v>#N/A</v>
      </c>
      <c r="P43" s="370" t="e">
        <f>IF(ISNUMBER(Regressions!R53),ROUND(Regressions!R53, 1), NA())</f>
        <v>#N/A</v>
      </c>
      <c r="Q43" s="241" t="e">
        <f>IF(ISNUMBER(Regressions!S53),ROUND(Regressions!S53, 1), NA())</f>
        <v>#N/A</v>
      </c>
      <c r="R43" s="371" t="e">
        <f>IF(ISNUMBER(Regressions!T53),ROUND(Regressions!T53, 1), NA())</f>
        <v>#N/A</v>
      </c>
      <c r="S43" s="263" t="e">
        <f>IF(ISNUMBER(Regressions!U53),ROUND(Regressions!U53, 1), NA())</f>
        <v>#N/A</v>
      </c>
    </row>
    <row xmlns:x14ac="http://schemas.microsoft.com/office/spreadsheetml/2009/9/ac" r="44" x14ac:dyDescent="0.2">
      <c r="A44" s="367" t="str">
        <f>IF(ISBLANK(Regressions!A54), " ", Regressions!A54)</f>
        <v>Niger</v>
      </c>
      <c r="B44" s="368">
        <f>IF(ISBLANK(Regressions!B54), " ", Regressions!B54)</f>
        <v>2009</v>
      </c>
      <c r="C44" s="373" t="str">
        <f>IF(ISBLANK(Regressions!C54), " ", Regressions!C54)</f>
        <v>Urban</v>
      </c>
      <c r="D44" s="369">
        <f>IF(ISBLANK(Regressions!D54), " ", Regressions!D54)</f>
        <v>1076430.4518082051</v>
      </c>
      <c r="E44" s="240" t="e">
        <f>IF(ISNUMBER(Regressions!E54),ROUND(Regressions!E54, 1), NA())</f>
        <v>#N/A</v>
      </c>
      <c r="F44" s="370">
        <f>IF(ISNUMBER(Regressions!F54),ROUND(Regressions!F54, 1), NA())</f>
        <v>48.4</v>
      </c>
      <c r="G44" s="262" t="e">
        <f>IF(ISNUMBER(Regressions!G54),ROUND(Regressions!G54, 1), NA())</f>
        <v>#N/A</v>
      </c>
      <c r="H44" s="371" t="e">
        <f>IF(ISNUMBER(Regressions!H54),ROUND(Regressions!H54, 1), NA())</f>
        <v>#N/A</v>
      </c>
      <c r="I44" s="263">
        <f>IF(ISNUMBER(Regressions!I54),ROUND(Regressions!I54, 1), NA())</f>
        <v>51.6</v>
      </c>
      <c r="J44" s="372">
        <f>IF(ISNUMBER(Regressions!K54),ROUND(Regressions!K54, 1), NA())</f>
        <v>50.2</v>
      </c>
      <c r="K44" s="370" t="e">
        <f>IF(ISNUMBER(Regressions!L54),ROUND(Regressions!L54, 1), NA())</f>
        <v>#N/A</v>
      </c>
      <c r="L44" s="264" t="e">
        <f>IF(ISNUMBER(Regressions!M54),ROUND(Regressions!M54, 1), NA())</f>
        <v>#N/A</v>
      </c>
      <c r="M44" s="371" t="e">
        <f>IF(ISNUMBER(Regressions!N54),ROUND(Regressions!N54, 1), NA())</f>
        <v>#N/A</v>
      </c>
      <c r="N44" s="263">
        <f>IF(ISNUMBER(Regressions!O54),ROUND(Regressions!O54, 1), NA())</f>
        <v>49.8</v>
      </c>
      <c r="O44" s="372" t="e">
        <f>IF(ISNUMBER(Regressions!Q54),ROUND(Regressions!Q54, 1), NA())</f>
        <v>#N/A</v>
      </c>
      <c r="P44" s="370" t="e">
        <f>IF(ISNUMBER(Regressions!R54),ROUND(Regressions!R54, 1), NA())</f>
        <v>#N/A</v>
      </c>
      <c r="Q44" s="241" t="e">
        <f>IF(ISNUMBER(Regressions!S54),ROUND(Regressions!S54, 1), NA())</f>
        <v>#N/A</v>
      </c>
      <c r="R44" s="371" t="e">
        <f>IF(ISNUMBER(Regressions!T54),ROUND(Regressions!T54, 1), NA())</f>
        <v>#N/A</v>
      </c>
      <c r="S44" s="263" t="e">
        <f>IF(ISNUMBER(Regressions!U54),ROUND(Regressions!U54, 1), NA())</f>
        <v>#N/A</v>
      </c>
    </row>
    <row xmlns:x14ac="http://schemas.microsoft.com/office/spreadsheetml/2009/9/ac" r="45" x14ac:dyDescent="0.2">
      <c r="A45" s="367" t="str">
        <f>IF(ISBLANK(Regressions!A55), " ", Regressions!A55)</f>
        <v>Niger</v>
      </c>
      <c r="B45" s="368">
        <f>IF(ISBLANK(Regressions!B55), " ", Regressions!B55)</f>
        <v>2010</v>
      </c>
      <c r="C45" s="373" t="str">
        <f>IF(ISBLANK(Regressions!C55), " ", Regressions!C55)</f>
        <v>Urban</v>
      </c>
      <c r="D45" s="369">
        <f>IF(ISBLANK(Regressions!D55), " ", Regressions!D55)</f>
        <v>1123259.36432167</v>
      </c>
      <c r="E45" s="240" t="e">
        <f>IF(ISNUMBER(Regressions!E55),ROUND(Regressions!E55, 1), NA())</f>
        <v>#N/A</v>
      </c>
      <c r="F45" s="370">
        <f>IF(ISNUMBER(Regressions!F55),ROUND(Regressions!F55, 1), NA())</f>
        <v>47.1</v>
      </c>
      <c r="G45" s="262" t="e">
        <f>IF(ISNUMBER(Regressions!G55),ROUND(Regressions!G55, 1), NA())</f>
        <v>#N/A</v>
      </c>
      <c r="H45" s="371" t="e">
        <f>IF(ISNUMBER(Regressions!H55),ROUND(Regressions!H55, 1), NA())</f>
        <v>#N/A</v>
      </c>
      <c r="I45" s="263">
        <f>IF(ISNUMBER(Regressions!I55),ROUND(Regressions!I55, 1), NA())</f>
        <v>52.9</v>
      </c>
      <c r="J45" s="372">
        <f>IF(ISNUMBER(Regressions!K55),ROUND(Regressions!K55, 1), NA())</f>
        <v>50.4</v>
      </c>
      <c r="K45" s="370" t="e">
        <f>IF(ISNUMBER(Regressions!L55),ROUND(Regressions!L55, 1), NA())</f>
        <v>#N/A</v>
      </c>
      <c r="L45" s="264" t="e">
        <f>IF(ISNUMBER(Regressions!M55),ROUND(Regressions!M55, 1), NA())</f>
        <v>#N/A</v>
      </c>
      <c r="M45" s="371" t="e">
        <f>IF(ISNUMBER(Regressions!N55),ROUND(Regressions!N55, 1), NA())</f>
        <v>#N/A</v>
      </c>
      <c r="N45" s="263">
        <f>IF(ISNUMBER(Regressions!O55),ROUND(Regressions!O55, 1), NA())</f>
        <v>49.6</v>
      </c>
      <c r="O45" s="372" t="e">
        <f>IF(ISNUMBER(Regressions!Q55),ROUND(Regressions!Q55, 1), NA())</f>
        <v>#N/A</v>
      </c>
      <c r="P45" s="370" t="e">
        <f>IF(ISNUMBER(Regressions!R55),ROUND(Regressions!R55, 1), NA())</f>
        <v>#N/A</v>
      </c>
      <c r="Q45" s="241" t="e">
        <f>IF(ISNUMBER(Regressions!S55),ROUND(Regressions!S55, 1), NA())</f>
        <v>#N/A</v>
      </c>
      <c r="R45" s="371" t="e">
        <f>IF(ISNUMBER(Regressions!T55),ROUND(Regressions!T55, 1), NA())</f>
        <v>#N/A</v>
      </c>
      <c r="S45" s="263" t="e">
        <f>IF(ISNUMBER(Regressions!U55),ROUND(Regressions!U55, 1), NA())</f>
        <v>#N/A</v>
      </c>
    </row>
    <row xmlns:x14ac="http://schemas.microsoft.com/office/spreadsheetml/2009/9/ac" r="46" x14ac:dyDescent="0.2">
      <c r="A46" s="367" t="str">
        <f>IF(ISBLANK(Regressions!A56), " ", Regressions!A56)</f>
        <v>Niger</v>
      </c>
      <c r="B46" s="368">
        <f>IF(ISBLANK(Regressions!B56), " ", Regressions!B56)</f>
        <v>2011</v>
      </c>
      <c r="C46" s="373" t="str">
        <f>IF(ISBLANK(Regressions!C56), " ", Regressions!C56)</f>
        <v>Urban</v>
      </c>
      <c r="D46" s="369">
        <f>IF(ISBLANK(Regressions!D56), " ", Regressions!D56)</f>
        <v>1171709.105093841</v>
      </c>
      <c r="E46" s="240" t="e">
        <f>IF(ISNUMBER(Regressions!E56),ROUND(Regressions!E56, 1), NA())</f>
        <v>#N/A</v>
      </c>
      <c r="F46" s="370">
        <f>IF(ISNUMBER(Regressions!F56),ROUND(Regressions!F56, 1), NA())</f>
        <v>45.8</v>
      </c>
      <c r="G46" s="262" t="e">
        <f>IF(ISNUMBER(Regressions!G56),ROUND(Regressions!G56, 1), NA())</f>
        <v>#N/A</v>
      </c>
      <c r="H46" s="371" t="e">
        <f>IF(ISNUMBER(Regressions!H56),ROUND(Regressions!H56, 1), NA())</f>
        <v>#N/A</v>
      </c>
      <c r="I46" s="263">
        <f>IF(ISNUMBER(Regressions!I56),ROUND(Regressions!I56, 1), NA())</f>
        <v>54.2</v>
      </c>
      <c r="J46" s="372">
        <f>IF(ISNUMBER(Regressions!K56),ROUND(Regressions!K56, 1), NA())</f>
        <v>50.6</v>
      </c>
      <c r="K46" s="370" t="e">
        <f>IF(ISNUMBER(Regressions!L56),ROUND(Regressions!L56, 1), NA())</f>
        <v>#N/A</v>
      </c>
      <c r="L46" s="264">
        <f>IF(ISNUMBER(Regressions!M56),ROUND(Regressions!M56, 1), NA())</f>
        <v>18</v>
      </c>
      <c r="M46" s="371">
        <f>IF(ISNUMBER(Regressions!N56),ROUND(Regressions!N56, 1), NA())</f>
        <v>32.6</v>
      </c>
      <c r="N46" s="263">
        <f>IF(ISNUMBER(Regressions!O56),ROUND(Regressions!O56, 1), NA())</f>
        <v>49.4</v>
      </c>
      <c r="O46" s="372" t="e">
        <f>IF(ISNUMBER(Regressions!Q56),ROUND(Regressions!Q56, 1), NA())</f>
        <v>#N/A</v>
      </c>
      <c r="P46" s="370" t="e">
        <f>IF(ISNUMBER(Regressions!R56),ROUND(Regressions!R56, 1), NA())</f>
        <v>#N/A</v>
      </c>
      <c r="Q46" s="241" t="e">
        <f>IF(ISNUMBER(Regressions!S56),ROUND(Regressions!S56, 1), NA())</f>
        <v>#N/A</v>
      </c>
      <c r="R46" s="371" t="e">
        <f>IF(ISNUMBER(Regressions!T56),ROUND(Regressions!T56, 1), NA())</f>
        <v>#N/A</v>
      </c>
      <c r="S46" s="263" t="e">
        <f>IF(ISNUMBER(Regressions!U56),ROUND(Regressions!U56, 1), NA())</f>
        <v>#N/A</v>
      </c>
    </row>
    <row xmlns:x14ac="http://schemas.microsoft.com/office/spreadsheetml/2009/9/ac" r="47" x14ac:dyDescent="0.2">
      <c r="A47" s="367" t="str">
        <f>IF(ISBLANK(Regressions!A57), " ", Regressions!A57)</f>
        <v>Niger</v>
      </c>
      <c r="B47" s="368">
        <f>IF(ISBLANK(Regressions!B57), " ", Regressions!B57)</f>
        <v>2012</v>
      </c>
      <c r="C47" s="373" t="str">
        <f>IF(ISBLANK(Regressions!C57), " ", Regressions!C57)</f>
        <v>Urban</v>
      </c>
      <c r="D47" s="369">
        <f>IF(ISBLANK(Regressions!D57), " ", Regressions!D57)</f>
        <v>1222210.0265875631</v>
      </c>
      <c r="E47" s="240" t="e">
        <f>IF(ISNUMBER(Regressions!E57),ROUND(Regressions!E57, 1), NA())</f>
        <v>#N/A</v>
      </c>
      <c r="F47" s="370">
        <f>IF(ISNUMBER(Regressions!F57),ROUND(Regressions!F57, 1), NA())</f>
        <v>44.6</v>
      </c>
      <c r="G47" s="262" t="e">
        <f>IF(ISNUMBER(Regressions!G57),ROUND(Regressions!G57, 1), NA())</f>
        <v>#N/A</v>
      </c>
      <c r="H47" s="371" t="e">
        <f>IF(ISNUMBER(Regressions!H57),ROUND(Regressions!H57, 1), NA())</f>
        <v>#N/A</v>
      </c>
      <c r="I47" s="263">
        <f>IF(ISNUMBER(Regressions!I57),ROUND(Regressions!I57, 1), NA())</f>
        <v>55.4</v>
      </c>
      <c r="J47" s="372">
        <f>IF(ISNUMBER(Regressions!K57),ROUND(Regressions!K57, 1), NA())</f>
        <v>50.9</v>
      </c>
      <c r="K47" s="370" t="e">
        <f>IF(ISNUMBER(Regressions!L57),ROUND(Regressions!L57, 1), NA())</f>
        <v>#N/A</v>
      </c>
      <c r="L47" s="264">
        <f>IF(ISNUMBER(Regressions!M57),ROUND(Regressions!M57, 1), NA())</f>
        <v>18</v>
      </c>
      <c r="M47" s="371">
        <f>IF(ISNUMBER(Regressions!N57),ROUND(Regressions!N57, 1), NA())</f>
        <v>32.799999999999997</v>
      </c>
      <c r="N47" s="263">
        <f>IF(ISNUMBER(Regressions!O57),ROUND(Regressions!O57, 1), NA())</f>
        <v>49.1</v>
      </c>
      <c r="O47" s="372" t="e">
        <f>IF(ISNUMBER(Regressions!Q57),ROUND(Regressions!Q57, 1), NA())</f>
        <v>#N/A</v>
      </c>
      <c r="P47" s="370" t="e">
        <f>IF(ISNUMBER(Regressions!R57),ROUND(Regressions!R57, 1), NA())</f>
        <v>#N/A</v>
      </c>
      <c r="Q47" s="241" t="e">
        <f>IF(ISNUMBER(Regressions!S57),ROUND(Regressions!S57, 1), NA())</f>
        <v>#N/A</v>
      </c>
      <c r="R47" s="371" t="e">
        <f>IF(ISNUMBER(Regressions!T57),ROUND(Regressions!T57, 1), NA())</f>
        <v>#N/A</v>
      </c>
      <c r="S47" s="263" t="e">
        <f>IF(ISNUMBER(Regressions!U57),ROUND(Regressions!U57, 1), NA())</f>
        <v>#N/A</v>
      </c>
    </row>
    <row xmlns:x14ac="http://schemas.microsoft.com/office/spreadsheetml/2009/9/ac" r="48" x14ac:dyDescent="0.2">
      <c r="A48" s="367" t="str">
        <f>IF(ISBLANK(Regressions!A58), " ", Regressions!A58)</f>
        <v>Niger</v>
      </c>
      <c r="B48" s="368">
        <f>IF(ISBLANK(Regressions!B58), " ", Regressions!B58)</f>
        <v>2013</v>
      </c>
      <c r="C48" s="373" t="str">
        <f>IF(ISBLANK(Regressions!C58), " ", Regressions!C58)</f>
        <v>Urban</v>
      </c>
      <c r="D48" s="369">
        <f>IF(ISBLANK(Regressions!D58), " ", Regressions!D58)</f>
        <v>1275296.185447311</v>
      </c>
      <c r="E48" s="240" t="e">
        <f>IF(ISNUMBER(Regressions!E58),ROUND(Regressions!E58, 1), NA())</f>
        <v>#N/A</v>
      </c>
      <c r="F48" s="370">
        <f>IF(ISNUMBER(Regressions!F58),ROUND(Regressions!F58, 1), NA())</f>
        <v>43.3</v>
      </c>
      <c r="G48" s="262" t="e">
        <f>IF(ISNUMBER(Regressions!G58),ROUND(Regressions!G58, 1), NA())</f>
        <v>#N/A</v>
      </c>
      <c r="H48" s="371" t="e">
        <f>IF(ISNUMBER(Regressions!H58),ROUND(Regressions!H58, 1), NA())</f>
        <v>#N/A</v>
      </c>
      <c r="I48" s="263">
        <f>IF(ISNUMBER(Regressions!I58),ROUND(Regressions!I58, 1), NA())</f>
        <v>56.7</v>
      </c>
      <c r="J48" s="372">
        <f>IF(ISNUMBER(Regressions!K58),ROUND(Regressions!K58, 1), NA())</f>
        <v>51.1</v>
      </c>
      <c r="K48" s="370" t="e">
        <f>IF(ISNUMBER(Regressions!L58),ROUND(Regressions!L58, 1), NA())</f>
        <v>#N/A</v>
      </c>
      <c r="L48" s="264">
        <f>IF(ISNUMBER(Regressions!M58),ROUND(Regressions!M58, 1), NA())</f>
        <v>18</v>
      </c>
      <c r="M48" s="371">
        <f>IF(ISNUMBER(Regressions!N58),ROUND(Regressions!N58, 1), NA())</f>
        <v>33</v>
      </c>
      <c r="N48" s="263">
        <f>IF(ISNUMBER(Regressions!O58),ROUND(Regressions!O58, 1), NA())</f>
        <v>48.9</v>
      </c>
      <c r="O48" s="372" t="e">
        <f>IF(ISNUMBER(Regressions!Q58),ROUND(Regressions!Q58, 1), NA())</f>
        <v>#N/A</v>
      </c>
      <c r="P48" s="370" t="e">
        <f>IF(ISNUMBER(Regressions!R58),ROUND(Regressions!R58, 1), NA())</f>
        <v>#N/A</v>
      </c>
      <c r="Q48" s="241" t="e">
        <f>IF(ISNUMBER(Regressions!S58),ROUND(Regressions!S58, 1), NA())</f>
        <v>#N/A</v>
      </c>
      <c r="R48" s="371" t="e">
        <f>IF(ISNUMBER(Regressions!T58),ROUND(Regressions!T58, 1), NA())</f>
        <v>#N/A</v>
      </c>
      <c r="S48" s="263" t="e">
        <f>IF(ISNUMBER(Regressions!U58),ROUND(Regressions!U58, 1), NA())</f>
        <v>#N/A</v>
      </c>
    </row>
    <row xmlns:x14ac="http://schemas.microsoft.com/office/spreadsheetml/2009/9/ac" r="49" x14ac:dyDescent="0.2">
      <c r="A49" s="367" t="str">
        <f>IF(ISBLANK(Regressions!A59), " ", Regressions!A59)</f>
        <v>Niger</v>
      </c>
      <c r="B49" s="368">
        <f>IF(ISBLANK(Regressions!B59), " ", Regressions!B59)</f>
        <v>2014</v>
      </c>
      <c r="C49" s="373" t="str">
        <f>IF(ISBLANK(Regressions!C59), " ", Regressions!C59)</f>
        <v>Urban</v>
      </c>
      <c r="D49" s="369">
        <f>IF(ISBLANK(Regressions!D59), " ", Regressions!D59)</f>
        <v>1330570.9047438239</v>
      </c>
      <c r="E49" s="240" t="e">
        <f>IF(ISNUMBER(Regressions!E59),ROUND(Regressions!E59, 1), NA())</f>
        <v>#N/A</v>
      </c>
      <c r="F49" s="370">
        <f>IF(ISNUMBER(Regressions!F59),ROUND(Regressions!F59, 1), NA())</f>
        <v>42</v>
      </c>
      <c r="G49" s="262" t="e">
        <f>IF(ISNUMBER(Regressions!G59),ROUND(Regressions!G59, 1), NA())</f>
        <v>#N/A</v>
      </c>
      <c r="H49" s="371" t="e">
        <f>IF(ISNUMBER(Regressions!H59),ROUND(Regressions!H59, 1), NA())</f>
        <v>#N/A</v>
      </c>
      <c r="I49" s="263">
        <f>IF(ISNUMBER(Regressions!I59),ROUND(Regressions!I59, 1), NA())</f>
        <v>58</v>
      </c>
      <c r="J49" s="372">
        <f>IF(ISNUMBER(Regressions!K59),ROUND(Regressions!K59, 1), NA())</f>
        <v>51.3</v>
      </c>
      <c r="K49" s="370" t="e">
        <f>IF(ISNUMBER(Regressions!L59),ROUND(Regressions!L59, 1), NA())</f>
        <v>#N/A</v>
      </c>
      <c r="L49" s="264">
        <f>IF(ISNUMBER(Regressions!M59),ROUND(Regressions!M59, 1), NA())</f>
        <v>18</v>
      </c>
      <c r="M49" s="371">
        <f>IF(ISNUMBER(Regressions!N59),ROUND(Regressions!N59, 1), NA())</f>
        <v>33.299999999999997</v>
      </c>
      <c r="N49" s="263">
        <f>IF(ISNUMBER(Regressions!O59),ROUND(Regressions!O59, 1), NA())</f>
        <v>48.7</v>
      </c>
      <c r="O49" s="372" t="e">
        <f>IF(ISNUMBER(Regressions!Q59),ROUND(Regressions!Q59, 1), NA())</f>
        <v>#N/A</v>
      </c>
      <c r="P49" s="370" t="e">
        <f>IF(ISNUMBER(Regressions!R59),ROUND(Regressions!R59, 1), NA())</f>
        <v>#N/A</v>
      </c>
      <c r="Q49" s="241" t="e">
        <f>IF(ISNUMBER(Regressions!S59),ROUND(Regressions!S59, 1), NA())</f>
        <v>#N/A</v>
      </c>
      <c r="R49" s="371" t="e">
        <f>IF(ISNUMBER(Regressions!T59),ROUND(Regressions!T59, 1), NA())</f>
        <v>#N/A</v>
      </c>
      <c r="S49" s="263" t="e">
        <f>IF(ISNUMBER(Regressions!U59),ROUND(Regressions!U59, 1), NA())</f>
        <v>#N/A</v>
      </c>
    </row>
    <row xmlns:x14ac="http://schemas.microsoft.com/office/spreadsheetml/2009/9/ac" r="50" x14ac:dyDescent="0.2">
      <c r="A50" s="367" t="str">
        <f>IF(ISBLANK(Regressions!A60), " ", Regressions!A60)</f>
        <v>Niger</v>
      </c>
      <c r="B50" s="368">
        <f>IF(ISBLANK(Regressions!B60), " ", Regressions!B60)</f>
        <v>2015</v>
      </c>
      <c r="C50" s="373" t="str">
        <f>IF(ISBLANK(Regressions!C60), " ", Regressions!C60)</f>
        <v>Urban</v>
      </c>
      <c r="D50" s="369">
        <f>IF(ISBLANK(Regressions!D60), " ", Regressions!D60)</f>
        <v>1389304.9933783731</v>
      </c>
      <c r="E50" s="240" t="e">
        <f>IF(ISNUMBER(Regressions!E60),ROUND(Regressions!E60, 1), NA())</f>
        <v>#N/A</v>
      </c>
      <c r="F50" s="370">
        <f>IF(ISNUMBER(Regressions!F60),ROUND(Regressions!F60, 1), NA())</f>
        <v>40.700000000000003</v>
      </c>
      <c r="G50" s="262" t="e">
        <f>IF(ISNUMBER(Regressions!G60),ROUND(Regressions!G60, 1), NA())</f>
        <v>#N/A</v>
      </c>
      <c r="H50" s="371" t="e">
        <f>IF(ISNUMBER(Regressions!H60),ROUND(Regressions!H60, 1), NA())</f>
        <v>#N/A</v>
      </c>
      <c r="I50" s="263">
        <f>IF(ISNUMBER(Regressions!I60),ROUND(Regressions!I60, 1), NA())</f>
        <v>59.3</v>
      </c>
      <c r="J50" s="372">
        <f>IF(ISNUMBER(Regressions!K60),ROUND(Regressions!K60, 1), NA())</f>
        <v>51.5</v>
      </c>
      <c r="K50" s="370" t="e">
        <f>IF(ISNUMBER(Regressions!L60),ROUND(Regressions!L60, 1), NA())</f>
        <v>#N/A</v>
      </c>
      <c r="L50" s="264">
        <f>IF(ISNUMBER(Regressions!M60),ROUND(Regressions!M60, 1), NA())</f>
        <v>18</v>
      </c>
      <c r="M50" s="371">
        <f>IF(ISNUMBER(Regressions!N60),ROUND(Regressions!N60, 1), NA())</f>
        <v>33.5</v>
      </c>
      <c r="N50" s="263">
        <f>IF(ISNUMBER(Regressions!O60),ROUND(Regressions!O60, 1), NA())</f>
        <v>48.5</v>
      </c>
      <c r="O50" s="372">
        <f>IF(ISNUMBER(Regressions!Q60),ROUND(Regressions!Q60, 1), NA())</f>
        <v>44.8</v>
      </c>
      <c r="P50" s="370" t="e">
        <f>IF(ISNUMBER(Regressions!R60),ROUND(Regressions!R60, 1), NA())</f>
        <v>#N/A</v>
      </c>
      <c r="Q50" s="241" t="e">
        <f>IF(ISNUMBER(Regressions!S60),ROUND(Regressions!S60, 1), NA())</f>
        <v>#N/A</v>
      </c>
      <c r="R50" s="371" t="e">
        <f>IF(ISNUMBER(Regressions!T60),ROUND(Regressions!T60, 1), NA())</f>
        <v>#N/A</v>
      </c>
      <c r="S50" s="263" t="e">
        <f>IF(ISNUMBER(Regressions!U60),ROUND(Regressions!U60, 1), NA())</f>
        <v>#N/A</v>
      </c>
    </row>
    <row xmlns:x14ac="http://schemas.microsoft.com/office/spreadsheetml/2009/9/ac" r="51" x14ac:dyDescent="0.2">
      <c r="A51" s="367" t="str">
        <f>IF(ISBLANK(Regressions!A61), " ", Regressions!A61)</f>
        <v>Niger</v>
      </c>
      <c r="B51" s="368">
        <f>IF(ISBLANK(Regressions!B61), " ", Regressions!B61)</f>
        <v>2016</v>
      </c>
      <c r="C51" s="373" t="str">
        <f>IF(ISBLANK(Regressions!C61), " ", Regressions!C61)</f>
        <v>Urban</v>
      </c>
      <c r="D51" s="369">
        <f>IF(ISBLANK(Regressions!D61), " ", Regressions!D61)</f>
        <v>1450669.5419302359</v>
      </c>
      <c r="E51" s="240" t="e">
        <f>IF(ISNUMBER(Regressions!E61),ROUND(Regressions!E61, 1), NA())</f>
        <v>#N/A</v>
      </c>
      <c r="F51" s="370">
        <f>IF(ISNUMBER(Regressions!F61),ROUND(Regressions!F61, 1), NA())</f>
        <v>39.4</v>
      </c>
      <c r="G51" s="262" t="e">
        <f>IF(ISNUMBER(Regressions!G61),ROUND(Regressions!G61, 1), NA())</f>
        <v>#N/A</v>
      </c>
      <c r="H51" s="371" t="e">
        <f>IF(ISNUMBER(Regressions!H61),ROUND(Regressions!H61, 1), NA())</f>
        <v>#N/A</v>
      </c>
      <c r="I51" s="263">
        <f>IF(ISNUMBER(Regressions!I61),ROUND(Regressions!I61, 1), NA())</f>
        <v>60.6</v>
      </c>
      <c r="J51" s="372">
        <f>IF(ISNUMBER(Regressions!K61),ROUND(Regressions!K61, 1), NA())</f>
        <v>51.8</v>
      </c>
      <c r="K51" s="370" t="e">
        <f>IF(ISNUMBER(Regressions!L61),ROUND(Regressions!L61, 1), NA())</f>
        <v>#N/A</v>
      </c>
      <c r="L51" s="264">
        <f>IF(ISNUMBER(Regressions!M61),ROUND(Regressions!M61, 1), NA())</f>
        <v>23.2</v>
      </c>
      <c r="M51" s="371">
        <f>IF(ISNUMBER(Regressions!N61),ROUND(Regressions!N61, 1), NA())</f>
        <v>28.6</v>
      </c>
      <c r="N51" s="263">
        <f>IF(ISNUMBER(Regressions!O61),ROUND(Regressions!O61, 1), NA())</f>
        <v>48.2</v>
      </c>
      <c r="O51" s="372">
        <f>IF(ISNUMBER(Regressions!Q61),ROUND(Regressions!Q61, 1), NA())</f>
        <v>44.8</v>
      </c>
      <c r="P51" s="370" t="e">
        <f>IF(ISNUMBER(Regressions!R61),ROUND(Regressions!R61, 1), NA())</f>
        <v>#N/A</v>
      </c>
      <c r="Q51" s="241" t="e">
        <f>IF(ISNUMBER(Regressions!S61),ROUND(Regressions!S61, 1), NA())</f>
        <v>#N/A</v>
      </c>
      <c r="R51" s="371" t="e">
        <f>IF(ISNUMBER(Regressions!T61),ROUND(Regressions!T61, 1), NA())</f>
        <v>#N/A</v>
      </c>
      <c r="S51" s="263" t="e">
        <f>IF(ISNUMBER(Regressions!U61),ROUND(Regressions!U61, 1), NA())</f>
        <v>#N/A</v>
      </c>
    </row>
    <row xmlns:x14ac="http://schemas.microsoft.com/office/spreadsheetml/2009/9/ac" r="52" x14ac:dyDescent="0.2">
      <c r="A52" s="367" t="str">
        <f>IF(ISBLANK(Regressions!A62), " ", Regressions!A62)</f>
        <v>Niger</v>
      </c>
      <c r="B52" s="368">
        <f>IF(ISBLANK(Regressions!B62), " ", Regressions!B62)</f>
        <v>2017</v>
      </c>
      <c r="C52" s="373" t="str">
        <f>IF(ISBLANK(Regressions!C62), " ", Regressions!C62)</f>
        <v>Urban</v>
      </c>
      <c r="D52" s="369">
        <f>IF(ISBLANK(Regressions!D62), " ", Regressions!D62)</f>
        <v>1514610.4073381049</v>
      </c>
      <c r="E52" s="240">
        <f>IF(ISNUMBER(Regressions!E62),ROUND(Regressions!E62, 1), NA())</f>
        <v>73.900000000000006</v>
      </c>
      <c r="F52" s="370">
        <f>IF(ISNUMBER(Regressions!F62),ROUND(Regressions!F62, 1), NA())</f>
        <v>38.200000000000003</v>
      </c>
      <c r="G52" s="262" t="e">
        <f>IF(ISNUMBER(Regressions!G62),ROUND(Regressions!G62, 1), NA())</f>
        <v>#N/A</v>
      </c>
      <c r="H52" s="371" t="e">
        <f>IF(ISNUMBER(Regressions!H62),ROUND(Regressions!H62, 1), NA())</f>
        <v>#N/A</v>
      </c>
      <c r="I52" s="263">
        <f>IF(ISNUMBER(Regressions!I62),ROUND(Regressions!I62, 1), NA())</f>
        <v>61.8</v>
      </c>
      <c r="J52" s="372">
        <f>IF(ISNUMBER(Regressions!K62),ROUND(Regressions!K62, 1), NA())</f>
        <v>52</v>
      </c>
      <c r="K52" s="370" t="e">
        <f>IF(ISNUMBER(Regressions!L62),ROUND(Regressions!L62, 1), NA())</f>
        <v>#N/A</v>
      </c>
      <c r="L52" s="264">
        <f>IF(ISNUMBER(Regressions!M62),ROUND(Regressions!M62, 1), NA())</f>
        <v>28.3</v>
      </c>
      <c r="M52" s="371">
        <f>IF(ISNUMBER(Regressions!N62),ROUND(Regressions!N62, 1), NA())</f>
        <v>23.7</v>
      </c>
      <c r="N52" s="263">
        <f>IF(ISNUMBER(Regressions!O62),ROUND(Regressions!O62, 1), NA())</f>
        <v>48</v>
      </c>
      <c r="O52" s="372">
        <f>IF(ISNUMBER(Regressions!Q62),ROUND(Regressions!Q62, 1), NA())</f>
        <v>44.8</v>
      </c>
      <c r="P52" s="370" t="e">
        <f>IF(ISNUMBER(Regressions!R62),ROUND(Regressions!R62, 1), NA())</f>
        <v>#N/A</v>
      </c>
      <c r="Q52" s="241">
        <f>IF(ISNUMBER(Regressions!S62),ROUND(Regressions!S62, 1), NA())</f>
        <v>35.299999999999997</v>
      </c>
      <c r="R52" s="371" t="e">
        <f>IF(ISNUMBER(Regressions!T62),ROUND(Regressions!T62, 1), NA())</f>
        <v>#N/A</v>
      </c>
      <c r="S52" s="263" t="e">
        <f>IF(ISNUMBER(Regressions!U62),ROUND(Regressions!U62, 1), NA())</f>
        <v>#N/A</v>
      </c>
    </row>
    <row xmlns:x14ac="http://schemas.microsoft.com/office/spreadsheetml/2009/9/ac" r="53" x14ac:dyDescent="0.2">
      <c r="A53" s="367" t="str">
        <f>IF(ISBLANK(Regressions!A63), " ", Regressions!A63)</f>
        <v>Niger</v>
      </c>
      <c r="B53" s="368">
        <f>IF(ISBLANK(Regressions!B63), " ", Regressions!B63)</f>
        <v>2018</v>
      </c>
      <c r="C53" s="373" t="str">
        <f>IF(ISBLANK(Regressions!C63), " ", Regressions!C63)</f>
        <v>Urban</v>
      </c>
      <c r="D53" s="369">
        <f>IF(ISBLANK(Regressions!D63), " ", Regressions!D63)</f>
        <v>1581771.609776879</v>
      </c>
      <c r="E53" s="240">
        <f>IF(ISNUMBER(Regressions!E63),ROUND(Regressions!E63, 1), NA())</f>
        <v>73.900000000000006</v>
      </c>
      <c r="F53" s="370">
        <f>IF(ISNUMBER(Regressions!F63),ROUND(Regressions!F63, 1), NA())</f>
        <v>36.9</v>
      </c>
      <c r="G53" s="262" t="e">
        <f>IF(ISNUMBER(Regressions!G63),ROUND(Regressions!G63, 1), NA())</f>
        <v>#N/A</v>
      </c>
      <c r="H53" s="371" t="e">
        <f>IF(ISNUMBER(Regressions!H63),ROUND(Regressions!H63, 1), NA())</f>
        <v>#N/A</v>
      </c>
      <c r="I53" s="263">
        <f>IF(ISNUMBER(Regressions!I63),ROUND(Regressions!I63, 1), NA())</f>
        <v>63.1</v>
      </c>
      <c r="J53" s="372">
        <f>IF(ISNUMBER(Regressions!K63),ROUND(Regressions!K63, 1), NA())</f>
        <v>52.2</v>
      </c>
      <c r="K53" s="370" t="e">
        <f>IF(ISNUMBER(Regressions!L63),ROUND(Regressions!L63, 1), NA())</f>
        <v>#N/A</v>
      </c>
      <c r="L53" s="264">
        <f>IF(ISNUMBER(Regressions!M63),ROUND(Regressions!M63, 1), NA())</f>
        <v>33.4</v>
      </c>
      <c r="M53" s="371">
        <f>IF(ISNUMBER(Regressions!N63),ROUND(Regressions!N63, 1), NA())</f>
        <v>18.8</v>
      </c>
      <c r="N53" s="263">
        <f>IF(ISNUMBER(Regressions!O63),ROUND(Regressions!O63, 1), NA())</f>
        <v>47.8</v>
      </c>
      <c r="O53" s="372">
        <f>IF(ISNUMBER(Regressions!Q63),ROUND(Regressions!Q63, 1), NA())</f>
        <v>44.8</v>
      </c>
      <c r="P53" s="370" t="e">
        <f>IF(ISNUMBER(Regressions!R63),ROUND(Regressions!R63, 1), NA())</f>
        <v>#N/A</v>
      </c>
      <c r="Q53" s="241">
        <f>IF(ISNUMBER(Regressions!S63),ROUND(Regressions!S63, 1), NA())</f>
        <v>35.299999999999997</v>
      </c>
      <c r="R53" s="371" t="e">
        <f>IF(ISNUMBER(Regressions!T63),ROUND(Regressions!T63, 1), NA())</f>
        <v>#N/A</v>
      </c>
      <c r="S53" s="263" t="e">
        <f>IF(ISNUMBER(Regressions!U63),ROUND(Regressions!U63, 1), NA())</f>
        <v>#N/A</v>
      </c>
    </row>
    <row xmlns:x14ac="http://schemas.microsoft.com/office/spreadsheetml/2009/9/ac" r="54" x14ac:dyDescent="0.2">
      <c r="A54" s="367" t="str">
        <f>IF(ISBLANK(Regressions!A64), " ", Regressions!A64)</f>
        <v>Niger</v>
      </c>
      <c r="B54" s="368">
        <f>IF(ISBLANK(Regressions!B64), " ", Regressions!B64)</f>
        <v>2019</v>
      </c>
      <c r="C54" s="373" t="str">
        <f>IF(ISBLANK(Regressions!C64), " ", Regressions!C64)</f>
        <v>Urban</v>
      </c>
      <c r="D54" s="369">
        <f>IF(ISBLANK(Regressions!D64), " ", Regressions!D64)</f>
        <v>1652809.301569748</v>
      </c>
      <c r="E54" s="240">
        <f>IF(ISNUMBER(Regressions!E64),ROUND(Regressions!E64, 1), NA())</f>
        <v>73.900000000000006</v>
      </c>
      <c r="F54" s="370">
        <f>IF(ISNUMBER(Regressions!F64),ROUND(Regressions!F64, 1), NA())</f>
        <v>35.6</v>
      </c>
      <c r="G54" s="262" t="e">
        <f>IF(ISNUMBER(Regressions!G64),ROUND(Regressions!G64, 1), NA())</f>
        <v>#N/A</v>
      </c>
      <c r="H54" s="371" t="e">
        <f>IF(ISNUMBER(Regressions!H64),ROUND(Regressions!H64, 1), NA())</f>
        <v>#N/A</v>
      </c>
      <c r="I54" s="263">
        <f>IF(ISNUMBER(Regressions!I64),ROUND(Regressions!I64, 1), NA())</f>
        <v>64.400000000000006</v>
      </c>
      <c r="J54" s="372">
        <f>IF(ISNUMBER(Regressions!K64),ROUND(Regressions!K64, 1), NA())</f>
        <v>52.5</v>
      </c>
      <c r="K54" s="370" t="e">
        <f>IF(ISNUMBER(Regressions!L64),ROUND(Regressions!L64, 1), NA())</f>
        <v>#N/A</v>
      </c>
      <c r="L54" s="264">
        <f>IF(ISNUMBER(Regressions!M64),ROUND(Regressions!M64, 1), NA())</f>
        <v>38.5</v>
      </c>
      <c r="M54" s="371">
        <f>IF(ISNUMBER(Regressions!N64),ROUND(Regressions!N64, 1), NA())</f>
        <v>13.9</v>
      </c>
      <c r="N54" s="263">
        <f>IF(ISNUMBER(Regressions!O64),ROUND(Regressions!O64, 1), NA())</f>
        <v>47.5</v>
      </c>
      <c r="O54" s="372">
        <f>IF(ISNUMBER(Regressions!Q64),ROUND(Regressions!Q64, 1), NA())</f>
        <v>44.8</v>
      </c>
      <c r="P54" s="370">
        <f>IF(ISNUMBER(Regressions!R64),ROUND(Regressions!R64, 1), NA())</f>
        <v>29.7</v>
      </c>
      <c r="Q54" s="241">
        <f>IF(ISNUMBER(Regressions!S64),ROUND(Regressions!S64, 1), NA())</f>
        <v>29.7</v>
      </c>
      <c r="R54" s="371">
        <f>IF(ISNUMBER(Regressions!T64),ROUND(Regressions!T64, 1), NA())</f>
        <v>0</v>
      </c>
      <c r="S54" s="263">
        <f>IF(ISNUMBER(Regressions!U64),ROUND(Regressions!U64, 1), NA())</f>
        <v>70.3</v>
      </c>
    </row>
    <row xmlns:x14ac="http://schemas.microsoft.com/office/spreadsheetml/2009/9/ac" r="55" ht="13.5" customHeight="true" x14ac:dyDescent="0.2">
      <c r="A55" s="367" t="str">
        <f>IF(ISBLANK(Regressions!A65), " ", Regressions!A65)</f>
        <v>Niger</v>
      </c>
      <c r="B55" s="368">
        <f>IF(ISBLANK(Regressions!B65), " ", Regressions!B65)</f>
        <v>2020</v>
      </c>
      <c r="C55" s="373" t="str">
        <f>IF(ISBLANK(Regressions!C65), " ", Regressions!C65)</f>
        <v>Urban</v>
      </c>
      <c r="D55" s="369">
        <f>IF(ISBLANK(Regressions!D65), " ", Regressions!D65)</f>
        <v>1728287.938818054</v>
      </c>
      <c r="E55" s="240">
        <f>IF(ISNUMBER(Regressions!E65),ROUND(Regressions!E65, 1), NA())</f>
        <v>73.900000000000006</v>
      </c>
      <c r="F55" s="370">
        <f>IF(ISNUMBER(Regressions!F65),ROUND(Regressions!F65, 1), NA())</f>
        <v>34.299999999999997</v>
      </c>
      <c r="G55" s="262" t="e">
        <f>IF(ISNUMBER(Regressions!G65),ROUND(Regressions!G65, 1), NA())</f>
        <v>#N/A</v>
      </c>
      <c r="H55" s="371" t="e">
        <f>IF(ISNUMBER(Regressions!H65),ROUND(Regressions!H65, 1), NA())</f>
        <v>#N/A</v>
      </c>
      <c r="I55" s="263">
        <f>IF(ISNUMBER(Regressions!I65),ROUND(Regressions!I65, 1), NA())</f>
        <v>65.7</v>
      </c>
      <c r="J55" s="372">
        <f>IF(ISNUMBER(Regressions!K65),ROUND(Regressions!K65, 1), NA())</f>
        <v>52.7</v>
      </c>
      <c r="K55" s="370" t="e">
        <f>IF(ISNUMBER(Regressions!L65),ROUND(Regressions!L65, 1), NA())</f>
        <v>#N/A</v>
      </c>
      <c r="L55" s="264">
        <f>IF(ISNUMBER(Regressions!M65),ROUND(Regressions!M65, 1), NA())</f>
        <v>43.7</v>
      </c>
      <c r="M55" s="371">
        <f>IF(ISNUMBER(Regressions!N65),ROUND(Regressions!N65, 1), NA())</f>
        <v>9</v>
      </c>
      <c r="N55" s="263">
        <f>IF(ISNUMBER(Regressions!O65),ROUND(Regressions!O65, 1), NA())</f>
        <v>47.3</v>
      </c>
      <c r="O55" s="372">
        <f>IF(ISNUMBER(Regressions!Q65),ROUND(Regressions!Q65, 1), NA())</f>
        <v>44.8</v>
      </c>
      <c r="P55" s="370">
        <f>IF(ISNUMBER(Regressions!R65),ROUND(Regressions!R65, 1), NA())</f>
        <v>29.7</v>
      </c>
      <c r="Q55" s="241">
        <f>IF(ISNUMBER(Regressions!S65),ROUND(Regressions!S65, 1), NA())</f>
        <v>29.7</v>
      </c>
      <c r="R55" s="371">
        <f>IF(ISNUMBER(Regressions!T65),ROUND(Regressions!T65, 1), NA())</f>
        <v>0</v>
      </c>
      <c r="S55" s="263">
        <f>IF(ISNUMBER(Regressions!U65),ROUND(Regressions!U65, 1), NA())</f>
        <v>70.3</v>
      </c>
    </row>
    <row xmlns:x14ac="http://schemas.microsoft.com/office/spreadsheetml/2009/9/ac" r="56" x14ac:dyDescent="0.2">
      <c r="A56" s="427" t="str">
        <f>IF(ISBLANK(Regressions!A66), " ", Regressions!A66)</f>
        <v>Niger</v>
      </c>
      <c r="B56" s="428">
        <f>IF(ISBLANK(Regressions!B66), " ", Regressions!B66)</f>
        <v>2021</v>
      </c>
      <c r="C56" s="429" t="str">
        <f>IF(ISBLANK(Regressions!C66), " ", Regressions!C66)</f>
        <v>Urban</v>
      </c>
      <c r="D56" s="430">
        <f>IF(ISBLANK(Regressions!D66), " ", Regressions!D66)</f>
        <v>1809293.8767677301</v>
      </c>
      <c r="E56" s="433">
        <f>IF(ISNUMBER(Regressions!E66),ROUND(Regressions!E66, 1), NA())</f>
        <v>73.900000000000006</v>
      </c>
      <c r="F56" s="431">
        <f>IF(ISNUMBER(Regressions!F66),ROUND(Regressions!F66, 1), NA())</f>
        <v>33</v>
      </c>
      <c r="G56" s="434" t="e">
        <f>IF(ISNUMBER(Regressions!G66),ROUND(Regressions!G66, 1), NA())</f>
        <v>#N/A</v>
      </c>
      <c r="H56" s="432" t="e">
        <f>IF(ISNUMBER(Regressions!H66),ROUND(Regressions!H66, 1), NA())</f>
        <v>#N/A</v>
      </c>
      <c r="I56" s="435">
        <f>IF(ISNUMBER(Regressions!I66),ROUND(Regressions!I66, 1), NA())</f>
        <v>67</v>
      </c>
      <c r="J56" s="433">
        <f>IF(ISNUMBER(Regressions!K66),ROUND(Regressions!K66, 1), NA())</f>
        <v>52.9</v>
      </c>
      <c r="K56" s="431" t="e">
        <f>IF(ISNUMBER(Regressions!L66),ROUND(Regressions!L66, 1), NA())</f>
        <v>#N/A</v>
      </c>
      <c r="L56" s="436">
        <f>IF(ISNUMBER(Regressions!M66),ROUND(Regressions!M66, 1), NA())</f>
        <v>48.8</v>
      </c>
      <c r="M56" s="432">
        <f>IF(ISNUMBER(Regressions!N66),ROUND(Regressions!N66, 1), NA())</f>
        <v>4.0999999999999996</v>
      </c>
      <c r="N56" s="435">
        <f>IF(ISNUMBER(Regressions!O66),ROUND(Regressions!O66, 1), NA())</f>
        <v>47.1</v>
      </c>
      <c r="O56" s="433">
        <f>IF(ISNUMBER(Regressions!Q66),ROUND(Regressions!Q66, 1), NA())</f>
        <v>44.8</v>
      </c>
      <c r="P56" s="431">
        <f>IF(ISNUMBER(Regressions!R66),ROUND(Regressions!R66, 1), NA())</f>
        <v>29.7</v>
      </c>
      <c r="Q56" s="437">
        <f>IF(ISNUMBER(Regressions!S66),ROUND(Regressions!S66, 1), NA())</f>
        <v>29.7</v>
      </c>
      <c r="R56" s="432">
        <f>IF(ISNUMBER(Regressions!T66),ROUND(Regressions!T66, 1), NA())</f>
        <v>0</v>
      </c>
      <c r="S56" s="435">
        <f>IF(ISNUMBER(Regressions!U66),ROUND(Regressions!U66, 1), NA())</f>
        <v>70.3</v>
      </c>
      <c r="T56" s="426"/>
      <c r="U56" s="426"/>
      <c r="V56" s="426"/>
      <c r="W56" s="426"/>
      <c r="X56" s="426"/>
      <c r="Y56" s="426"/>
      <c r="Z56" s="426"/>
      <c r="AA56" s="426"/>
      <c r="AB56" s="426"/>
      <c r="AC56" s="426"/>
    </row>
    <row xmlns:x14ac="http://schemas.microsoft.com/office/spreadsheetml/2009/9/ac" r="57" x14ac:dyDescent="0.2">
      <c r="A57" s="367" t="str">
        <f>IF(ISBLANK(Regressions!A67), " ", Regressions!A67)</f>
        <v>Niger</v>
      </c>
      <c r="B57" s="368">
        <f>IF(ISBLANK(Regressions!B67), " ", Regressions!B67)</f>
        <v>2022</v>
      </c>
      <c r="C57" s="373" t="str">
        <f>IF(ISBLANK(Regressions!C67), " ", Regressions!C67)</f>
        <v>Urban</v>
      </c>
      <c r="D57" s="369">
        <f>IF(ISBLANK(Regressions!D67), " ", Regressions!D67)</f>
        <v>1895798.7962343029</v>
      </c>
      <c r="E57" s="240">
        <f>IF(ISNUMBER(Regressions!E67),ROUND(Regressions!E67, 1), NA())</f>
        <v>73.900000000000006</v>
      </c>
      <c r="F57" s="370">
        <f>IF(ISNUMBER(Regressions!F67),ROUND(Regressions!F67, 1), NA())</f>
        <v>31.8</v>
      </c>
      <c r="G57" s="262" t="e">
        <f>IF(ISNUMBER(Regressions!G67),ROUND(Regressions!G67, 1), NA())</f>
        <v>#N/A</v>
      </c>
      <c r="H57" s="371" t="e">
        <f>IF(ISNUMBER(Regressions!H67),ROUND(Regressions!H67, 1), NA())</f>
        <v>#N/A</v>
      </c>
      <c r="I57" s="263">
        <f>IF(ISNUMBER(Regressions!I67),ROUND(Regressions!I67, 1), NA())</f>
        <v>68.2</v>
      </c>
      <c r="J57" s="372">
        <f>IF(ISNUMBER(Regressions!K67),ROUND(Regressions!K67, 1), NA())</f>
        <v>53.2</v>
      </c>
      <c r="K57" s="370" t="e">
        <f>IF(ISNUMBER(Regressions!L67),ROUND(Regressions!L67, 1), NA())</f>
        <v>#N/A</v>
      </c>
      <c r="L57" s="264">
        <f>IF(ISNUMBER(Regressions!M67),ROUND(Regressions!M67, 1), NA())</f>
        <v>53.2</v>
      </c>
      <c r="M57" s="371">
        <f>IF(ISNUMBER(Regressions!N67),ROUND(Regressions!N67, 1), NA())</f>
        <v>0</v>
      </c>
      <c r="N57" s="263">
        <f>IF(ISNUMBER(Regressions!O67),ROUND(Regressions!O67, 1), NA())</f>
        <v>46.8</v>
      </c>
      <c r="O57" s="372">
        <f>IF(ISNUMBER(Regressions!Q67),ROUND(Regressions!Q67, 1), NA())</f>
        <v>44.8</v>
      </c>
      <c r="P57" s="370">
        <f>IF(ISNUMBER(Regressions!R67),ROUND(Regressions!R67, 1), NA())</f>
        <v>29.7</v>
      </c>
      <c r="Q57" s="241">
        <f>IF(ISNUMBER(Regressions!S67),ROUND(Regressions!S67, 1), NA())</f>
        <v>29.7</v>
      </c>
      <c r="R57" s="371">
        <f>IF(ISNUMBER(Regressions!T67),ROUND(Regressions!T67, 1), NA())</f>
        <v>0</v>
      </c>
      <c r="S57" s="263">
        <f>IF(ISNUMBER(Regressions!U67),ROUND(Regressions!U67, 1), NA())</f>
        <v>70.3</v>
      </c>
    </row>
    <row xmlns:x14ac="http://schemas.microsoft.com/office/spreadsheetml/2009/9/ac" r="58" x14ac:dyDescent="0.2">
      <c r="A58" s="374" t="str">
        <f>IF(ISBLANK(Regressions!A68), " ", Regressions!A68)</f>
        <v>Niger</v>
      </c>
      <c r="B58" s="375">
        <f>IF(ISBLANK(Regressions!B68), " ", Regressions!B68)</f>
        <v>2023</v>
      </c>
      <c r="C58" s="376" t="str">
        <f>IF(ISBLANK(Regressions!C68), " ", Regressions!C68)</f>
        <v>Urban</v>
      </c>
      <c r="D58" s="377">
        <f>IF(ISBLANK(Regressions!D68), " ", Regressions!D68)</f>
        <v>1891752.051966401</v>
      </c>
      <c r="E58" s="378">
        <f>IF(ISNUMBER(Regressions!E68),ROUND(Regressions!E68, 1), NA())</f>
        <v>73.900000000000006</v>
      </c>
      <c r="F58" s="379">
        <f>IF(ISNUMBER(Regressions!F68),ROUND(Regressions!F68, 1), NA())</f>
        <v>30.5</v>
      </c>
      <c r="G58" s="380" t="e">
        <f>IF(ISNUMBER(Regressions!G68),ROUND(Regressions!G68, 1), NA())</f>
        <v>#N/A</v>
      </c>
      <c r="H58" s="381" t="e">
        <f>IF(ISNUMBER(Regressions!H68),ROUND(Regressions!H68, 1), NA())</f>
        <v>#N/A</v>
      </c>
      <c r="I58" s="382">
        <f>IF(ISNUMBER(Regressions!I68),ROUND(Regressions!I68, 1), NA())</f>
        <v>69.5</v>
      </c>
      <c r="J58" s="383">
        <f>IF(ISNUMBER(Regressions!K68),ROUND(Regressions!K68, 1), NA())</f>
        <v>53.4</v>
      </c>
      <c r="K58" s="379" t="e">
        <f>IF(ISNUMBER(Regressions!L68),ROUND(Regressions!L68, 1), NA())</f>
        <v>#N/A</v>
      </c>
      <c r="L58" s="384">
        <f>IF(ISNUMBER(Regressions!M68),ROUND(Regressions!M68, 1), NA())</f>
        <v>53.4</v>
      </c>
      <c r="M58" s="381">
        <f>IF(ISNUMBER(Regressions!N68),ROUND(Regressions!N68, 1), NA())</f>
        <v>0</v>
      </c>
      <c r="N58" s="382">
        <f>IF(ISNUMBER(Regressions!O68),ROUND(Regressions!O68, 1), NA())</f>
        <v>46.6</v>
      </c>
      <c r="O58" s="383">
        <f>IF(ISNUMBER(Regressions!Q68),ROUND(Regressions!Q68, 1), NA())</f>
        <v>44.8</v>
      </c>
      <c r="P58" s="379">
        <f>IF(ISNUMBER(Regressions!R68),ROUND(Regressions!R68, 1), NA())</f>
        <v>29.7</v>
      </c>
      <c r="Q58" s="385">
        <f>IF(ISNUMBER(Regressions!S68),ROUND(Regressions!S68, 1), NA())</f>
        <v>29.7</v>
      </c>
      <c r="R58" s="381">
        <f>IF(ISNUMBER(Regressions!T68),ROUND(Regressions!T68, 1), NA())</f>
        <v>0</v>
      </c>
      <c r="S58" s="382">
        <f>IF(ISNUMBER(Regressions!U68),ROUND(Regressions!U68, 1), NA())</f>
        <v>70.3</v>
      </c>
    </row>
    <row xmlns:x14ac="http://schemas.microsoft.com/office/spreadsheetml/2009/9/ac" r="59" hidden="true" x14ac:dyDescent="0.2">
      <c r="A59" s="367" t="str">
        <f>IF(ISBLANK(Regressions!A69), " ", Regressions!A69)</f>
        <v>Niger</v>
      </c>
      <c r="B59" s="368">
        <f>IF(ISBLANK(Regressions!B69), " ", Regressions!B69)</f>
        <v>2024</v>
      </c>
      <c r="C59" s="373" t="str">
        <f>IF(ISBLANK(Regressions!C69), " ", Regressions!C69)</f>
        <v>Urban</v>
      </c>
      <c r="D59" s="369" t="str">
        <f>IF(ISBLANK(Regressions!D69), " ", Regressions!D69)</f>
        <v> </v>
      </c>
      <c r="E59" s="240" t="e">
        <f>IF(ISNUMBER(Regressions!E69),ROUND(Regressions!E69, 1), NA())</f>
        <v>#N/A</v>
      </c>
      <c r="F59" s="370" t="e">
        <f>IF(ISNUMBER(Regressions!F69),ROUND(Regressions!F69, 1), NA())</f>
        <v>#N/A</v>
      </c>
      <c r="G59" s="262" t="e">
        <f>IF(ISNUMBER(Regressions!G69),ROUND(Regressions!G69, 1), NA())</f>
        <v>#N/A</v>
      </c>
      <c r="H59" s="371" t="e">
        <f>IF(ISNUMBER(Regressions!H69),ROUND(Regressions!H69, 1), NA())</f>
        <v>#N/A</v>
      </c>
      <c r="I59" s="263" t="e">
        <f>IF(ISNUMBER(Regressions!I69),ROUND(Regressions!I69, 1), NA())</f>
        <v>#N/A</v>
      </c>
      <c r="J59" s="372" t="e">
        <f>IF(ISNUMBER(Regressions!K69),ROUND(Regressions!K69, 1), NA())</f>
        <v>#N/A</v>
      </c>
      <c r="K59" s="370" t="e">
        <f>IF(ISNUMBER(Regressions!L69),ROUND(Regressions!L69, 1), NA())</f>
        <v>#N/A</v>
      </c>
      <c r="L59" s="264" t="e">
        <f>IF(ISNUMBER(Regressions!M69),ROUND(Regressions!M69, 1), NA())</f>
        <v>#N/A</v>
      </c>
      <c r="M59" s="371" t="e">
        <f>IF(ISNUMBER(Regressions!N69),ROUND(Regressions!N69, 1), NA())</f>
        <v>#N/A</v>
      </c>
      <c r="N59" s="263" t="e">
        <f>IF(ISNUMBER(Regressions!O69),ROUND(Regressions!O69, 1), NA())</f>
        <v>#N/A</v>
      </c>
      <c r="O59" s="372" t="e">
        <f>IF(ISNUMBER(Regressions!Q69),ROUND(Regressions!Q69, 1), NA())</f>
        <v>#N/A</v>
      </c>
      <c r="P59" s="370" t="e">
        <f>IF(ISNUMBER(Regressions!R69),ROUND(Regressions!R69, 1), NA())</f>
        <v>#N/A</v>
      </c>
      <c r="Q59" s="241" t="e">
        <f>IF(ISNUMBER(Regressions!S69),ROUND(Regressions!S69, 1), NA())</f>
        <v>#N/A</v>
      </c>
      <c r="R59" s="371" t="e">
        <f>IF(ISNUMBER(Regressions!T69),ROUND(Regressions!T69, 1), NA())</f>
        <v>#N/A</v>
      </c>
      <c r="S59" s="263" t="e">
        <f>IF(ISNUMBER(Regressions!U69),ROUND(Regressions!U69, 1), NA())</f>
        <v>#N/A</v>
      </c>
    </row>
    <row xmlns:x14ac="http://schemas.microsoft.com/office/spreadsheetml/2009/9/ac" r="60" hidden="true" x14ac:dyDescent="0.2">
      <c r="A60" s="367" t="str">
        <f>IF(ISBLANK(Regressions!A70), " ", Regressions!A70)</f>
        <v>Niger</v>
      </c>
      <c r="B60" s="368">
        <f>IF(ISBLANK(Regressions!B70), " ", Regressions!B70)</f>
        <v>2025</v>
      </c>
      <c r="C60" s="373" t="str">
        <f>IF(ISBLANK(Regressions!C70), " ", Regressions!C70)</f>
        <v>Urban</v>
      </c>
      <c r="D60" s="369" t="str">
        <f>IF(ISBLANK(Regressions!D70), " ", Regressions!D70)</f>
        <v> </v>
      </c>
      <c r="E60" s="240" t="e">
        <f>IF(ISNUMBER(Regressions!E70),ROUND(Regressions!E70, 1), NA())</f>
        <v>#N/A</v>
      </c>
      <c r="F60" s="370" t="e">
        <f>IF(ISNUMBER(Regressions!F70),ROUND(Regressions!F70, 1), NA())</f>
        <v>#N/A</v>
      </c>
      <c r="G60" s="262" t="e">
        <f>IF(ISNUMBER(Regressions!G70),ROUND(Regressions!G70, 1), NA())</f>
        <v>#N/A</v>
      </c>
      <c r="H60" s="371" t="e">
        <f>IF(ISNUMBER(Regressions!H70),ROUND(Regressions!H70, 1), NA())</f>
        <v>#N/A</v>
      </c>
      <c r="I60" s="263" t="e">
        <f>IF(ISNUMBER(Regressions!I70),ROUND(Regressions!I70, 1), NA())</f>
        <v>#N/A</v>
      </c>
      <c r="J60" s="372" t="e">
        <f>IF(ISNUMBER(Regressions!K70),ROUND(Regressions!K70, 1), NA())</f>
        <v>#N/A</v>
      </c>
      <c r="K60" s="370" t="e">
        <f>IF(ISNUMBER(Regressions!L70),ROUND(Regressions!L70, 1), NA())</f>
        <v>#N/A</v>
      </c>
      <c r="L60" s="264" t="e">
        <f>IF(ISNUMBER(Regressions!M70),ROUND(Regressions!M70, 1), NA())</f>
        <v>#N/A</v>
      </c>
      <c r="M60" s="371" t="e">
        <f>IF(ISNUMBER(Regressions!N70),ROUND(Regressions!N70, 1), NA())</f>
        <v>#N/A</v>
      </c>
      <c r="N60" s="263" t="e">
        <f>IF(ISNUMBER(Regressions!O70),ROUND(Regressions!O70, 1), NA())</f>
        <v>#N/A</v>
      </c>
      <c r="O60" s="372" t="e">
        <f>IF(ISNUMBER(Regressions!Q70),ROUND(Regressions!Q70, 1), NA())</f>
        <v>#N/A</v>
      </c>
      <c r="P60" s="370" t="e">
        <f>IF(ISNUMBER(Regressions!R70),ROUND(Regressions!R70, 1), NA())</f>
        <v>#N/A</v>
      </c>
      <c r="Q60" s="241" t="e">
        <f>IF(ISNUMBER(Regressions!S70),ROUND(Regressions!S70, 1), NA())</f>
        <v>#N/A</v>
      </c>
      <c r="R60" s="371" t="e">
        <f>IF(ISNUMBER(Regressions!T70),ROUND(Regressions!T70, 1), NA())</f>
        <v>#N/A</v>
      </c>
      <c r="S60" s="263" t="e">
        <f>IF(ISNUMBER(Regressions!U70),ROUND(Regressions!U70, 1), NA())</f>
        <v>#N/A</v>
      </c>
    </row>
    <row xmlns:x14ac="http://schemas.microsoft.com/office/spreadsheetml/2009/9/ac" r="61" hidden="true" x14ac:dyDescent="0.2">
      <c r="A61" s="367" t="str">
        <f>IF(ISBLANK(Regressions!A71), " ", Regressions!A71)</f>
        <v>Niger</v>
      </c>
      <c r="B61" s="368">
        <f>IF(ISBLANK(Regressions!B71), " ", Regressions!B71)</f>
        <v>2026</v>
      </c>
      <c r="C61" s="373" t="str">
        <f>IF(ISBLANK(Regressions!C71), " ", Regressions!C71)</f>
        <v>Urban</v>
      </c>
      <c r="D61" s="369" t="str">
        <f>IF(ISBLANK(Regressions!D71), " ", Regressions!D71)</f>
        <v> </v>
      </c>
      <c r="E61" s="240" t="e">
        <f>IF(ISNUMBER(Regressions!E71),ROUND(Regressions!E71, 1), NA())</f>
        <v>#N/A</v>
      </c>
      <c r="F61" s="370" t="e">
        <f>IF(ISNUMBER(Regressions!F71),ROUND(Regressions!F71, 1), NA())</f>
        <v>#N/A</v>
      </c>
      <c r="G61" s="262" t="e">
        <f>IF(ISNUMBER(Regressions!G71),ROUND(Regressions!G71, 1), NA())</f>
        <v>#N/A</v>
      </c>
      <c r="H61" s="371" t="e">
        <f>IF(ISNUMBER(Regressions!H71),ROUND(Regressions!H71, 1), NA())</f>
        <v>#N/A</v>
      </c>
      <c r="I61" s="263" t="e">
        <f>IF(ISNUMBER(Regressions!I71),ROUND(Regressions!I71, 1), NA())</f>
        <v>#N/A</v>
      </c>
      <c r="J61" s="372" t="e">
        <f>IF(ISNUMBER(Regressions!K71),ROUND(Regressions!K71, 1), NA())</f>
        <v>#N/A</v>
      </c>
      <c r="K61" s="370" t="e">
        <f>IF(ISNUMBER(Regressions!L71),ROUND(Regressions!L71, 1), NA())</f>
        <v>#N/A</v>
      </c>
      <c r="L61" s="264" t="e">
        <f>IF(ISNUMBER(Regressions!M71),ROUND(Regressions!M71, 1), NA())</f>
        <v>#N/A</v>
      </c>
      <c r="M61" s="371" t="e">
        <f>IF(ISNUMBER(Regressions!N71),ROUND(Regressions!N71, 1), NA())</f>
        <v>#N/A</v>
      </c>
      <c r="N61" s="263" t="e">
        <f>IF(ISNUMBER(Regressions!O71),ROUND(Regressions!O71, 1), NA())</f>
        <v>#N/A</v>
      </c>
      <c r="O61" s="372" t="e">
        <f>IF(ISNUMBER(Regressions!Q71),ROUND(Regressions!Q71, 1), NA())</f>
        <v>#N/A</v>
      </c>
      <c r="P61" s="370" t="e">
        <f>IF(ISNUMBER(Regressions!R71),ROUND(Regressions!R71, 1), NA())</f>
        <v>#N/A</v>
      </c>
      <c r="Q61" s="241" t="e">
        <f>IF(ISNUMBER(Regressions!S71),ROUND(Regressions!S71, 1), NA())</f>
        <v>#N/A</v>
      </c>
      <c r="R61" s="371" t="e">
        <f>IF(ISNUMBER(Regressions!T71),ROUND(Regressions!T71, 1), NA())</f>
        <v>#N/A</v>
      </c>
      <c r="S61" s="263" t="e">
        <f>IF(ISNUMBER(Regressions!U71),ROUND(Regressions!U71, 1), NA())</f>
        <v>#N/A</v>
      </c>
    </row>
    <row xmlns:x14ac="http://schemas.microsoft.com/office/spreadsheetml/2009/9/ac" r="62" hidden="true" x14ac:dyDescent="0.2">
      <c r="A62" s="367" t="str">
        <f>IF(ISBLANK(Regressions!A72), " ", Regressions!A72)</f>
        <v>Niger</v>
      </c>
      <c r="B62" s="368">
        <f>IF(ISBLANK(Regressions!B72), " ", Regressions!B72)</f>
        <v>2027</v>
      </c>
      <c r="C62" s="373" t="str">
        <f>IF(ISBLANK(Regressions!C72), " ", Regressions!C72)</f>
        <v>Urban</v>
      </c>
      <c r="D62" s="369" t="str">
        <f>IF(ISBLANK(Regressions!D72), " ", Regressions!D72)</f>
        <v> </v>
      </c>
      <c r="E62" s="240" t="e">
        <f>IF(ISNUMBER(Regressions!E72),ROUND(Regressions!E72, 1), NA())</f>
        <v>#N/A</v>
      </c>
      <c r="F62" s="370" t="e">
        <f>IF(ISNUMBER(Regressions!F72),ROUND(Regressions!F72, 1), NA())</f>
        <v>#N/A</v>
      </c>
      <c r="G62" s="262" t="e">
        <f>IF(ISNUMBER(Regressions!G72),ROUND(Regressions!G72, 1), NA())</f>
        <v>#N/A</v>
      </c>
      <c r="H62" s="371" t="e">
        <f>IF(ISNUMBER(Regressions!H72),ROUND(Regressions!H72, 1), NA())</f>
        <v>#N/A</v>
      </c>
      <c r="I62" s="263" t="e">
        <f>IF(ISNUMBER(Regressions!I72),ROUND(Regressions!I72, 1), NA())</f>
        <v>#N/A</v>
      </c>
      <c r="J62" s="372" t="e">
        <f>IF(ISNUMBER(Regressions!K72),ROUND(Regressions!K72, 1), NA())</f>
        <v>#N/A</v>
      </c>
      <c r="K62" s="370" t="e">
        <f>IF(ISNUMBER(Regressions!L72),ROUND(Regressions!L72, 1), NA())</f>
        <v>#N/A</v>
      </c>
      <c r="L62" s="264" t="e">
        <f>IF(ISNUMBER(Regressions!M72),ROUND(Regressions!M72, 1), NA())</f>
        <v>#N/A</v>
      </c>
      <c r="M62" s="371" t="e">
        <f>IF(ISNUMBER(Regressions!N72),ROUND(Regressions!N72, 1), NA())</f>
        <v>#N/A</v>
      </c>
      <c r="N62" s="263" t="e">
        <f>IF(ISNUMBER(Regressions!O72),ROUND(Regressions!O72, 1), NA())</f>
        <v>#N/A</v>
      </c>
      <c r="O62" s="372" t="e">
        <f>IF(ISNUMBER(Regressions!Q72),ROUND(Regressions!Q72, 1), NA())</f>
        <v>#N/A</v>
      </c>
      <c r="P62" s="370" t="e">
        <f>IF(ISNUMBER(Regressions!R72),ROUND(Regressions!R72, 1), NA())</f>
        <v>#N/A</v>
      </c>
      <c r="Q62" s="241" t="e">
        <f>IF(ISNUMBER(Regressions!S72),ROUND(Regressions!S72, 1), NA())</f>
        <v>#N/A</v>
      </c>
      <c r="R62" s="371" t="e">
        <f>IF(ISNUMBER(Regressions!T72),ROUND(Regressions!T72, 1), NA())</f>
        <v>#N/A</v>
      </c>
      <c r="S62" s="263" t="e">
        <f>IF(ISNUMBER(Regressions!U72),ROUND(Regressions!U72, 1), NA())</f>
        <v>#N/A</v>
      </c>
    </row>
    <row xmlns:x14ac="http://schemas.microsoft.com/office/spreadsheetml/2009/9/ac" r="63" hidden="true" x14ac:dyDescent="0.2">
      <c r="A63" s="367" t="str">
        <f>IF(ISBLANK(Regressions!A73), " ", Regressions!A73)</f>
        <v>Niger</v>
      </c>
      <c r="B63" s="368">
        <f>IF(ISBLANK(Regressions!B73), " ", Regressions!B73)</f>
        <v>2028</v>
      </c>
      <c r="C63" s="373" t="str">
        <f>IF(ISBLANK(Regressions!C73), " ", Regressions!C73)</f>
        <v>Urban</v>
      </c>
      <c r="D63" s="369" t="str">
        <f>IF(ISBLANK(Regressions!D73), " ", Regressions!D73)</f>
        <v> </v>
      </c>
      <c r="E63" s="240" t="e">
        <f>IF(ISNUMBER(Regressions!E73),ROUND(Regressions!E73, 1), NA())</f>
        <v>#N/A</v>
      </c>
      <c r="F63" s="370" t="e">
        <f>IF(ISNUMBER(Regressions!F73),ROUND(Regressions!F73, 1), NA())</f>
        <v>#N/A</v>
      </c>
      <c r="G63" s="262" t="e">
        <f>IF(ISNUMBER(Regressions!G73),ROUND(Regressions!G73, 1), NA())</f>
        <v>#N/A</v>
      </c>
      <c r="H63" s="371" t="e">
        <f>IF(ISNUMBER(Regressions!H73),ROUND(Regressions!H73, 1), NA())</f>
        <v>#N/A</v>
      </c>
      <c r="I63" s="263" t="e">
        <f>IF(ISNUMBER(Regressions!I73),ROUND(Regressions!I73, 1), NA())</f>
        <v>#N/A</v>
      </c>
      <c r="J63" s="372" t="e">
        <f>IF(ISNUMBER(Regressions!K73),ROUND(Regressions!K73, 1), NA())</f>
        <v>#N/A</v>
      </c>
      <c r="K63" s="370" t="e">
        <f>IF(ISNUMBER(Regressions!L73),ROUND(Regressions!L73, 1), NA())</f>
        <v>#N/A</v>
      </c>
      <c r="L63" s="264" t="e">
        <f>IF(ISNUMBER(Regressions!M73),ROUND(Regressions!M73, 1), NA())</f>
        <v>#N/A</v>
      </c>
      <c r="M63" s="371" t="e">
        <f>IF(ISNUMBER(Regressions!N73),ROUND(Regressions!N73, 1), NA())</f>
        <v>#N/A</v>
      </c>
      <c r="N63" s="263" t="e">
        <f>IF(ISNUMBER(Regressions!O73),ROUND(Regressions!O73, 1), NA())</f>
        <v>#N/A</v>
      </c>
      <c r="O63" s="372" t="e">
        <f>IF(ISNUMBER(Regressions!Q73),ROUND(Regressions!Q73, 1), NA())</f>
        <v>#N/A</v>
      </c>
      <c r="P63" s="370" t="e">
        <f>IF(ISNUMBER(Regressions!R73),ROUND(Regressions!R73, 1), NA())</f>
        <v>#N/A</v>
      </c>
      <c r="Q63" s="241" t="e">
        <f>IF(ISNUMBER(Regressions!S73),ROUND(Regressions!S73, 1), NA())</f>
        <v>#N/A</v>
      </c>
      <c r="R63" s="371" t="e">
        <f>IF(ISNUMBER(Regressions!T73),ROUND(Regressions!T73, 1), NA())</f>
        <v>#N/A</v>
      </c>
      <c r="S63" s="263" t="e">
        <f>IF(ISNUMBER(Regressions!U73),ROUND(Regressions!U73, 1), NA())</f>
        <v>#N/A</v>
      </c>
    </row>
    <row xmlns:x14ac="http://schemas.microsoft.com/office/spreadsheetml/2009/9/ac" r="64" hidden="true" x14ac:dyDescent="0.2">
      <c r="A64" s="367" t="str">
        <f>IF(ISBLANK(Regressions!A74), " ", Regressions!A74)</f>
        <v>Niger</v>
      </c>
      <c r="B64" s="368">
        <f>IF(ISBLANK(Regressions!B74), " ", Regressions!B74)</f>
        <v>2029</v>
      </c>
      <c r="C64" s="373" t="str">
        <f>IF(ISBLANK(Regressions!C74), " ", Regressions!C74)</f>
        <v>Urban</v>
      </c>
      <c r="D64" s="369" t="str">
        <f>IF(ISBLANK(Regressions!D74), " ", Regressions!D74)</f>
        <v> </v>
      </c>
      <c r="E64" s="240" t="e">
        <f>IF(ISNUMBER(Regressions!E74),ROUND(Regressions!E74, 1), NA())</f>
        <v>#N/A</v>
      </c>
      <c r="F64" s="370" t="e">
        <f>IF(ISNUMBER(Regressions!F74),ROUND(Regressions!F74, 1), NA())</f>
        <v>#N/A</v>
      </c>
      <c r="G64" s="262" t="e">
        <f>IF(ISNUMBER(Regressions!G74),ROUND(Regressions!G74, 1), NA())</f>
        <v>#N/A</v>
      </c>
      <c r="H64" s="371" t="e">
        <f>IF(ISNUMBER(Regressions!H74),ROUND(Regressions!H74, 1), NA())</f>
        <v>#N/A</v>
      </c>
      <c r="I64" s="263" t="e">
        <f>IF(ISNUMBER(Regressions!I74),ROUND(Regressions!I74, 1), NA())</f>
        <v>#N/A</v>
      </c>
      <c r="J64" s="372" t="e">
        <f>IF(ISNUMBER(Regressions!K74),ROUND(Regressions!K74, 1), NA())</f>
        <v>#N/A</v>
      </c>
      <c r="K64" s="370" t="e">
        <f>IF(ISNUMBER(Regressions!L74),ROUND(Regressions!L74, 1), NA())</f>
        <v>#N/A</v>
      </c>
      <c r="L64" s="264" t="e">
        <f>IF(ISNUMBER(Regressions!M74),ROUND(Regressions!M74, 1), NA())</f>
        <v>#N/A</v>
      </c>
      <c r="M64" s="371" t="e">
        <f>IF(ISNUMBER(Regressions!N74),ROUND(Regressions!N74, 1), NA())</f>
        <v>#N/A</v>
      </c>
      <c r="N64" s="263" t="e">
        <f>IF(ISNUMBER(Regressions!O74),ROUND(Regressions!O74, 1), NA())</f>
        <v>#N/A</v>
      </c>
      <c r="O64" s="372" t="e">
        <f>IF(ISNUMBER(Regressions!Q74),ROUND(Regressions!Q74, 1), NA())</f>
        <v>#N/A</v>
      </c>
      <c r="P64" s="370" t="e">
        <f>IF(ISNUMBER(Regressions!R74),ROUND(Regressions!R74, 1), NA())</f>
        <v>#N/A</v>
      </c>
      <c r="Q64" s="241" t="e">
        <f>IF(ISNUMBER(Regressions!S74),ROUND(Regressions!S74, 1), NA())</f>
        <v>#N/A</v>
      </c>
      <c r="R64" s="371" t="e">
        <f>IF(ISNUMBER(Regressions!T74),ROUND(Regressions!T74, 1), NA())</f>
        <v>#N/A</v>
      </c>
      <c r="S64" s="263" t="e">
        <f>IF(ISNUMBER(Regressions!U74),ROUND(Regressions!U74, 1), NA())</f>
        <v>#N/A</v>
      </c>
    </row>
    <row xmlns:x14ac="http://schemas.microsoft.com/office/spreadsheetml/2009/9/ac" r="65" hidden="true" x14ac:dyDescent="0.2">
      <c r="A65" s="367" t="str">
        <f>IF(ISBLANK(Regressions!A75), " ", Regressions!A75)</f>
        <v>Niger</v>
      </c>
      <c r="B65" s="368">
        <f>IF(ISBLANK(Regressions!B75), " ", Regressions!B75)</f>
        <v>2030</v>
      </c>
      <c r="C65" s="373" t="str">
        <f>IF(ISBLANK(Regressions!C75), " ", Regressions!C75)</f>
        <v>Urban</v>
      </c>
      <c r="D65" s="369" t="str">
        <f>IF(ISBLANK(Regressions!D75), " ", Regressions!D75)</f>
        <v> </v>
      </c>
      <c r="E65" s="240" t="e">
        <f>IF(ISNUMBER(Regressions!E75),ROUND(Regressions!E75, 1), NA())</f>
        <v>#N/A</v>
      </c>
      <c r="F65" s="370" t="e">
        <f>IF(ISNUMBER(Regressions!F75),ROUND(Regressions!F75, 1), NA())</f>
        <v>#N/A</v>
      </c>
      <c r="G65" s="262" t="e">
        <f>IF(ISNUMBER(Regressions!G75),ROUND(Regressions!G75, 1), NA())</f>
        <v>#N/A</v>
      </c>
      <c r="H65" s="371" t="e">
        <f>IF(ISNUMBER(Regressions!H75),ROUND(Regressions!H75, 1), NA())</f>
        <v>#N/A</v>
      </c>
      <c r="I65" s="263" t="e">
        <f>IF(ISNUMBER(Regressions!I75),ROUND(Regressions!I75, 1), NA())</f>
        <v>#N/A</v>
      </c>
      <c r="J65" s="372" t="e">
        <f>IF(ISNUMBER(Regressions!K75),ROUND(Regressions!K75, 1), NA())</f>
        <v>#N/A</v>
      </c>
      <c r="K65" s="370" t="e">
        <f>IF(ISNUMBER(Regressions!L75),ROUND(Regressions!L75, 1), NA())</f>
        <v>#N/A</v>
      </c>
      <c r="L65" s="264" t="e">
        <f>IF(ISNUMBER(Regressions!M75),ROUND(Regressions!M75, 1), NA())</f>
        <v>#N/A</v>
      </c>
      <c r="M65" s="371" t="e">
        <f>IF(ISNUMBER(Regressions!N75),ROUND(Regressions!N75, 1), NA())</f>
        <v>#N/A</v>
      </c>
      <c r="N65" s="263" t="e">
        <f>IF(ISNUMBER(Regressions!O75),ROUND(Regressions!O75, 1), NA())</f>
        <v>#N/A</v>
      </c>
      <c r="O65" s="372" t="e">
        <f>IF(ISNUMBER(Regressions!Q75),ROUND(Regressions!Q75, 1), NA())</f>
        <v>#N/A</v>
      </c>
      <c r="P65" s="370" t="e">
        <f>IF(ISNUMBER(Regressions!R75),ROUND(Regressions!R75, 1), NA())</f>
        <v>#N/A</v>
      </c>
      <c r="Q65" s="241" t="e">
        <f>IF(ISNUMBER(Regressions!S75),ROUND(Regressions!S75, 1), NA())</f>
        <v>#N/A</v>
      </c>
      <c r="R65" s="371" t="e">
        <f>IF(ISNUMBER(Regressions!T75),ROUND(Regressions!T75, 1), NA())</f>
        <v>#N/A</v>
      </c>
      <c r="S65" s="263" t="e">
        <f>IF(ISNUMBER(Regressions!U75),ROUND(Regressions!U75, 1), NA())</f>
        <v>#N/A</v>
      </c>
    </row>
    <row xmlns:x14ac="http://schemas.microsoft.com/office/spreadsheetml/2009/9/ac" r="66" x14ac:dyDescent="0.2">
      <c r="A66" s="367" t="str">
        <f>IF(ISBLANK(Regressions!A76), " ", Regressions!A76)</f>
        <v>Niger</v>
      </c>
      <c r="B66" s="368">
        <f>IF(ISBLANK(Regressions!B76), " ", Regressions!B76)</f>
        <v>2000</v>
      </c>
      <c r="C66" s="373" t="str">
        <f>IF(ISBLANK(Regressions!C76), " ", Regressions!C76)</f>
        <v>Rural</v>
      </c>
      <c r="D66" s="369">
        <f>IF(ISBLANK(Regressions!D76), " ", Regressions!D76)</f>
        <v>3901120.9153681179</v>
      </c>
      <c r="E66" s="240" t="e">
        <f>IF(ISNUMBER(Regressions!E76),ROUND(Regressions!E76, 1), NA())</f>
        <v>#N/A</v>
      </c>
      <c r="F66" s="370" t="e">
        <f>IF(ISNUMBER(Regressions!F76),ROUND(Regressions!F76, 1), NA())</f>
        <v>#N/A</v>
      </c>
      <c r="G66" s="262" t="e">
        <f>IF(ISNUMBER(Regressions!G76),ROUND(Regressions!G76, 1), NA())</f>
        <v>#N/A</v>
      </c>
      <c r="H66" s="371" t="e">
        <f>IF(ISNUMBER(Regressions!H76),ROUND(Regressions!H76, 1), NA())</f>
        <v>#N/A</v>
      </c>
      <c r="I66" s="263" t="e">
        <f>IF(ISNUMBER(Regressions!I76),ROUND(Regressions!I76, 1), NA())</f>
        <v>#N/A</v>
      </c>
      <c r="J66" s="372">
        <f>IF(ISNUMBER(Regressions!K76),ROUND(Regressions!K76, 1), NA())</f>
        <v>0.5</v>
      </c>
      <c r="K66" s="370" t="e">
        <f>IF(ISNUMBER(Regressions!L76),ROUND(Regressions!L76, 1), NA())</f>
        <v>#N/A</v>
      </c>
      <c r="L66" s="264" t="e">
        <f>IF(ISNUMBER(Regressions!M76),ROUND(Regressions!M76, 1), NA())</f>
        <v>#N/A</v>
      </c>
      <c r="M66" s="371" t="e">
        <f>IF(ISNUMBER(Regressions!N76),ROUND(Regressions!N76, 1), NA())</f>
        <v>#N/A</v>
      </c>
      <c r="N66" s="263">
        <f>IF(ISNUMBER(Regressions!O76),ROUND(Regressions!O76, 1), NA())</f>
        <v>99.5</v>
      </c>
      <c r="O66" s="372" t="e">
        <f>IF(ISNUMBER(Regressions!Q76),ROUND(Regressions!Q76, 1), NA())</f>
        <v>#N/A</v>
      </c>
      <c r="P66" s="370" t="e">
        <f>IF(ISNUMBER(Regressions!R76),ROUND(Regressions!R76, 1), NA())</f>
        <v>#N/A</v>
      </c>
      <c r="Q66" s="241" t="e">
        <f>IF(ISNUMBER(Regressions!S76),ROUND(Regressions!S76, 1), NA())</f>
        <v>#N/A</v>
      </c>
      <c r="R66" s="371" t="e">
        <f>IF(ISNUMBER(Regressions!T76),ROUND(Regressions!T76, 1), NA())</f>
        <v>#N/A</v>
      </c>
      <c r="S66" s="263" t="e">
        <f>IF(ISNUMBER(Regressions!U76),ROUND(Regressions!U76, 1), NA())</f>
        <v>#N/A</v>
      </c>
    </row>
    <row xmlns:x14ac="http://schemas.microsoft.com/office/spreadsheetml/2009/9/ac" r="67" x14ac:dyDescent="0.2">
      <c r="A67" s="367" t="str">
        <f>IF(ISBLANK(Regressions!A77), " ", Regressions!A77)</f>
        <v>Niger</v>
      </c>
      <c r="B67" s="368">
        <f>IF(ISBLANK(Regressions!B77), " ", Regressions!B77)</f>
        <v>2001</v>
      </c>
      <c r="C67" s="373" t="str">
        <f>IF(ISBLANK(Regressions!C77), " ", Regressions!C77)</f>
        <v>Rural</v>
      </c>
      <c r="D67" s="369">
        <f>IF(ISBLANK(Regressions!D77), " ", Regressions!D77)</f>
        <v>4040326.866756802</v>
      </c>
      <c r="E67" s="240" t="e">
        <f>IF(ISNUMBER(Regressions!E77),ROUND(Regressions!E77, 1), NA())</f>
        <v>#N/A</v>
      </c>
      <c r="F67" s="370">
        <f>IF(ISNUMBER(Regressions!F77),ROUND(Regressions!F77, 1), NA())</f>
        <v>8.4</v>
      </c>
      <c r="G67" s="262" t="e">
        <f>IF(ISNUMBER(Regressions!G77),ROUND(Regressions!G77, 1), NA())</f>
        <v>#N/A</v>
      </c>
      <c r="H67" s="371" t="e">
        <f>IF(ISNUMBER(Regressions!H77),ROUND(Regressions!H77, 1), NA())</f>
        <v>#N/A</v>
      </c>
      <c r="I67" s="263">
        <f>IF(ISNUMBER(Regressions!I77),ROUND(Regressions!I77, 1), NA())</f>
        <v>91.6</v>
      </c>
      <c r="J67" s="372">
        <f>IF(ISNUMBER(Regressions!K77),ROUND(Regressions!K77, 1), NA())</f>
        <v>0.5</v>
      </c>
      <c r="K67" s="370" t="e">
        <f>IF(ISNUMBER(Regressions!L77),ROUND(Regressions!L77, 1), NA())</f>
        <v>#N/A</v>
      </c>
      <c r="L67" s="264" t="e">
        <f>IF(ISNUMBER(Regressions!M77),ROUND(Regressions!M77, 1), NA())</f>
        <v>#N/A</v>
      </c>
      <c r="M67" s="371" t="e">
        <f>IF(ISNUMBER(Regressions!N77),ROUND(Regressions!N77, 1), NA())</f>
        <v>#N/A</v>
      </c>
      <c r="N67" s="263">
        <f>IF(ISNUMBER(Regressions!O77),ROUND(Regressions!O77, 1), NA())</f>
        <v>99.5</v>
      </c>
      <c r="O67" s="372" t="e">
        <f>IF(ISNUMBER(Regressions!Q77),ROUND(Regressions!Q77, 1), NA())</f>
        <v>#N/A</v>
      </c>
      <c r="P67" s="370" t="e">
        <f>IF(ISNUMBER(Regressions!R77),ROUND(Regressions!R77, 1), NA())</f>
        <v>#N/A</v>
      </c>
      <c r="Q67" s="241" t="e">
        <f>IF(ISNUMBER(Regressions!S77),ROUND(Regressions!S77, 1), NA())</f>
        <v>#N/A</v>
      </c>
      <c r="R67" s="371" t="e">
        <f>IF(ISNUMBER(Regressions!T77),ROUND(Regressions!T77, 1), NA())</f>
        <v>#N/A</v>
      </c>
      <c r="S67" s="263" t="e">
        <f>IF(ISNUMBER(Regressions!U77),ROUND(Regressions!U77, 1), NA())</f>
        <v>#N/A</v>
      </c>
    </row>
    <row xmlns:x14ac="http://schemas.microsoft.com/office/spreadsheetml/2009/9/ac" r="68" x14ac:dyDescent="0.2">
      <c r="A68" s="367" t="str">
        <f>IF(ISBLANK(Regressions!A78), " ", Regressions!A78)</f>
        <v>Niger</v>
      </c>
      <c r="B68" s="368">
        <f>IF(ISBLANK(Regressions!B78), " ", Regressions!B78)</f>
        <v>2002</v>
      </c>
      <c r="C68" s="373" t="str">
        <f>IF(ISBLANK(Regressions!C78), " ", Regressions!C78)</f>
        <v>Rural</v>
      </c>
      <c r="D68" s="369">
        <f>IF(ISBLANK(Regressions!D78), " ", Regressions!D78)</f>
        <v>4191461.5780538749</v>
      </c>
      <c r="E68" s="240" t="e">
        <f>IF(ISNUMBER(Regressions!E78),ROUND(Regressions!E78, 1), NA())</f>
        <v>#N/A</v>
      </c>
      <c r="F68" s="370">
        <f>IF(ISNUMBER(Regressions!F78),ROUND(Regressions!F78, 1), NA())</f>
        <v>8.4</v>
      </c>
      <c r="G68" s="262" t="e">
        <f>IF(ISNUMBER(Regressions!G78),ROUND(Regressions!G78, 1), NA())</f>
        <v>#N/A</v>
      </c>
      <c r="H68" s="371" t="e">
        <f>IF(ISNUMBER(Regressions!H78),ROUND(Regressions!H78, 1), NA())</f>
        <v>#N/A</v>
      </c>
      <c r="I68" s="263">
        <f>IF(ISNUMBER(Regressions!I78),ROUND(Regressions!I78, 1), NA())</f>
        <v>91.6</v>
      </c>
      <c r="J68" s="372">
        <f>IF(ISNUMBER(Regressions!K78),ROUND(Regressions!K78, 1), NA())</f>
        <v>0.5</v>
      </c>
      <c r="K68" s="370" t="e">
        <f>IF(ISNUMBER(Regressions!L78),ROUND(Regressions!L78, 1), NA())</f>
        <v>#N/A</v>
      </c>
      <c r="L68" s="264" t="e">
        <f>IF(ISNUMBER(Regressions!M78),ROUND(Regressions!M78, 1), NA())</f>
        <v>#N/A</v>
      </c>
      <c r="M68" s="371" t="e">
        <f>IF(ISNUMBER(Regressions!N78),ROUND(Regressions!N78, 1), NA())</f>
        <v>#N/A</v>
      </c>
      <c r="N68" s="263">
        <f>IF(ISNUMBER(Regressions!O78),ROUND(Regressions!O78, 1), NA())</f>
        <v>99.5</v>
      </c>
      <c r="O68" s="372" t="e">
        <f>IF(ISNUMBER(Regressions!Q78),ROUND(Regressions!Q78, 1), NA())</f>
        <v>#N/A</v>
      </c>
      <c r="P68" s="370" t="e">
        <f>IF(ISNUMBER(Regressions!R78),ROUND(Regressions!R78, 1), NA())</f>
        <v>#N/A</v>
      </c>
      <c r="Q68" s="241" t="e">
        <f>IF(ISNUMBER(Regressions!S78),ROUND(Regressions!S78, 1), NA())</f>
        <v>#N/A</v>
      </c>
      <c r="R68" s="371" t="e">
        <f>IF(ISNUMBER(Regressions!T78),ROUND(Regressions!T78, 1), NA())</f>
        <v>#N/A</v>
      </c>
      <c r="S68" s="263" t="e">
        <f>IF(ISNUMBER(Regressions!U78),ROUND(Regressions!U78, 1), NA())</f>
        <v>#N/A</v>
      </c>
    </row>
    <row xmlns:x14ac="http://schemas.microsoft.com/office/spreadsheetml/2009/9/ac" r="69" x14ac:dyDescent="0.2">
      <c r="A69" s="367" t="str">
        <f>IF(ISBLANK(Regressions!A79), " ", Regressions!A79)</f>
        <v>Niger</v>
      </c>
      <c r="B69" s="368">
        <f>IF(ISBLANK(Regressions!B79), " ", Regressions!B79)</f>
        <v>2003</v>
      </c>
      <c r="C69" s="373" t="str">
        <f>IF(ISBLANK(Regressions!C79), " ", Regressions!C79)</f>
        <v>Rural</v>
      </c>
      <c r="D69" s="369">
        <f>IF(ISBLANK(Regressions!D79), " ", Regressions!D79)</f>
        <v>4352704.3928397372</v>
      </c>
      <c r="E69" s="240" t="e">
        <f>IF(ISNUMBER(Regressions!E79),ROUND(Regressions!E79, 1), NA())</f>
        <v>#N/A</v>
      </c>
      <c r="F69" s="370">
        <f>IF(ISNUMBER(Regressions!F79),ROUND(Regressions!F79, 1), NA())</f>
        <v>8.4</v>
      </c>
      <c r="G69" s="262" t="e">
        <f>IF(ISNUMBER(Regressions!G79),ROUND(Regressions!G79, 1), NA())</f>
        <v>#N/A</v>
      </c>
      <c r="H69" s="371" t="e">
        <f>IF(ISNUMBER(Regressions!H79),ROUND(Regressions!H79, 1), NA())</f>
        <v>#N/A</v>
      </c>
      <c r="I69" s="263">
        <f>IF(ISNUMBER(Regressions!I79),ROUND(Regressions!I79, 1), NA())</f>
        <v>91.6</v>
      </c>
      <c r="J69" s="372">
        <f>IF(ISNUMBER(Regressions!K79),ROUND(Regressions!K79, 1), NA())</f>
        <v>2.5</v>
      </c>
      <c r="K69" s="370" t="e">
        <f>IF(ISNUMBER(Regressions!L79),ROUND(Regressions!L79, 1), NA())</f>
        <v>#N/A</v>
      </c>
      <c r="L69" s="264" t="e">
        <f>IF(ISNUMBER(Regressions!M79),ROUND(Regressions!M79, 1), NA())</f>
        <v>#N/A</v>
      </c>
      <c r="M69" s="371" t="e">
        <f>IF(ISNUMBER(Regressions!N79),ROUND(Regressions!N79, 1), NA())</f>
        <v>#N/A</v>
      </c>
      <c r="N69" s="263">
        <f>IF(ISNUMBER(Regressions!O79),ROUND(Regressions!O79, 1), NA())</f>
        <v>97.5</v>
      </c>
      <c r="O69" s="372" t="e">
        <f>IF(ISNUMBER(Regressions!Q79),ROUND(Regressions!Q79, 1), NA())</f>
        <v>#N/A</v>
      </c>
      <c r="P69" s="370" t="e">
        <f>IF(ISNUMBER(Regressions!R79),ROUND(Regressions!R79, 1), NA())</f>
        <v>#N/A</v>
      </c>
      <c r="Q69" s="241" t="e">
        <f>IF(ISNUMBER(Regressions!S79),ROUND(Regressions!S79, 1), NA())</f>
        <v>#N/A</v>
      </c>
      <c r="R69" s="371" t="e">
        <f>IF(ISNUMBER(Regressions!T79),ROUND(Regressions!T79, 1), NA())</f>
        <v>#N/A</v>
      </c>
      <c r="S69" s="263" t="e">
        <f>IF(ISNUMBER(Regressions!U79),ROUND(Regressions!U79, 1), NA())</f>
        <v>#N/A</v>
      </c>
    </row>
    <row xmlns:x14ac="http://schemas.microsoft.com/office/spreadsheetml/2009/9/ac" r="70" x14ac:dyDescent="0.2">
      <c r="A70" s="367" t="str">
        <f>IF(ISBLANK(Regressions!A80), " ", Regressions!A80)</f>
        <v>Niger</v>
      </c>
      <c r="B70" s="368">
        <f>IF(ISBLANK(Regressions!B80), " ", Regressions!B80)</f>
        <v>2004</v>
      </c>
      <c r="C70" s="373" t="str">
        <f>IF(ISBLANK(Regressions!C80), " ", Regressions!C80)</f>
        <v>Rural</v>
      </c>
      <c r="D70" s="369">
        <f>IF(ISBLANK(Regressions!D80), " ", Regressions!D80)</f>
        <v>4524204.7442723466</v>
      </c>
      <c r="E70" s="240" t="e">
        <f>IF(ISNUMBER(Regressions!E80),ROUND(Regressions!E80, 1), NA())</f>
        <v>#N/A</v>
      </c>
      <c r="F70" s="370">
        <f>IF(ISNUMBER(Regressions!F80),ROUND(Regressions!F80, 1), NA())</f>
        <v>8.4</v>
      </c>
      <c r="G70" s="262" t="e">
        <f>IF(ISNUMBER(Regressions!G80),ROUND(Regressions!G80, 1), NA())</f>
        <v>#N/A</v>
      </c>
      <c r="H70" s="371" t="e">
        <f>IF(ISNUMBER(Regressions!H80),ROUND(Regressions!H80, 1), NA())</f>
        <v>#N/A</v>
      </c>
      <c r="I70" s="263">
        <f>IF(ISNUMBER(Regressions!I80),ROUND(Regressions!I80, 1), NA())</f>
        <v>91.6</v>
      </c>
      <c r="J70" s="372">
        <f>IF(ISNUMBER(Regressions!K80),ROUND(Regressions!K80, 1), NA())</f>
        <v>4.5</v>
      </c>
      <c r="K70" s="370" t="e">
        <f>IF(ISNUMBER(Regressions!L80),ROUND(Regressions!L80, 1), NA())</f>
        <v>#N/A</v>
      </c>
      <c r="L70" s="264" t="e">
        <f>IF(ISNUMBER(Regressions!M80),ROUND(Regressions!M80, 1), NA())</f>
        <v>#N/A</v>
      </c>
      <c r="M70" s="371" t="e">
        <f>IF(ISNUMBER(Regressions!N80),ROUND(Regressions!N80, 1), NA())</f>
        <v>#N/A</v>
      </c>
      <c r="N70" s="263">
        <f>IF(ISNUMBER(Regressions!O80),ROUND(Regressions!O80, 1), NA())</f>
        <v>95.5</v>
      </c>
      <c r="O70" s="372" t="e">
        <f>IF(ISNUMBER(Regressions!Q80),ROUND(Regressions!Q80, 1), NA())</f>
        <v>#N/A</v>
      </c>
      <c r="P70" s="370" t="e">
        <f>IF(ISNUMBER(Regressions!R80),ROUND(Regressions!R80, 1), NA())</f>
        <v>#N/A</v>
      </c>
      <c r="Q70" s="241" t="e">
        <f>IF(ISNUMBER(Regressions!S80),ROUND(Regressions!S80, 1), NA())</f>
        <v>#N/A</v>
      </c>
      <c r="R70" s="371" t="e">
        <f>IF(ISNUMBER(Regressions!T80),ROUND(Regressions!T80, 1), NA())</f>
        <v>#N/A</v>
      </c>
      <c r="S70" s="263" t="e">
        <f>IF(ISNUMBER(Regressions!U80),ROUND(Regressions!U80, 1), NA())</f>
        <v>#N/A</v>
      </c>
    </row>
    <row xmlns:x14ac="http://schemas.microsoft.com/office/spreadsheetml/2009/9/ac" r="71" x14ac:dyDescent="0.2">
      <c r="A71" s="367" t="str">
        <f>IF(ISBLANK(Regressions!A81), " ", Regressions!A81)</f>
        <v>Niger</v>
      </c>
      <c r="B71" s="368">
        <f>IF(ISBLANK(Regressions!B81), " ", Regressions!B81)</f>
        <v>2005</v>
      </c>
      <c r="C71" s="373" t="str">
        <f>IF(ISBLANK(Regressions!C81), " ", Regressions!C81)</f>
        <v>Rural</v>
      </c>
      <c r="D71" s="369">
        <f>IF(ISBLANK(Regressions!D81), " ", Regressions!D81)</f>
        <v>4706713.7710166937</v>
      </c>
      <c r="E71" s="240" t="e">
        <f>IF(ISNUMBER(Regressions!E81),ROUND(Regressions!E81, 1), NA())</f>
        <v>#N/A</v>
      </c>
      <c r="F71" s="370">
        <f>IF(ISNUMBER(Regressions!F81),ROUND(Regressions!F81, 1), NA())</f>
        <v>8.4</v>
      </c>
      <c r="G71" s="262" t="e">
        <f>IF(ISNUMBER(Regressions!G81),ROUND(Regressions!G81, 1), NA())</f>
        <v>#N/A</v>
      </c>
      <c r="H71" s="371" t="e">
        <f>IF(ISNUMBER(Regressions!H81),ROUND(Regressions!H81, 1), NA())</f>
        <v>#N/A</v>
      </c>
      <c r="I71" s="263">
        <f>IF(ISNUMBER(Regressions!I81),ROUND(Regressions!I81, 1), NA())</f>
        <v>91.6</v>
      </c>
      <c r="J71" s="372">
        <f>IF(ISNUMBER(Regressions!K81),ROUND(Regressions!K81, 1), NA())</f>
        <v>6.5</v>
      </c>
      <c r="K71" s="370" t="e">
        <f>IF(ISNUMBER(Regressions!L81),ROUND(Regressions!L81, 1), NA())</f>
        <v>#N/A</v>
      </c>
      <c r="L71" s="264" t="e">
        <f>IF(ISNUMBER(Regressions!M81),ROUND(Regressions!M81, 1), NA())</f>
        <v>#N/A</v>
      </c>
      <c r="M71" s="371" t="e">
        <f>IF(ISNUMBER(Regressions!N81),ROUND(Regressions!N81, 1), NA())</f>
        <v>#N/A</v>
      </c>
      <c r="N71" s="263">
        <f>IF(ISNUMBER(Regressions!O81),ROUND(Regressions!O81, 1), NA())</f>
        <v>93.5</v>
      </c>
      <c r="O71" s="372" t="e">
        <f>IF(ISNUMBER(Regressions!Q81),ROUND(Regressions!Q81, 1), NA())</f>
        <v>#N/A</v>
      </c>
      <c r="P71" s="370" t="e">
        <f>IF(ISNUMBER(Regressions!R81),ROUND(Regressions!R81, 1), NA())</f>
        <v>#N/A</v>
      </c>
      <c r="Q71" s="241" t="e">
        <f>IF(ISNUMBER(Regressions!S81),ROUND(Regressions!S81, 1), NA())</f>
        <v>#N/A</v>
      </c>
      <c r="R71" s="371" t="e">
        <f>IF(ISNUMBER(Regressions!T81),ROUND(Regressions!T81, 1), NA())</f>
        <v>#N/A</v>
      </c>
      <c r="S71" s="263" t="e">
        <f>IF(ISNUMBER(Regressions!U81),ROUND(Regressions!U81, 1), NA())</f>
        <v>#N/A</v>
      </c>
    </row>
    <row xmlns:x14ac="http://schemas.microsoft.com/office/spreadsheetml/2009/9/ac" r="72" x14ac:dyDescent="0.2">
      <c r="A72" s="367" t="str">
        <f>IF(ISBLANK(Regressions!A82), " ", Regressions!A82)</f>
        <v>Niger</v>
      </c>
      <c r="B72" s="368">
        <f>IF(ISBLANK(Regressions!B82), " ", Regressions!B82)</f>
        <v>2006</v>
      </c>
      <c r="C72" s="373" t="str">
        <f>IF(ISBLANK(Regressions!C82), " ", Regressions!C82)</f>
        <v>Rural</v>
      </c>
      <c r="D72" s="369">
        <f>IF(ISBLANK(Regressions!D82), " ", Regressions!D82)</f>
        <v>4900614.7011539843</v>
      </c>
      <c r="E72" s="240" t="e">
        <f>IF(ISNUMBER(Regressions!E82),ROUND(Regressions!E82, 1), NA())</f>
        <v>#N/A</v>
      </c>
      <c r="F72" s="370">
        <f>IF(ISNUMBER(Regressions!F82),ROUND(Regressions!F82, 1), NA())</f>
        <v>9.3000000000000007</v>
      </c>
      <c r="G72" s="262" t="e">
        <f>IF(ISNUMBER(Regressions!G82),ROUND(Regressions!G82, 1), NA())</f>
        <v>#N/A</v>
      </c>
      <c r="H72" s="371" t="e">
        <f>IF(ISNUMBER(Regressions!H82),ROUND(Regressions!H82, 1), NA())</f>
        <v>#N/A</v>
      </c>
      <c r="I72" s="263">
        <f>IF(ISNUMBER(Regressions!I82),ROUND(Regressions!I82, 1), NA())</f>
        <v>90.7</v>
      </c>
      <c r="J72" s="372">
        <f>IF(ISNUMBER(Regressions!K82),ROUND(Regressions!K82, 1), NA())</f>
        <v>8.5</v>
      </c>
      <c r="K72" s="370" t="e">
        <f>IF(ISNUMBER(Regressions!L82),ROUND(Regressions!L82, 1), NA())</f>
        <v>#N/A</v>
      </c>
      <c r="L72" s="264" t="e">
        <f>IF(ISNUMBER(Regressions!M82),ROUND(Regressions!M82, 1), NA())</f>
        <v>#N/A</v>
      </c>
      <c r="M72" s="371" t="e">
        <f>IF(ISNUMBER(Regressions!N82),ROUND(Regressions!N82, 1), NA())</f>
        <v>#N/A</v>
      </c>
      <c r="N72" s="263">
        <f>IF(ISNUMBER(Regressions!O82),ROUND(Regressions!O82, 1), NA())</f>
        <v>91.5</v>
      </c>
      <c r="O72" s="372" t="e">
        <f>IF(ISNUMBER(Regressions!Q82),ROUND(Regressions!Q82, 1), NA())</f>
        <v>#N/A</v>
      </c>
      <c r="P72" s="370" t="e">
        <f>IF(ISNUMBER(Regressions!R82),ROUND(Regressions!R82, 1), NA())</f>
        <v>#N/A</v>
      </c>
      <c r="Q72" s="241" t="e">
        <f>IF(ISNUMBER(Regressions!S82),ROUND(Regressions!S82, 1), NA())</f>
        <v>#N/A</v>
      </c>
      <c r="R72" s="371" t="e">
        <f>IF(ISNUMBER(Regressions!T82),ROUND(Regressions!T82, 1), NA())</f>
        <v>#N/A</v>
      </c>
      <c r="S72" s="263" t="e">
        <f>IF(ISNUMBER(Regressions!U82),ROUND(Regressions!U82, 1), NA())</f>
        <v>#N/A</v>
      </c>
    </row>
    <row xmlns:x14ac="http://schemas.microsoft.com/office/spreadsheetml/2009/9/ac" r="73" x14ac:dyDescent="0.2">
      <c r="A73" s="367" t="str">
        <f>IF(ISBLANK(Regressions!A83), " ", Regressions!A83)</f>
        <v>Niger</v>
      </c>
      <c r="B73" s="368">
        <f>IF(ISBLANK(Regressions!B83), " ", Regressions!B83)</f>
        <v>2007</v>
      </c>
      <c r="C73" s="373" t="str">
        <f>IF(ISBLANK(Regressions!C83), " ", Regressions!C83)</f>
        <v>Rural</v>
      </c>
      <c r="D73" s="369">
        <f>IF(ISBLANK(Regressions!D83), " ", Regressions!D83)</f>
        <v>5107707.2849905016</v>
      </c>
      <c r="E73" s="240" t="e">
        <f>IF(ISNUMBER(Regressions!E83),ROUND(Regressions!E83, 1), NA())</f>
        <v>#N/A</v>
      </c>
      <c r="F73" s="370">
        <f>IF(ISNUMBER(Regressions!F83),ROUND(Regressions!F83, 1), NA())</f>
        <v>10.199999999999999</v>
      </c>
      <c r="G73" s="262" t="e">
        <f>IF(ISNUMBER(Regressions!G83),ROUND(Regressions!G83, 1), NA())</f>
        <v>#N/A</v>
      </c>
      <c r="H73" s="371" t="e">
        <f>IF(ISNUMBER(Regressions!H83),ROUND(Regressions!H83, 1), NA())</f>
        <v>#N/A</v>
      </c>
      <c r="I73" s="263">
        <f>IF(ISNUMBER(Regressions!I83),ROUND(Regressions!I83, 1), NA())</f>
        <v>89.8</v>
      </c>
      <c r="J73" s="372">
        <f>IF(ISNUMBER(Regressions!K83),ROUND(Regressions!K83, 1), NA())</f>
        <v>10.5</v>
      </c>
      <c r="K73" s="370" t="e">
        <f>IF(ISNUMBER(Regressions!L83),ROUND(Regressions!L83, 1), NA())</f>
        <v>#N/A</v>
      </c>
      <c r="L73" s="264" t="e">
        <f>IF(ISNUMBER(Regressions!M83),ROUND(Regressions!M83, 1), NA())</f>
        <v>#N/A</v>
      </c>
      <c r="M73" s="371" t="e">
        <f>IF(ISNUMBER(Regressions!N83),ROUND(Regressions!N83, 1), NA())</f>
        <v>#N/A</v>
      </c>
      <c r="N73" s="263">
        <f>IF(ISNUMBER(Regressions!O83),ROUND(Regressions!O83, 1), NA())</f>
        <v>89.5</v>
      </c>
      <c r="O73" s="372" t="e">
        <f>IF(ISNUMBER(Regressions!Q83),ROUND(Regressions!Q83, 1), NA())</f>
        <v>#N/A</v>
      </c>
      <c r="P73" s="370" t="e">
        <f>IF(ISNUMBER(Regressions!R83),ROUND(Regressions!R83, 1), NA())</f>
        <v>#N/A</v>
      </c>
      <c r="Q73" s="241" t="e">
        <f>IF(ISNUMBER(Regressions!S83),ROUND(Regressions!S83, 1), NA())</f>
        <v>#N/A</v>
      </c>
      <c r="R73" s="371" t="e">
        <f>IF(ISNUMBER(Regressions!T83),ROUND(Regressions!T83, 1), NA())</f>
        <v>#N/A</v>
      </c>
      <c r="S73" s="263" t="e">
        <f>IF(ISNUMBER(Regressions!U83),ROUND(Regressions!U83, 1), NA())</f>
        <v>#N/A</v>
      </c>
    </row>
    <row xmlns:x14ac="http://schemas.microsoft.com/office/spreadsheetml/2009/9/ac" r="74" x14ac:dyDescent="0.2">
      <c r="A74" s="367" t="str">
        <f>IF(ISBLANK(Regressions!A84), " ", Regressions!A84)</f>
        <v>Niger</v>
      </c>
      <c r="B74" s="368">
        <f>IF(ISBLANK(Regressions!B84), " ", Regressions!B84)</f>
        <v>2008</v>
      </c>
      <c r="C74" s="373" t="str">
        <f>IF(ISBLANK(Regressions!C84), " ", Regressions!C84)</f>
        <v>Rural</v>
      </c>
      <c r="D74" s="369">
        <f>IF(ISBLANK(Regressions!D84), " ", Regressions!D84)</f>
        <v>5326303.4225889202</v>
      </c>
      <c r="E74" s="240" t="e">
        <f>IF(ISNUMBER(Regressions!E84),ROUND(Regressions!E84, 1), NA())</f>
        <v>#N/A</v>
      </c>
      <c r="F74" s="370">
        <f>IF(ISNUMBER(Regressions!F84),ROUND(Regressions!F84, 1), NA())</f>
        <v>11.1</v>
      </c>
      <c r="G74" s="262" t="e">
        <f>IF(ISNUMBER(Regressions!G84),ROUND(Regressions!G84, 1), NA())</f>
        <v>#N/A</v>
      </c>
      <c r="H74" s="371" t="e">
        <f>IF(ISNUMBER(Regressions!H84),ROUND(Regressions!H84, 1), NA())</f>
        <v>#N/A</v>
      </c>
      <c r="I74" s="263">
        <f>IF(ISNUMBER(Regressions!I84),ROUND(Regressions!I84, 1), NA())</f>
        <v>88.9</v>
      </c>
      <c r="J74" s="372">
        <f>IF(ISNUMBER(Regressions!K84),ROUND(Regressions!K84, 1), NA())</f>
        <v>12.5</v>
      </c>
      <c r="K74" s="370" t="e">
        <f>IF(ISNUMBER(Regressions!L84),ROUND(Regressions!L84, 1), NA())</f>
        <v>#N/A</v>
      </c>
      <c r="L74" s="264" t="e">
        <f>IF(ISNUMBER(Regressions!M84),ROUND(Regressions!M84, 1), NA())</f>
        <v>#N/A</v>
      </c>
      <c r="M74" s="371" t="e">
        <f>IF(ISNUMBER(Regressions!N84),ROUND(Regressions!N84, 1), NA())</f>
        <v>#N/A</v>
      </c>
      <c r="N74" s="263">
        <f>IF(ISNUMBER(Regressions!O84),ROUND(Regressions!O84, 1), NA())</f>
        <v>87.5</v>
      </c>
      <c r="O74" s="372" t="e">
        <f>IF(ISNUMBER(Regressions!Q84),ROUND(Regressions!Q84, 1), NA())</f>
        <v>#N/A</v>
      </c>
      <c r="P74" s="370" t="e">
        <f>IF(ISNUMBER(Regressions!R84),ROUND(Regressions!R84, 1), NA())</f>
        <v>#N/A</v>
      </c>
      <c r="Q74" s="241" t="e">
        <f>IF(ISNUMBER(Regressions!S84),ROUND(Regressions!S84, 1), NA())</f>
        <v>#N/A</v>
      </c>
      <c r="R74" s="371" t="e">
        <f>IF(ISNUMBER(Regressions!T84),ROUND(Regressions!T84, 1), NA())</f>
        <v>#N/A</v>
      </c>
      <c r="S74" s="263" t="e">
        <f>IF(ISNUMBER(Regressions!U84),ROUND(Regressions!U84, 1), NA())</f>
        <v>#N/A</v>
      </c>
    </row>
    <row xmlns:x14ac="http://schemas.microsoft.com/office/spreadsheetml/2009/9/ac" r="75" x14ac:dyDescent="0.2">
      <c r="A75" s="367" t="str">
        <f>IF(ISBLANK(Regressions!A85), " ", Regressions!A85)</f>
        <v>Niger</v>
      </c>
      <c r="B75" s="368">
        <f>IF(ISBLANK(Regressions!B85), " ", Regressions!B85)</f>
        <v>2009</v>
      </c>
      <c r="C75" s="373" t="str">
        <f>IF(ISBLANK(Regressions!C85), " ", Regressions!C85)</f>
        <v>Rural</v>
      </c>
      <c r="D75" s="369">
        <f>IF(ISBLANK(Regressions!D85), " ", Regressions!D85)</f>
        <v>5557963.5481917951</v>
      </c>
      <c r="E75" s="240" t="e">
        <f>IF(ISNUMBER(Regressions!E85),ROUND(Regressions!E85, 1), NA())</f>
        <v>#N/A</v>
      </c>
      <c r="F75" s="370">
        <f>IF(ISNUMBER(Regressions!F85),ROUND(Regressions!F85, 1), NA())</f>
        <v>12</v>
      </c>
      <c r="G75" s="262" t="e">
        <f>IF(ISNUMBER(Regressions!G85),ROUND(Regressions!G85, 1), NA())</f>
        <v>#N/A</v>
      </c>
      <c r="H75" s="371" t="e">
        <f>IF(ISNUMBER(Regressions!H85),ROUND(Regressions!H85, 1), NA())</f>
        <v>#N/A</v>
      </c>
      <c r="I75" s="263">
        <f>IF(ISNUMBER(Regressions!I85),ROUND(Regressions!I85, 1), NA())</f>
        <v>88</v>
      </c>
      <c r="J75" s="372">
        <f>IF(ISNUMBER(Regressions!K85),ROUND(Regressions!K85, 1), NA())</f>
        <v>14.5</v>
      </c>
      <c r="K75" s="370" t="e">
        <f>IF(ISNUMBER(Regressions!L85),ROUND(Regressions!L85, 1), NA())</f>
        <v>#N/A</v>
      </c>
      <c r="L75" s="264" t="e">
        <f>IF(ISNUMBER(Regressions!M85),ROUND(Regressions!M85, 1), NA())</f>
        <v>#N/A</v>
      </c>
      <c r="M75" s="371" t="e">
        <f>IF(ISNUMBER(Regressions!N85),ROUND(Regressions!N85, 1), NA())</f>
        <v>#N/A</v>
      </c>
      <c r="N75" s="263">
        <f>IF(ISNUMBER(Regressions!O85),ROUND(Regressions!O85, 1), NA())</f>
        <v>85.5</v>
      </c>
      <c r="O75" s="372" t="e">
        <f>IF(ISNUMBER(Regressions!Q85),ROUND(Regressions!Q85, 1), NA())</f>
        <v>#N/A</v>
      </c>
      <c r="P75" s="370" t="e">
        <f>IF(ISNUMBER(Regressions!R85),ROUND(Regressions!R85, 1), NA())</f>
        <v>#N/A</v>
      </c>
      <c r="Q75" s="241" t="e">
        <f>IF(ISNUMBER(Regressions!S85),ROUND(Regressions!S85, 1), NA())</f>
        <v>#N/A</v>
      </c>
      <c r="R75" s="371" t="e">
        <f>IF(ISNUMBER(Regressions!T85),ROUND(Regressions!T85, 1), NA())</f>
        <v>#N/A</v>
      </c>
      <c r="S75" s="263" t="e">
        <f>IF(ISNUMBER(Regressions!U85),ROUND(Regressions!U85, 1), NA())</f>
        <v>#N/A</v>
      </c>
    </row>
    <row xmlns:x14ac="http://schemas.microsoft.com/office/spreadsheetml/2009/9/ac" r="76" x14ac:dyDescent="0.2">
      <c r="A76" s="367" t="str">
        <f>IF(ISBLANK(Regressions!A86), " ", Regressions!A86)</f>
        <v>Niger</v>
      </c>
      <c r="B76" s="368">
        <f>IF(ISBLANK(Regressions!B86), " ", Regressions!B86)</f>
        <v>2010</v>
      </c>
      <c r="C76" s="373" t="str">
        <f>IF(ISBLANK(Regressions!C86), " ", Regressions!C86)</f>
        <v>Rural</v>
      </c>
      <c r="D76" s="369">
        <f>IF(ISBLANK(Regressions!D86), " ", Regressions!D86)</f>
        <v>5801463.6356783304</v>
      </c>
      <c r="E76" s="240" t="e">
        <f>IF(ISNUMBER(Regressions!E86),ROUND(Regressions!E86, 1), NA())</f>
        <v>#N/A</v>
      </c>
      <c r="F76" s="370">
        <f>IF(ISNUMBER(Regressions!F86),ROUND(Regressions!F86, 1), NA())</f>
        <v>12.9</v>
      </c>
      <c r="G76" s="262" t="e">
        <f>IF(ISNUMBER(Regressions!G86),ROUND(Regressions!G86, 1), NA())</f>
        <v>#N/A</v>
      </c>
      <c r="H76" s="371" t="e">
        <f>IF(ISNUMBER(Regressions!H86),ROUND(Regressions!H86, 1), NA())</f>
        <v>#N/A</v>
      </c>
      <c r="I76" s="263">
        <f>IF(ISNUMBER(Regressions!I86),ROUND(Regressions!I86, 1), NA())</f>
        <v>87.1</v>
      </c>
      <c r="J76" s="372">
        <f>IF(ISNUMBER(Regressions!K86),ROUND(Regressions!K86, 1), NA())</f>
        <v>16.5</v>
      </c>
      <c r="K76" s="370" t="e">
        <f>IF(ISNUMBER(Regressions!L86),ROUND(Regressions!L86, 1), NA())</f>
        <v>#N/A</v>
      </c>
      <c r="L76" s="264" t="e">
        <f>IF(ISNUMBER(Regressions!M86),ROUND(Regressions!M86, 1), NA())</f>
        <v>#N/A</v>
      </c>
      <c r="M76" s="371" t="e">
        <f>IF(ISNUMBER(Regressions!N86),ROUND(Regressions!N86, 1), NA())</f>
        <v>#N/A</v>
      </c>
      <c r="N76" s="263">
        <f>IF(ISNUMBER(Regressions!O86),ROUND(Regressions!O86, 1), NA())</f>
        <v>83.5</v>
      </c>
      <c r="O76" s="372" t="e">
        <f>IF(ISNUMBER(Regressions!Q86),ROUND(Regressions!Q86, 1), NA())</f>
        <v>#N/A</v>
      </c>
      <c r="P76" s="370" t="e">
        <f>IF(ISNUMBER(Regressions!R86),ROUND(Regressions!R86, 1), NA())</f>
        <v>#N/A</v>
      </c>
      <c r="Q76" s="241" t="e">
        <f>IF(ISNUMBER(Regressions!S86),ROUND(Regressions!S86, 1), NA())</f>
        <v>#N/A</v>
      </c>
      <c r="R76" s="371" t="e">
        <f>IF(ISNUMBER(Regressions!T86),ROUND(Regressions!T86, 1), NA())</f>
        <v>#N/A</v>
      </c>
      <c r="S76" s="263" t="e">
        <f>IF(ISNUMBER(Regressions!U86),ROUND(Regressions!U86, 1), NA())</f>
        <v>#N/A</v>
      </c>
    </row>
    <row xmlns:x14ac="http://schemas.microsoft.com/office/spreadsheetml/2009/9/ac" r="77" x14ac:dyDescent="0.2">
      <c r="A77" s="367" t="str">
        <f>IF(ISBLANK(Regressions!A87), " ", Regressions!A87)</f>
        <v>Niger</v>
      </c>
      <c r="B77" s="368">
        <f>IF(ISBLANK(Regressions!B87), " ", Regressions!B87)</f>
        <v>2011</v>
      </c>
      <c r="C77" s="373" t="str">
        <f>IF(ISBLANK(Regressions!C87), " ", Regressions!C87)</f>
        <v>Rural</v>
      </c>
      <c r="D77" s="369">
        <f>IF(ISBLANK(Regressions!D87), " ", Regressions!D87)</f>
        <v>6053926.8949061586</v>
      </c>
      <c r="E77" s="240">
        <f>IF(ISNUMBER(Regressions!E87),ROUND(Regressions!E87, 1), NA())</f>
        <v>93.4</v>
      </c>
      <c r="F77" s="370">
        <f>IF(ISNUMBER(Regressions!F87),ROUND(Regressions!F87, 1), NA())</f>
        <v>13.8</v>
      </c>
      <c r="G77" s="262" t="e">
        <f>IF(ISNUMBER(Regressions!G87),ROUND(Regressions!G87, 1), NA())</f>
        <v>#N/A</v>
      </c>
      <c r="H77" s="371" t="e">
        <f>IF(ISNUMBER(Regressions!H87),ROUND(Regressions!H87, 1), NA())</f>
        <v>#N/A</v>
      </c>
      <c r="I77" s="263">
        <f>IF(ISNUMBER(Regressions!I87),ROUND(Regressions!I87, 1), NA())</f>
        <v>86.2</v>
      </c>
      <c r="J77" s="372">
        <f>IF(ISNUMBER(Regressions!K87),ROUND(Regressions!K87, 1), NA())</f>
        <v>18.5</v>
      </c>
      <c r="K77" s="370" t="e">
        <f>IF(ISNUMBER(Regressions!L87),ROUND(Regressions!L87, 1), NA())</f>
        <v>#N/A</v>
      </c>
      <c r="L77" s="264">
        <f>IF(ISNUMBER(Regressions!M87),ROUND(Regressions!M87, 1), NA())</f>
        <v>18.5</v>
      </c>
      <c r="M77" s="371">
        <f>IF(ISNUMBER(Regressions!N87),ROUND(Regressions!N87, 1), NA())</f>
        <v>0</v>
      </c>
      <c r="N77" s="263">
        <f>IF(ISNUMBER(Regressions!O87),ROUND(Regressions!O87, 1), NA())</f>
        <v>81.5</v>
      </c>
      <c r="O77" s="372">
        <f>IF(ISNUMBER(Regressions!Q87),ROUND(Regressions!Q87, 1), NA())</f>
        <v>12.4</v>
      </c>
      <c r="P77" s="370">
        <f>IF(ISNUMBER(Regressions!R87),ROUND(Regressions!R87, 1), NA())</f>
        <v>1.2</v>
      </c>
      <c r="Q77" s="241">
        <f>IF(ISNUMBER(Regressions!S87),ROUND(Regressions!S87, 1), NA())</f>
        <v>0.7</v>
      </c>
      <c r="R77" s="371">
        <f>IF(ISNUMBER(Regressions!T87),ROUND(Regressions!T87, 1), NA())</f>
        <v>0.5</v>
      </c>
      <c r="S77" s="263">
        <f>IF(ISNUMBER(Regressions!U87),ROUND(Regressions!U87, 1), NA())</f>
        <v>98.8</v>
      </c>
    </row>
    <row xmlns:x14ac="http://schemas.microsoft.com/office/spreadsheetml/2009/9/ac" r="78" x14ac:dyDescent="0.2">
      <c r="A78" s="367" t="str">
        <f>IF(ISBLANK(Regressions!A88), " ", Regressions!A88)</f>
        <v>Niger</v>
      </c>
      <c r="B78" s="368">
        <f>IF(ISBLANK(Regressions!B88), " ", Regressions!B88)</f>
        <v>2012</v>
      </c>
      <c r="C78" s="373" t="str">
        <f>IF(ISBLANK(Regressions!C88), " ", Regressions!C88)</f>
        <v>Rural</v>
      </c>
      <c r="D78" s="369">
        <f>IF(ISBLANK(Regressions!D88), " ", Regressions!D88)</f>
        <v>6316711.9734124374</v>
      </c>
      <c r="E78" s="240">
        <f>IF(ISNUMBER(Regressions!E88),ROUND(Regressions!E88, 1), NA())</f>
        <v>93.4</v>
      </c>
      <c r="F78" s="370">
        <f>IF(ISNUMBER(Regressions!F88),ROUND(Regressions!F88, 1), NA())</f>
        <v>14.7</v>
      </c>
      <c r="G78" s="262" t="e">
        <f>IF(ISNUMBER(Regressions!G88),ROUND(Regressions!G88, 1), NA())</f>
        <v>#N/A</v>
      </c>
      <c r="H78" s="371" t="e">
        <f>IF(ISNUMBER(Regressions!H88),ROUND(Regressions!H88, 1), NA())</f>
        <v>#N/A</v>
      </c>
      <c r="I78" s="263">
        <f>IF(ISNUMBER(Regressions!I88),ROUND(Regressions!I88, 1), NA())</f>
        <v>85.3</v>
      </c>
      <c r="J78" s="372">
        <f>IF(ISNUMBER(Regressions!K88),ROUND(Regressions!K88, 1), NA())</f>
        <v>20.5</v>
      </c>
      <c r="K78" s="370" t="e">
        <f>IF(ISNUMBER(Regressions!L88),ROUND(Regressions!L88, 1), NA())</f>
        <v>#N/A</v>
      </c>
      <c r="L78" s="264">
        <f>IF(ISNUMBER(Regressions!M88),ROUND(Regressions!M88, 1), NA())</f>
        <v>20.5</v>
      </c>
      <c r="M78" s="371">
        <f>IF(ISNUMBER(Regressions!N88),ROUND(Regressions!N88, 1), NA())</f>
        <v>0</v>
      </c>
      <c r="N78" s="263">
        <f>IF(ISNUMBER(Regressions!O88),ROUND(Regressions!O88, 1), NA())</f>
        <v>79.5</v>
      </c>
      <c r="O78" s="372">
        <f>IF(ISNUMBER(Regressions!Q88),ROUND(Regressions!Q88, 1), NA())</f>
        <v>12.4</v>
      </c>
      <c r="P78" s="370">
        <f>IF(ISNUMBER(Regressions!R88),ROUND(Regressions!R88, 1), NA())</f>
        <v>1.2</v>
      </c>
      <c r="Q78" s="241">
        <f>IF(ISNUMBER(Regressions!S88),ROUND(Regressions!S88, 1), NA())</f>
        <v>0.7</v>
      </c>
      <c r="R78" s="371">
        <f>IF(ISNUMBER(Regressions!T88),ROUND(Regressions!T88, 1), NA())</f>
        <v>0.5</v>
      </c>
      <c r="S78" s="263">
        <f>IF(ISNUMBER(Regressions!U88),ROUND(Regressions!U88, 1), NA())</f>
        <v>98.8</v>
      </c>
    </row>
    <row xmlns:x14ac="http://schemas.microsoft.com/office/spreadsheetml/2009/9/ac" r="79" x14ac:dyDescent="0.2">
      <c r="A79" s="367" t="str">
        <f>IF(ISBLANK(Regressions!A89), " ", Regressions!A89)</f>
        <v>Niger</v>
      </c>
      <c r="B79" s="368">
        <f>IF(ISBLANK(Regressions!B89), " ", Regressions!B89)</f>
        <v>2013</v>
      </c>
      <c r="C79" s="373" t="str">
        <f>IF(ISBLANK(Regressions!C89), " ", Regressions!C89)</f>
        <v>Rural</v>
      </c>
      <c r="D79" s="369">
        <f>IF(ISBLANK(Regressions!D89), " ", Regressions!D89)</f>
        <v>6593016.814552689</v>
      </c>
      <c r="E79" s="240">
        <f>IF(ISNUMBER(Regressions!E89),ROUND(Regressions!E89, 1), NA())</f>
        <v>93.4</v>
      </c>
      <c r="F79" s="370">
        <f>IF(ISNUMBER(Regressions!F89),ROUND(Regressions!F89, 1), NA())</f>
        <v>15.6</v>
      </c>
      <c r="G79" s="262">
        <f>IF(ISNUMBER(Regressions!G89),ROUND(Regressions!G89, 1), NA())</f>
        <v>15.6</v>
      </c>
      <c r="H79" s="371">
        <f>IF(ISNUMBER(Regressions!H89),ROUND(Regressions!H89, 1), NA())</f>
        <v>0</v>
      </c>
      <c r="I79" s="263">
        <f>IF(ISNUMBER(Regressions!I89),ROUND(Regressions!I89, 1), NA())</f>
        <v>84.4</v>
      </c>
      <c r="J79" s="372">
        <f>IF(ISNUMBER(Regressions!K89),ROUND(Regressions!K89, 1), NA())</f>
        <v>22.5</v>
      </c>
      <c r="K79" s="370" t="e">
        <f>IF(ISNUMBER(Regressions!L89),ROUND(Regressions!L89, 1), NA())</f>
        <v>#N/A</v>
      </c>
      <c r="L79" s="264">
        <f>IF(ISNUMBER(Regressions!M89),ROUND(Regressions!M89, 1), NA())</f>
        <v>22.5</v>
      </c>
      <c r="M79" s="371">
        <f>IF(ISNUMBER(Regressions!N89),ROUND(Regressions!N89, 1), NA())</f>
        <v>0</v>
      </c>
      <c r="N79" s="263">
        <f>IF(ISNUMBER(Regressions!O89),ROUND(Regressions!O89, 1), NA())</f>
        <v>77.5</v>
      </c>
      <c r="O79" s="372">
        <f>IF(ISNUMBER(Regressions!Q89),ROUND(Regressions!Q89, 1), NA())</f>
        <v>12.4</v>
      </c>
      <c r="P79" s="370">
        <f>IF(ISNUMBER(Regressions!R89),ROUND(Regressions!R89, 1), NA())</f>
        <v>1.2</v>
      </c>
      <c r="Q79" s="241">
        <f>IF(ISNUMBER(Regressions!S89),ROUND(Regressions!S89, 1), NA())</f>
        <v>0.7</v>
      </c>
      <c r="R79" s="371">
        <f>IF(ISNUMBER(Regressions!T89),ROUND(Regressions!T89, 1), NA())</f>
        <v>0.5</v>
      </c>
      <c r="S79" s="263">
        <f>IF(ISNUMBER(Regressions!U89),ROUND(Regressions!U89, 1), NA())</f>
        <v>98.8</v>
      </c>
    </row>
    <row xmlns:x14ac="http://schemas.microsoft.com/office/spreadsheetml/2009/9/ac" r="80" x14ac:dyDescent="0.2">
      <c r="A80" s="367" t="str">
        <f>IF(ISBLANK(Regressions!A90), " ", Regressions!A90)</f>
        <v>Niger</v>
      </c>
      <c r="B80" s="368">
        <f>IF(ISBLANK(Regressions!B90), " ", Regressions!B90)</f>
        <v>2014</v>
      </c>
      <c r="C80" s="373" t="str">
        <f>IF(ISBLANK(Regressions!C90), " ", Regressions!C90)</f>
        <v>Rural</v>
      </c>
      <c r="D80" s="369">
        <f>IF(ISBLANK(Regressions!D90), " ", Regressions!D90)</f>
        <v>6873208.0952561758</v>
      </c>
      <c r="E80" s="240">
        <f>IF(ISNUMBER(Regressions!E90),ROUND(Regressions!E90, 1), NA())</f>
        <v>93.4</v>
      </c>
      <c r="F80" s="370">
        <f>IF(ISNUMBER(Regressions!F90),ROUND(Regressions!F90, 1), NA())</f>
        <v>16.5</v>
      </c>
      <c r="G80" s="262">
        <f>IF(ISNUMBER(Regressions!G90),ROUND(Regressions!G90, 1), NA())</f>
        <v>16.5</v>
      </c>
      <c r="H80" s="371">
        <f>IF(ISNUMBER(Regressions!H90),ROUND(Regressions!H90, 1), NA())</f>
        <v>0</v>
      </c>
      <c r="I80" s="263">
        <f>IF(ISNUMBER(Regressions!I90),ROUND(Regressions!I90, 1), NA())</f>
        <v>83.5</v>
      </c>
      <c r="J80" s="372">
        <f>IF(ISNUMBER(Regressions!K90),ROUND(Regressions!K90, 1), NA())</f>
        <v>24.4</v>
      </c>
      <c r="K80" s="370" t="e">
        <f>IF(ISNUMBER(Regressions!L90),ROUND(Regressions!L90, 1), NA())</f>
        <v>#N/A</v>
      </c>
      <c r="L80" s="264">
        <f>IF(ISNUMBER(Regressions!M90),ROUND(Regressions!M90, 1), NA())</f>
        <v>23.8</v>
      </c>
      <c r="M80" s="371">
        <f>IF(ISNUMBER(Regressions!N90),ROUND(Regressions!N90, 1), NA())</f>
        <v>0.7</v>
      </c>
      <c r="N80" s="263">
        <f>IF(ISNUMBER(Regressions!O90),ROUND(Regressions!O90, 1), NA())</f>
        <v>75.599999999999994</v>
      </c>
      <c r="O80" s="372">
        <f>IF(ISNUMBER(Regressions!Q90),ROUND(Regressions!Q90, 1), NA())</f>
        <v>12.4</v>
      </c>
      <c r="P80" s="370">
        <f>IF(ISNUMBER(Regressions!R90),ROUND(Regressions!R90, 1), NA())</f>
        <v>1.2</v>
      </c>
      <c r="Q80" s="241">
        <f>IF(ISNUMBER(Regressions!S90),ROUND(Regressions!S90, 1), NA())</f>
        <v>0.7</v>
      </c>
      <c r="R80" s="371">
        <f>IF(ISNUMBER(Regressions!T90),ROUND(Regressions!T90, 1), NA())</f>
        <v>0.5</v>
      </c>
      <c r="S80" s="263">
        <f>IF(ISNUMBER(Regressions!U90),ROUND(Regressions!U90, 1), NA())</f>
        <v>98.8</v>
      </c>
    </row>
    <row xmlns:x14ac="http://schemas.microsoft.com/office/spreadsheetml/2009/9/ac" r="81" x14ac:dyDescent="0.2">
      <c r="A81" s="367" t="str">
        <f>IF(ISBLANK(Regressions!A91), " ", Regressions!A91)</f>
        <v>Niger</v>
      </c>
      <c r="B81" s="368">
        <f>IF(ISBLANK(Regressions!B91), " ", Regressions!B91)</f>
        <v>2015</v>
      </c>
      <c r="C81" s="373" t="str">
        <f>IF(ISBLANK(Regressions!C91), " ", Regressions!C91)</f>
        <v>Rural</v>
      </c>
      <c r="D81" s="369">
        <f>IF(ISBLANK(Regressions!D91), " ", Regressions!D91)</f>
        <v>7161843.0066216281</v>
      </c>
      <c r="E81" s="240">
        <f>IF(ISNUMBER(Regressions!E91),ROUND(Regressions!E91, 1), NA())</f>
        <v>93.4</v>
      </c>
      <c r="F81" s="370">
        <f>IF(ISNUMBER(Regressions!F91),ROUND(Regressions!F91, 1), NA())</f>
        <v>17.399999999999999</v>
      </c>
      <c r="G81" s="262">
        <f>IF(ISNUMBER(Regressions!G91),ROUND(Regressions!G91, 1), NA())</f>
        <v>17.399999999999999</v>
      </c>
      <c r="H81" s="371">
        <f>IF(ISNUMBER(Regressions!H91),ROUND(Regressions!H91, 1), NA())</f>
        <v>0</v>
      </c>
      <c r="I81" s="263">
        <f>IF(ISNUMBER(Regressions!I91),ROUND(Regressions!I91, 1), NA())</f>
        <v>82.6</v>
      </c>
      <c r="J81" s="372">
        <f>IF(ISNUMBER(Regressions!K91),ROUND(Regressions!K91, 1), NA())</f>
        <v>26.4</v>
      </c>
      <c r="K81" s="370" t="e">
        <f>IF(ISNUMBER(Regressions!L91),ROUND(Regressions!L91, 1), NA())</f>
        <v>#N/A</v>
      </c>
      <c r="L81" s="264">
        <f>IF(ISNUMBER(Regressions!M91),ROUND(Regressions!M91, 1), NA())</f>
        <v>23.8</v>
      </c>
      <c r="M81" s="371">
        <f>IF(ISNUMBER(Regressions!N91),ROUND(Regressions!N91, 1), NA())</f>
        <v>2.7</v>
      </c>
      <c r="N81" s="263">
        <f>IF(ISNUMBER(Regressions!O91),ROUND(Regressions!O91, 1), NA())</f>
        <v>73.599999999999994</v>
      </c>
      <c r="O81" s="372">
        <f>IF(ISNUMBER(Regressions!Q91),ROUND(Regressions!Q91, 1), NA())</f>
        <v>12.4</v>
      </c>
      <c r="P81" s="370">
        <f>IF(ISNUMBER(Regressions!R91),ROUND(Regressions!R91, 1), NA())</f>
        <v>1.2</v>
      </c>
      <c r="Q81" s="241">
        <f>IF(ISNUMBER(Regressions!S91),ROUND(Regressions!S91, 1), NA())</f>
        <v>0.7</v>
      </c>
      <c r="R81" s="371">
        <f>IF(ISNUMBER(Regressions!T91),ROUND(Regressions!T91, 1), NA())</f>
        <v>0.5</v>
      </c>
      <c r="S81" s="263">
        <f>IF(ISNUMBER(Regressions!U91),ROUND(Regressions!U91, 1), NA())</f>
        <v>98.8</v>
      </c>
    </row>
    <row xmlns:x14ac="http://schemas.microsoft.com/office/spreadsheetml/2009/9/ac" r="82" x14ac:dyDescent="0.2">
      <c r="A82" s="367" t="str">
        <f>IF(ISBLANK(Regressions!A92), " ", Regressions!A92)</f>
        <v>Niger</v>
      </c>
      <c r="B82" s="368">
        <f>IF(ISBLANK(Regressions!B92), " ", Regressions!B92)</f>
        <v>2016</v>
      </c>
      <c r="C82" s="373" t="str">
        <f>IF(ISBLANK(Regressions!C92), " ", Regressions!C92)</f>
        <v>Rural</v>
      </c>
      <c r="D82" s="369">
        <f>IF(ISBLANK(Regressions!D92), " ", Regressions!D92)</f>
        <v>7454606.4580697631</v>
      </c>
      <c r="E82" s="240">
        <f>IF(ISNUMBER(Regressions!E92),ROUND(Regressions!E92, 1), NA())</f>
        <v>84</v>
      </c>
      <c r="F82" s="370">
        <f>IF(ISNUMBER(Regressions!F92),ROUND(Regressions!F92, 1), NA())</f>
        <v>18.3</v>
      </c>
      <c r="G82" s="262">
        <f>IF(ISNUMBER(Regressions!G92),ROUND(Regressions!G92, 1), NA())</f>
        <v>18.3</v>
      </c>
      <c r="H82" s="371">
        <f>IF(ISNUMBER(Regressions!H92),ROUND(Regressions!H92, 1), NA())</f>
        <v>0</v>
      </c>
      <c r="I82" s="263">
        <f>IF(ISNUMBER(Regressions!I92),ROUND(Regressions!I92, 1), NA())</f>
        <v>81.7</v>
      </c>
      <c r="J82" s="372">
        <f>IF(ISNUMBER(Regressions!K92),ROUND(Regressions!K92, 1), NA())</f>
        <v>28.4</v>
      </c>
      <c r="K82" s="370" t="e">
        <f>IF(ISNUMBER(Regressions!L92),ROUND(Regressions!L92, 1), NA())</f>
        <v>#N/A</v>
      </c>
      <c r="L82" s="264">
        <f>IF(ISNUMBER(Regressions!M92),ROUND(Regressions!M92, 1), NA())</f>
        <v>23.6</v>
      </c>
      <c r="M82" s="371">
        <f>IF(ISNUMBER(Regressions!N92),ROUND(Regressions!N92, 1), NA())</f>
        <v>4.9000000000000004</v>
      </c>
      <c r="N82" s="263">
        <f>IF(ISNUMBER(Regressions!O92),ROUND(Regressions!O92, 1), NA())</f>
        <v>71.599999999999994</v>
      </c>
      <c r="O82" s="372">
        <f>IF(ISNUMBER(Regressions!Q92),ROUND(Regressions!Q92, 1), NA())</f>
        <v>16.600000000000001</v>
      </c>
      <c r="P82" s="370">
        <f>IF(ISNUMBER(Regressions!R92),ROUND(Regressions!R92, 1), NA())</f>
        <v>7.4</v>
      </c>
      <c r="Q82" s="241">
        <f>IF(ISNUMBER(Regressions!S92),ROUND(Regressions!S92, 1), NA())</f>
        <v>2.5</v>
      </c>
      <c r="R82" s="371">
        <f>IF(ISNUMBER(Regressions!T92),ROUND(Regressions!T92, 1), NA())</f>
        <v>4.9000000000000004</v>
      </c>
      <c r="S82" s="263">
        <f>IF(ISNUMBER(Regressions!U92),ROUND(Regressions!U92, 1), NA())</f>
        <v>92.6</v>
      </c>
    </row>
    <row xmlns:x14ac="http://schemas.microsoft.com/office/spreadsheetml/2009/9/ac" r="83" x14ac:dyDescent="0.2">
      <c r="A83" s="367" t="str">
        <f>IF(ISBLANK(Regressions!A93), " ", Regressions!A93)</f>
        <v>Niger</v>
      </c>
      <c r="B83" s="368">
        <f>IF(ISBLANK(Regressions!B93), " ", Regressions!B93)</f>
        <v>2017</v>
      </c>
      <c r="C83" s="373" t="str">
        <f>IF(ISBLANK(Regressions!C93), " ", Regressions!C93)</f>
        <v>Rural</v>
      </c>
      <c r="D83" s="369">
        <f>IF(ISBLANK(Regressions!D93), " ", Regressions!D93)</f>
        <v>7749061.5926618949</v>
      </c>
      <c r="E83" s="240">
        <f>IF(ISNUMBER(Regressions!E93),ROUND(Regressions!E93, 1), NA())</f>
        <v>74.599999999999994</v>
      </c>
      <c r="F83" s="370">
        <f>IF(ISNUMBER(Regressions!F93),ROUND(Regressions!F93, 1), NA())</f>
        <v>19.2</v>
      </c>
      <c r="G83" s="262">
        <f>IF(ISNUMBER(Regressions!G93),ROUND(Regressions!G93, 1), NA())</f>
        <v>19.2</v>
      </c>
      <c r="H83" s="371">
        <f>IF(ISNUMBER(Regressions!H93),ROUND(Regressions!H93, 1), NA())</f>
        <v>0</v>
      </c>
      <c r="I83" s="263">
        <f>IF(ISNUMBER(Regressions!I93),ROUND(Regressions!I93, 1), NA())</f>
        <v>80.8</v>
      </c>
      <c r="J83" s="372">
        <f>IF(ISNUMBER(Regressions!K93),ROUND(Regressions!K93, 1), NA())</f>
        <v>30.4</v>
      </c>
      <c r="K83" s="370" t="e">
        <f>IF(ISNUMBER(Regressions!L93),ROUND(Regressions!L93, 1), NA())</f>
        <v>#N/A</v>
      </c>
      <c r="L83" s="264">
        <f>IF(ISNUMBER(Regressions!M93),ROUND(Regressions!M93, 1), NA())</f>
        <v>23.4</v>
      </c>
      <c r="M83" s="371">
        <f>IF(ISNUMBER(Regressions!N93),ROUND(Regressions!N93, 1), NA())</f>
        <v>7</v>
      </c>
      <c r="N83" s="263">
        <f>IF(ISNUMBER(Regressions!O93),ROUND(Regressions!O93, 1), NA())</f>
        <v>69.599999999999994</v>
      </c>
      <c r="O83" s="372">
        <f>IF(ISNUMBER(Regressions!Q93),ROUND(Regressions!Q93, 1), NA())</f>
        <v>20.9</v>
      </c>
      <c r="P83" s="370">
        <f>IF(ISNUMBER(Regressions!R93),ROUND(Regressions!R93, 1), NA())</f>
        <v>13.5</v>
      </c>
      <c r="Q83" s="241">
        <f>IF(ISNUMBER(Regressions!S93),ROUND(Regressions!S93, 1), NA())</f>
        <v>4.2</v>
      </c>
      <c r="R83" s="371">
        <f>IF(ISNUMBER(Regressions!T93),ROUND(Regressions!T93, 1), NA())</f>
        <v>9.3000000000000007</v>
      </c>
      <c r="S83" s="263">
        <f>IF(ISNUMBER(Regressions!U93),ROUND(Regressions!U93, 1), NA())</f>
        <v>86.5</v>
      </c>
    </row>
    <row xmlns:x14ac="http://schemas.microsoft.com/office/spreadsheetml/2009/9/ac" r="84" x14ac:dyDescent="0.2">
      <c r="A84" s="367" t="str">
        <f>IF(ISBLANK(Regressions!A94), " ", Regressions!A94)</f>
        <v>Niger</v>
      </c>
      <c r="B84" s="368">
        <f>IF(ISBLANK(Regressions!B94), " ", Regressions!B94)</f>
        <v>2018</v>
      </c>
      <c r="C84" s="373" t="str">
        <f>IF(ISBLANK(Regressions!C94), " ", Regressions!C94)</f>
        <v>Rural</v>
      </c>
      <c r="D84" s="369">
        <f>IF(ISBLANK(Regressions!D94), " ", Regressions!D94)</f>
        <v>8048497.3902231222</v>
      </c>
      <c r="E84" s="240">
        <f>IF(ISNUMBER(Regressions!E94),ROUND(Regressions!E94, 1), NA())</f>
        <v>65.2</v>
      </c>
      <c r="F84" s="370">
        <f>IF(ISNUMBER(Regressions!F94),ROUND(Regressions!F94, 1), NA())</f>
        <v>20.100000000000001</v>
      </c>
      <c r="G84" s="262">
        <f>IF(ISNUMBER(Regressions!G94),ROUND(Regressions!G94, 1), NA())</f>
        <v>20.100000000000001</v>
      </c>
      <c r="H84" s="371">
        <f>IF(ISNUMBER(Regressions!H94),ROUND(Regressions!H94, 1), NA())</f>
        <v>0</v>
      </c>
      <c r="I84" s="263">
        <f>IF(ISNUMBER(Regressions!I94),ROUND(Regressions!I94, 1), NA())</f>
        <v>79.900000000000006</v>
      </c>
      <c r="J84" s="372">
        <f>IF(ISNUMBER(Regressions!K94),ROUND(Regressions!K94, 1), NA())</f>
        <v>32.4</v>
      </c>
      <c r="K84" s="370" t="e">
        <f>IF(ISNUMBER(Regressions!L94),ROUND(Regressions!L94, 1), NA())</f>
        <v>#N/A</v>
      </c>
      <c r="L84" s="264">
        <f>IF(ISNUMBER(Regressions!M94),ROUND(Regressions!M94, 1), NA())</f>
        <v>23.2</v>
      </c>
      <c r="M84" s="371">
        <f>IF(ISNUMBER(Regressions!N94),ROUND(Regressions!N94, 1), NA())</f>
        <v>9.1999999999999993</v>
      </c>
      <c r="N84" s="263">
        <f>IF(ISNUMBER(Regressions!O94),ROUND(Regressions!O94, 1), NA())</f>
        <v>67.599999999999994</v>
      </c>
      <c r="O84" s="372">
        <f>IF(ISNUMBER(Regressions!Q94),ROUND(Regressions!Q94, 1), NA())</f>
        <v>25.1</v>
      </c>
      <c r="P84" s="370">
        <f>IF(ISNUMBER(Regressions!R94),ROUND(Regressions!R94, 1), NA())</f>
        <v>19.7</v>
      </c>
      <c r="Q84" s="241">
        <f>IF(ISNUMBER(Regressions!S94),ROUND(Regressions!S94, 1), NA())</f>
        <v>6</v>
      </c>
      <c r="R84" s="371">
        <f>IF(ISNUMBER(Regressions!T94),ROUND(Regressions!T94, 1), NA())</f>
        <v>13.7</v>
      </c>
      <c r="S84" s="263">
        <f>IF(ISNUMBER(Regressions!U94),ROUND(Regressions!U94, 1), NA())</f>
        <v>80.3</v>
      </c>
    </row>
    <row xmlns:x14ac="http://schemas.microsoft.com/office/spreadsheetml/2009/9/ac" r="85" x14ac:dyDescent="0.2">
      <c r="A85" s="367" t="str">
        <f>IF(ISBLANK(Regressions!A95), " ", Regressions!A95)</f>
        <v>Niger</v>
      </c>
      <c r="B85" s="368">
        <f>IF(ISBLANK(Regressions!B95), " ", Regressions!B95)</f>
        <v>2019</v>
      </c>
      <c r="C85" s="373" t="str">
        <f>IF(ISBLANK(Regressions!C95), " ", Regressions!C95)</f>
        <v>Rural</v>
      </c>
      <c r="D85" s="369">
        <f>IF(ISBLANK(Regressions!D95), " ", Regressions!D95)</f>
        <v>8353906.6984302513</v>
      </c>
      <c r="E85" s="240">
        <f>IF(ISNUMBER(Regressions!E95),ROUND(Regressions!E95, 1), NA())</f>
        <v>55.8</v>
      </c>
      <c r="F85" s="370">
        <f>IF(ISNUMBER(Regressions!F95),ROUND(Regressions!F95, 1), NA())</f>
        <v>21</v>
      </c>
      <c r="G85" s="262">
        <f>IF(ISNUMBER(Regressions!G95),ROUND(Regressions!G95, 1), NA())</f>
        <v>20.3</v>
      </c>
      <c r="H85" s="371">
        <f>IF(ISNUMBER(Regressions!H95),ROUND(Regressions!H95, 1), NA())</f>
        <v>0.7</v>
      </c>
      <c r="I85" s="263">
        <f>IF(ISNUMBER(Regressions!I95),ROUND(Regressions!I95, 1), NA())</f>
        <v>79</v>
      </c>
      <c r="J85" s="372">
        <f>IF(ISNUMBER(Regressions!K95),ROUND(Regressions!K95, 1), NA())</f>
        <v>34.4</v>
      </c>
      <c r="K85" s="370" t="e">
        <f>IF(ISNUMBER(Regressions!L95),ROUND(Regressions!L95, 1), NA())</f>
        <v>#N/A</v>
      </c>
      <c r="L85" s="264">
        <f>IF(ISNUMBER(Regressions!M95),ROUND(Regressions!M95, 1), NA())</f>
        <v>23.1</v>
      </c>
      <c r="M85" s="371">
        <f>IF(ISNUMBER(Regressions!N95),ROUND(Regressions!N95, 1), NA())</f>
        <v>11.4</v>
      </c>
      <c r="N85" s="263">
        <f>IF(ISNUMBER(Regressions!O95),ROUND(Regressions!O95, 1), NA())</f>
        <v>65.599999999999994</v>
      </c>
      <c r="O85" s="372">
        <f>IF(ISNUMBER(Regressions!Q95),ROUND(Regressions!Q95, 1), NA())</f>
        <v>29.3</v>
      </c>
      <c r="P85" s="370">
        <f>IF(ISNUMBER(Regressions!R95),ROUND(Regressions!R95, 1), NA())</f>
        <v>25.9</v>
      </c>
      <c r="Q85" s="241">
        <f>IF(ISNUMBER(Regressions!S95),ROUND(Regressions!S95, 1), NA())</f>
        <v>7.8</v>
      </c>
      <c r="R85" s="371">
        <f>IF(ISNUMBER(Regressions!T95),ROUND(Regressions!T95, 1), NA())</f>
        <v>18.2</v>
      </c>
      <c r="S85" s="263">
        <f>IF(ISNUMBER(Regressions!U95),ROUND(Regressions!U95, 1), NA())</f>
        <v>74.099999999999994</v>
      </c>
    </row>
    <row xmlns:x14ac="http://schemas.microsoft.com/office/spreadsheetml/2009/9/ac" r="86" x14ac:dyDescent="0.2">
      <c r="A86" s="367" t="str">
        <f>IF(ISBLANK(Regressions!A96), " ", Regressions!A96)</f>
        <v>Niger</v>
      </c>
      <c r="B86" s="368">
        <f>IF(ISBLANK(Regressions!B96), " ", Regressions!B96)</f>
        <v>2020</v>
      </c>
      <c r="C86" s="373" t="str">
        <f>IF(ISBLANK(Regressions!C96), " ", Regressions!C96)</f>
        <v>Rural</v>
      </c>
      <c r="D86" s="369">
        <f>IF(ISBLANK(Regressions!D96), " ", Regressions!D96)</f>
        <v>8666804.0611819457</v>
      </c>
      <c r="E86" s="240">
        <f>IF(ISNUMBER(Regressions!E96),ROUND(Regressions!E96, 1), NA())</f>
        <v>46.4</v>
      </c>
      <c r="F86" s="370">
        <f>IF(ISNUMBER(Regressions!F96),ROUND(Regressions!F96, 1), NA())</f>
        <v>21.9</v>
      </c>
      <c r="G86" s="262">
        <f>IF(ISNUMBER(Regressions!G96),ROUND(Regressions!G96, 1), NA())</f>
        <v>20.3</v>
      </c>
      <c r="H86" s="371">
        <f>IF(ISNUMBER(Regressions!H96),ROUND(Regressions!H96, 1), NA())</f>
        <v>1.6</v>
      </c>
      <c r="I86" s="263">
        <f>IF(ISNUMBER(Regressions!I96),ROUND(Regressions!I96, 1), NA())</f>
        <v>78.099999999999994</v>
      </c>
      <c r="J86" s="372">
        <f>IF(ISNUMBER(Regressions!K96),ROUND(Regressions!K96, 1), NA())</f>
        <v>36.4</v>
      </c>
      <c r="K86" s="370" t="e">
        <f>IF(ISNUMBER(Regressions!L96),ROUND(Regressions!L96, 1), NA())</f>
        <v>#N/A</v>
      </c>
      <c r="L86" s="264">
        <f>IF(ISNUMBER(Regressions!M96),ROUND(Regressions!M96, 1), NA())</f>
        <v>22.9</v>
      </c>
      <c r="M86" s="371">
        <f>IF(ISNUMBER(Regressions!N96),ROUND(Regressions!N96, 1), NA())</f>
        <v>13.6</v>
      </c>
      <c r="N86" s="263">
        <f>IF(ISNUMBER(Regressions!O96),ROUND(Regressions!O96, 1), NA())</f>
        <v>63.6</v>
      </c>
      <c r="O86" s="372">
        <f>IF(ISNUMBER(Regressions!Q96),ROUND(Regressions!Q96, 1), NA())</f>
        <v>33.6</v>
      </c>
      <c r="P86" s="370">
        <f>IF(ISNUMBER(Regressions!R96),ROUND(Regressions!R96, 1), NA())</f>
        <v>32.1</v>
      </c>
      <c r="Q86" s="241">
        <f>IF(ISNUMBER(Regressions!S96),ROUND(Regressions!S96, 1), NA())</f>
        <v>9.5</v>
      </c>
      <c r="R86" s="371">
        <f>IF(ISNUMBER(Regressions!T96),ROUND(Regressions!T96, 1), NA())</f>
        <v>22.6</v>
      </c>
      <c r="S86" s="263">
        <f>IF(ISNUMBER(Regressions!U96),ROUND(Regressions!U96, 1), NA())</f>
        <v>67.900000000000006</v>
      </c>
    </row>
    <row xmlns:x14ac="http://schemas.microsoft.com/office/spreadsheetml/2009/9/ac" r="87" x14ac:dyDescent="0.2">
      <c r="A87" s="427" t="str">
        <f>IF(ISBLANK(Regressions!A97), " ", Regressions!A97)</f>
        <v>Niger</v>
      </c>
      <c r="B87" s="428">
        <f>IF(ISBLANK(Regressions!B97), " ", Regressions!B97)</f>
        <v>2021</v>
      </c>
      <c r="C87" s="429" t="str">
        <f>IF(ISBLANK(Regressions!C97), " ", Regressions!C97)</f>
        <v>Rural</v>
      </c>
      <c r="D87" s="430">
        <f>IF(ISBLANK(Regressions!D97), " ", Regressions!D97)</f>
        <v>8991816.1232322697</v>
      </c>
      <c r="E87" s="433">
        <f>IF(ISNUMBER(Regressions!E97),ROUND(Regressions!E97, 1), NA())</f>
        <v>37</v>
      </c>
      <c r="F87" s="431">
        <f>IF(ISNUMBER(Regressions!F97),ROUND(Regressions!F97, 1), NA())</f>
        <v>22.8</v>
      </c>
      <c r="G87" s="434">
        <f>IF(ISNUMBER(Regressions!G97),ROUND(Regressions!G97, 1), NA())</f>
        <v>20.3</v>
      </c>
      <c r="H87" s="432">
        <f>IF(ISNUMBER(Regressions!H97),ROUND(Regressions!H97, 1), NA())</f>
        <v>2.5</v>
      </c>
      <c r="I87" s="435">
        <f>IF(ISNUMBER(Regressions!I97),ROUND(Regressions!I97, 1), NA())</f>
        <v>77.2</v>
      </c>
      <c r="J87" s="433">
        <f>IF(ISNUMBER(Regressions!K97),ROUND(Regressions!K97, 1), NA())</f>
        <v>38.4</v>
      </c>
      <c r="K87" s="431" t="e">
        <f>IF(ISNUMBER(Regressions!L97),ROUND(Regressions!L97, 1), NA())</f>
        <v>#N/A</v>
      </c>
      <c r="L87" s="436">
        <f>IF(ISNUMBER(Regressions!M97),ROUND(Regressions!M97, 1), NA())</f>
        <v>22.7</v>
      </c>
      <c r="M87" s="432">
        <f>IF(ISNUMBER(Regressions!N97),ROUND(Regressions!N97, 1), NA())</f>
        <v>15.7</v>
      </c>
      <c r="N87" s="435">
        <f>IF(ISNUMBER(Regressions!O97),ROUND(Regressions!O97, 1), NA())</f>
        <v>61.6</v>
      </c>
      <c r="O87" s="433">
        <f>IF(ISNUMBER(Regressions!Q97),ROUND(Regressions!Q97, 1), NA())</f>
        <v>37.799999999999997</v>
      </c>
      <c r="P87" s="431">
        <f>IF(ISNUMBER(Regressions!R97),ROUND(Regressions!R97, 1), NA())</f>
        <v>37.799999999999997</v>
      </c>
      <c r="Q87" s="437">
        <f>IF(ISNUMBER(Regressions!S97),ROUND(Regressions!S97, 1), NA())</f>
        <v>11.3</v>
      </c>
      <c r="R87" s="432">
        <f>IF(ISNUMBER(Regressions!T97),ROUND(Regressions!T97, 1), NA())</f>
        <v>26.5</v>
      </c>
      <c r="S87" s="435">
        <f>IF(ISNUMBER(Regressions!U97),ROUND(Regressions!U97, 1), NA())</f>
        <v>62.2</v>
      </c>
      <c r="T87" s="426"/>
      <c r="U87" s="426"/>
      <c r="V87" s="426"/>
      <c r="W87" s="426"/>
      <c r="X87" s="426"/>
      <c r="Y87" s="426"/>
      <c r="Z87" s="426"/>
      <c r="AA87" s="426"/>
      <c r="AB87" s="426"/>
      <c r="AC87" s="426"/>
    </row>
    <row xmlns:x14ac="http://schemas.microsoft.com/office/spreadsheetml/2009/9/ac" r="88" x14ac:dyDescent="0.2">
      <c r="A88" s="367" t="str">
        <f>IF(ISBLANK(Regressions!A98), " ", Regressions!A98)</f>
        <v>Niger</v>
      </c>
      <c r="B88" s="368">
        <f>IF(ISBLANK(Regressions!B98), " ", Regressions!B98)</f>
        <v>2022</v>
      </c>
      <c r="C88" s="373" t="str">
        <f>IF(ISBLANK(Regressions!C98), " ", Regressions!C98)</f>
        <v>Rural</v>
      </c>
      <c r="D88" s="369">
        <f>IF(ISBLANK(Regressions!D98), " ", Regressions!D98)</f>
        <v>9325930.2037656978</v>
      </c>
      <c r="E88" s="240">
        <f>IF(ISNUMBER(Regressions!E98),ROUND(Regressions!E98, 1), NA())</f>
        <v>27.6</v>
      </c>
      <c r="F88" s="370">
        <f>IF(ISNUMBER(Regressions!F98),ROUND(Regressions!F98, 1), NA())</f>
        <v>23.7</v>
      </c>
      <c r="G88" s="262" t="e">
        <f>IF(ISNUMBER(Regressions!G98),ROUND(Regressions!G98, 1), NA())</f>
        <v>#N/A</v>
      </c>
      <c r="H88" s="371" t="e">
        <f>IF(ISNUMBER(Regressions!H98),ROUND(Regressions!H98, 1), NA())</f>
        <v>#N/A</v>
      </c>
      <c r="I88" s="263">
        <f>IF(ISNUMBER(Regressions!I98),ROUND(Regressions!I98, 1), NA())</f>
        <v>76.3</v>
      </c>
      <c r="J88" s="372">
        <f>IF(ISNUMBER(Regressions!K98),ROUND(Regressions!K98, 1), NA())</f>
        <v>40.4</v>
      </c>
      <c r="K88" s="370" t="e">
        <f>IF(ISNUMBER(Regressions!L98),ROUND(Regressions!L98, 1), NA())</f>
        <v>#N/A</v>
      </c>
      <c r="L88" s="264">
        <f>IF(ISNUMBER(Regressions!M98),ROUND(Regressions!M98, 1), NA())</f>
        <v>22.5</v>
      </c>
      <c r="M88" s="371">
        <f>IF(ISNUMBER(Regressions!N98),ROUND(Regressions!N98, 1), NA())</f>
        <v>17.899999999999999</v>
      </c>
      <c r="N88" s="263">
        <f>IF(ISNUMBER(Regressions!O98),ROUND(Regressions!O98, 1), NA())</f>
        <v>59.6</v>
      </c>
      <c r="O88" s="372">
        <f>IF(ISNUMBER(Regressions!Q98),ROUND(Regressions!Q98, 1), NA())</f>
        <v>42.1</v>
      </c>
      <c r="P88" s="370">
        <f>IF(ISNUMBER(Regressions!R98),ROUND(Regressions!R98, 1), NA())</f>
        <v>42.1</v>
      </c>
      <c r="Q88" s="241">
        <f>IF(ISNUMBER(Regressions!S98),ROUND(Regressions!S98, 1), NA())</f>
        <v>13.1</v>
      </c>
      <c r="R88" s="371">
        <f>IF(ISNUMBER(Regressions!T98),ROUND(Regressions!T98, 1), NA())</f>
        <v>29</v>
      </c>
      <c r="S88" s="263">
        <f>IF(ISNUMBER(Regressions!U98),ROUND(Regressions!U98, 1), NA())</f>
        <v>57.9</v>
      </c>
    </row>
    <row xmlns:x14ac="http://schemas.microsoft.com/office/spreadsheetml/2009/9/ac" r="89" x14ac:dyDescent="0.2">
      <c r="A89" s="374" t="str">
        <f>IF(ISBLANK(Regressions!A99), " ", Regressions!A99)</f>
        <v>Niger</v>
      </c>
      <c r="B89" s="375">
        <f>IF(ISBLANK(Regressions!B99), " ", Regressions!B99)</f>
        <v>2023</v>
      </c>
      <c r="C89" s="376" t="str">
        <f>IF(ISBLANK(Regressions!C99), " ", Regressions!C99)</f>
        <v>Rural</v>
      </c>
      <c r="D89" s="377">
        <f>IF(ISBLANK(Regressions!D99), " ", Regressions!D99)</f>
        <v>9200964.9480335992</v>
      </c>
      <c r="E89" s="378">
        <f>IF(ISNUMBER(Regressions!E99),ROUND(Regressions!E99, 1), NA())</f>
        <v>24.6</v>
      </c>
      <c r="F89" s="379">
        <f>IF(ISNUMBER(Regressions!F99),ROUND(Regressions!F99, 1), NA())</f>
        <v>24.6</v>
      </c>
      <c r="G89" s="380" t="e">
        <f>IF(ISNUMBER(Regressions!G99),ROUND(Regressions!G99, 1), NA())</f>
        <v>#N/A</v>
      </c>
      <c r="H89" s="381" t="e">
        <f>IF(ISNUMBER(Regressions!H99),ROUND(Regressions!H99, 1), NA())</f>
        <v>#N/A</v>
      </c>
      <c r="I89" s="382">
        <f>IF(ISNUMBER(Regressions!I99),ROUND(Regressions!I99, 1), NA())</f>
        <v>75.400000000000006</v>
      </c>
      <c r="J89" s="383">
        <f>IF(ISNUMBER(Regressions!K99),ROUND(Regressions!K99, 1), NA())</f>
        <v>42.4</v>
      </c>
      <c r="K89" s="379" t="e">
        <f>IF(ISNUMBER(Regressions!L99),ROUND(Regressions!L99, 1), NA())</f>
        <v>#N/A</v>
      </c>
      <c r="L89" s="384">
        <f>IF(ISNUMBER(Regressions!M99),ROUND(Regressions!M99, 1), NA())</f>
        <v>22.3</v>
      </c>
      <c r="M89" s="381">
        <f>IF(ISNUMBER(Regressions!N99),ROUND(Regressions!N99, 1), NA())</f>
        <v>20.100000000000001</v>
      </c>
      <c r="N89" s="382">
        <f>IF(ISNUMBER(Regressions!O99),ROUND(Regressions!O99, 1), NA())</f>
        <v>57.6</v>
      </c>
      <c r="O89" s="383">
        <f>IF(ISNUMBER(Regressions!Q99),ROUND(Regressions!Q99, 1), NA())</f>
        <v>46.3</v>
      </c>
      <c r="P89" s="379">
        <f>IF(ISNUMBER(Regressions!R99),ROUND(Regressions!R99, 1), NA())</f>
        <v>46.3</v>
      </c>
      <c r="Q89" s="385">
        <f>IF(ISNUMBER(Regressions!S99),ROUND(Regressions!S99, 1), NA())</f>
        <v>14.8</v>
      </c>
      <c r="R89" s="381">
        <f>IF(ISNUMBER(Regressions!T99),ROUND(Regressions!T99, 1), NA())</f>
        <v>31.5</v>
      </c>
      <c r="S89" s="382">
        <f>IF(ISNUMBER(Regressions!U99),ROUND(Regressions!U99, 1), NA())</f>
        <v>53.7</v>
      </c>
    </row>
    <row xmlns:x14ac="http://schemas.microsoft.com/office/spreadsheetml/2009/9/ac" r="90" hidden="true" x14ac:dyDescent="0.2">
      <c r="A90" s="367" t="str">
        <f>IF(ISBLANK(Regressions!A100), " ", Regressions!A100)</f>
        <v>Niger</v>
      </c>
      <c r="B90" s="368">
        <f>IF(ISBLANK(Regressions!B100), " ", Regressions!B100)</f>
        <v>2024</v>
      </c>
      <c r="C90" s="373" t="str">
        <f>IF(ISBLANK(Regressions!C100), " ", Regressions!C100)</f>
        <v>Rural</v>
      </c>
      <c r="D90" s="369" t="str">
        <f>IF(ISBLANK(Regressions!D100), " ", Regressions!D100)</f>
        <v> </v>
      </c>
      <c r="E90" s="240" t="e">
        <f>IF(ISNUMBER(Regressions!E100),ROUND(Regressions!E100, 1), NA())</f>
        <v>#N/A</v>
      </c>
      <c r="F90" s="370" t="e">
        <f>IF(ISNUMBER(Regressions!F100),ROUND(Regressions!F100, 1), NA())</f>
        <v>#N/A</v>
      </c>
      <c r="G90" s="262" t="e">
        <f>IF(ISNUMBER(Regressions!G100),ROUND(Regressions!G100, 1), NA())</f>
        <v>#N/A</v>
      </c>
      <c r="H90" s="371" t="e">
        <f>IF(ISNUMBER(Regressions!H100),ROUND(Regressions!H100, 1), NA())</f>
        <v>#N/A</v>
      </c>
      <c r="I90" s="263" t="e">
        <f>IF(ISNUMBER(Regressions!I100),ROUND(Regressions!I100, 1), NA())</f>
        <v>#N/A</v>
      </c>
      <c r="J90" s="372" t="e">
        <f>IF(ISNUMBER(Regressions!K100),ROUND(Regressions!K100, 1), NA())</f>
        <v>#N/A</v>
      </c>
      <c r="K90" s="370" t="e">
        <f>IF(ISNUMBER(Regressions!L100),ROUND(Regressions!L100, 1), NA())</f>
        <v>#N/A</v>
      </c>
      <c r="L90" s="264" t="e">
        <f>IF(ISNUMBER(Regressions!M100),ROUND(Regressions!M100, 1), NA())</f>
        <v>#N/A</v>
      </c>
      <c r="M90" s="371" t="e">
        <f>IF(ISNUMBER(Regressions!N100),ROUND(Regressions!N100, 1), NA())</f>
        <v>#N/A</v>
      </c>
      <c r="N90" s="263" t="e">
        <f>IF(ISNUMBER(Regressions!O100),ROUND(Regressions!O100, 1), NA())</f>
        <v>#N/A</v>
      </c>
      <c r="O90" s="372" t="e">
        <f>IF(ISNUMBER(Regressions!Q100),ROUND(Regressions!Q100, 1), NA())</f>
        <v>#N/A</v>
      </c>
      <c r="P90" s="370" t="e">
        <f>IF(ISNUMBER(Regressions!R100),ROUND(Regressions!R100, 1), NA())</f>
        <v>#N/A</v>
      </c>
      <c r="Q90" s="241" t="e">
        <f>IF(ISNUMBER(Regressions!S100),ROUND(Regressions!S100, 1), NA())</f>
        <v>#N/A</v>
      </c>
      <c r="R90" s="371" t="e">
        <f>IF(ISNUMBER(Regressions!T100),ROUND(Regressions!T100, 1), NA())</f>
        <v>#N/A</v>
      </c>
      <c r="S90" s="263" t="e">
        <f>IF(ISNUMBER(Regressions!U100),ROUND(Regressions!U100, 1), NA())</f>
        <v>#N/A</v>
      </c>
    </row>
    <row xmlns:x14ac="http://schemas.microsoft.com/office/spreadsheetml/2009/9/ac" r="91" hidden="true" x14ac:dyDescent="0.2">
      <c r="A91" s="367" t="str">
        <f>IF(ISBLANK(Regressions!A101), " ", Regressions!A101)</f>
        <v>Niger</v>
      </c>
      <c r="B91" s="368">
        <f>IF(ISBLANK(Regressions!B101), " ", Regressions!B101)</f>
        <v>2025</v>
      </c>
      <c r="C91" s="373" t="str">
        <f>IF(ISBLANK(Regressions!C101), " ", Regressions!C101)</f>
        <v>Rural</v>
      </c>
      <c r="D91" s="369" t="str">
        <f>IF(ISBLANK(Regressions!D101), " ", Regressions!D101)</f>
        <v> </v>
      </c>
      <c r="E91" s="240" t="e">
        <f>IF(ISNUMBER(Regressions!E101),ROUND(Regressions!E101, 1), NA())</f>
        <v>#N/A</v>
      </c>
      <c r="F91" s="370" t="e">
        <f>IF(ISNUMBER(Regressions!F101),ROUND(Regressions!F101, 1), NA())</f>
        <v>#N/A</v>
      </c>
      <c r="G91" s="262" t="e">
        <f>IF(ISNUMBER(Regressions!G101),ROUND(Regressions!G101, 1), NA())</f>
        <v>#N/A</v>
      </c>
      <c r="H91" s="371" t="e">
        <f>IF(ISNUMBER(Regressions!H101),ROUND(Regressions!H101, 1), NA())</f>
        <v>#N/A</v>
      </c>
      <c r="I91" s="263" t="e">
        <f>IF(ISNUMBER(Regressions!I101),ROUND(Regressions!I101, 1), NA())</f>
        <v>#N/A</v>
      </c>
      <c r="J91" s="372" t="e">
        <f>IF(ISNUMBER(Regressions!K101),ROUND(Regressions!K101, 1), NA())</f>
        <v>#N/A</v>
      </c>
      <c r="K91" s="370" t="e">
        <f>IF(ISNUMBER(Regressions!L101),ROUND(Regressions!L101, 1), NA())</f>
        <v>#N/A</v>
      </c>
      <c r="L91" s="264" t="e">
        <f>IF(ISNUMBER(Regressions!M101),ROUND(Regressions!M101, 1), NA())</f>
        <v>#N/A</v>
      </c>
      <c r="M91" s="371" t="e">
        <f>IF(ISNUMBER(Regressions!N101),ROUND(Regressions!N101, 1), NA())</f>
        <v>#N/A</v>
      </c>
      <c r="N91" s="263" t="e">
        <f>IF(ISNUMBER(Regressions!O101),ROUND(Regressions!O101, 1), NA())</f>
        <v>#N/A</v>
      </c>
      <c r="O91" s="372" t="e">
        <f>IF(ISNUMBER(Regressions!Q101),ROUND(Regressions!Q101, 1), NA())</f>
        <v>#N/A</v>
      </c>
      <c r="P91" s="370" t="e">
        <f>IF(ISNUMBER(Regressions!R101),ROUND(Regressions!R101, 1), NA())</f>
        <v>#N/A</v>
      </c>
      <c r="Q91" s="241" t="e">
        <f>IF(ISNUMBER(Regressions!S101),ROUND(Regressions!S101, 1), NA())</f>
        <v>#N/A</v>
      </c>
      <c r="R91" s="371" t="e">
        <f>IF(ISNUMBER(Regressions!T101),ROUND(Regressions!T101, 1), NA())</f>
        <v>#N/A</v>
      </c>
      <c r="S91" s="263" t="e">
        <f>IF(ISNUMBER(Regressions!U101),ROUND(Regressions!U101, 1), NA())</f>
        <v>#N/A</v>
      </c>
    </row>
    <row xmlns:x14ac="http://schemas.microsoft.com/office/spreadsheetml/2009/9/ac" r="92" hidden="true" x14ac:dyDescent="0.2">
      <c r="A92" s="367" t="str">
        <f>IF(ISBLANK(Regressions!A102), " ", Regressions!A102)</f>
        <v>Niger</v>
      </c>
      <c r="B92" s="368">
        <f>IF(ISBLANK(Regressions!B102), " ", Regressions!B102)</f>
        <v>2026</v>
      </c>
      <c r="C92" s="373" t="str">
        <f>IF(ISBLANK(Regressions!C102), " ", Regressions!C102)</f>
        <v>Rural</v>
      </c>
      <c r="D92" s="369" t="str">
        <f>IF(ISBLANK(Regressions!D102), " ", Regressions!D102)</f>
        <v> </v>
      </c>
      <c r="E92" s="240" t="e">
        <f>IF(ISNUMBER(Regressions!E102),ROUND(Regressions!E102, 1), NA())</f>
        <v>#N/A</v>
      </c>
      <c r="F92" s="370" t="e">
        <f>IF(ISNUMBER(Regressions!F102),ROUND(Regressions!F102, 1), NA())</f>
        <v>#N/A</v>
      </c>
      <c r="G92" s="262" t="e">
        <f>IF(ISNUMBER(Regressions!G102),ROUND(Regressions!G102, 1), NA())</f>
        <v>#N/A</v>
      </c>
      <c r="H92" s="371" t="e">
        <f>IF(ISNUMBER(Regressions!H102),ROUND(Regressions!H102, 1), NA())</f>
        <v>#N/A</v>
      </c>
      <c r="I92" s="263" t="e">
        <f>IF(ISNUMBER(Regressions!I102),ROUND(Regressions!I102, 1), NA())</f>
        <v>#N/A</v>
      </c>
      <c r="J92" s="372" t="e">
        <f>IF(ISNUMBER(Regressions!K102),ROUND(Regressions!K102, 1), NA())</f>
        <v>#N/A</v>
      </c>
      <c r="K92" s="370" t="e">
        <f>IF(ISNUMBER(Regressions!L102),ROUND(Regressions!L102, 1), NA())</f>
        <v>#N/A</v>
      </c>
      <c r="L92" s="264" t="e">
        <f>IF(ISNUMBER(Regressions!M102),ROUND(Regressions!M102, 1), NA())</f>
        <v>#N/A</v>
      </c>
      <c r="M92" s="371" t="e">
        <f>IF(ISNUMBER(Regressions!N102),ROUND(Regressions!N102, 1), NA())</f>
        <v>#N/A</v>
      </c>
      <c r="N92" s="263" t="e">
        <f>IF(ISNUMBER(Regressions!O102),ROUND(Regressions!O102, 1), NA())</f>
        <v>#N/A</v>
      </c>
      <c r="O92" s="372" t="e">
        <f>IF(ISNUMBER(Regressions!Q102),ROUND(Regressions!Q102, 1), NA())</f>
        <v>#N/A</v>
      </c>
      <c r="P92" s="370" t="e">
        <f>IF(ISNUMBER(Regressions!R102),ROUND(Regressions!R102, 1), NA())</f>
        <v>#N/A</v>
      </c>
      <c r="Q92" s="241" t="e">
        <f>IF(ISNUMBER(Regressions!S102),ROUND(Regressions!S102, 1), NA())</f>
        <v>#N/A</v>
      </c>
      <c r="R92" s="371" t="e">
        <f>IF(ISNUMBER(Regressions!T102),ROUND(Regressions!T102, 1), NA())</f>
        <v>#N/A</v>
      </c>
      <c r="S92" s="263" t="e">
        <f>IF(ISNUMBER(Regressions!U102),ROUND(Regressions!U102, 1), NA())</f>
        <v>#N/A</v>
      </c>
    </row>
    <row xmlns:x14ac="http://schemas.microsoft.com/office/spreadsheetml/2009/9/ac" r="93" hidden="true" x14ac:dyDescent="0.2">
      <c r="A93" s="367" t="str">
        <f>IF(ISBLANK(Regressions!A103), " ", Regressions!A103)</f>
        <v>Niger</v>
      </c>
      <c r="B93" s="368">
        <f>IF(ISBLANK(Regressions!B103), " ", Regressions!B103)</f>
        <v>2027</v>
      </c>
      <c r="C93" s="373" t="str">
        <f>IF(ISBLANK(Regressions!C103), " ", Regressions!C103)</f>
        <v>Rural</v>
      </c>
      <c r="D93" s="369" t="str">
        <f>IF(ISBLANK(Regressions!D103), " ", Regressions!D103)</f>
        <v> </v>
      </c>
      <c r="E93" s="240" t="e">
        <f>IF(ISNUMBER(Regressions!E103),ROUND(Regressions!E103, 1), NA())</f>
        <v>#N/A</v>
      </c>
      <c r="F93" s="370" t="e">
        <f>IF(ISNUMBER(Regressions!F103),ROUND(Regressions!F103, 1), NA())</f>
        <v>#N/A</v>
      </c>
      <c r="G93" s="262" t="e">
        <f>IF(ISNUMBER(Regressions!G103),ROUND(Regressions!G103, 1), NA())</f>
        <v>#N/A</v>
      </c>
      <c r="H93" s="371" t="e">
        <f>IF(ISNUMBER(Regressions!H103),ROUND(Regressions!H103, 1), NA())</f>
        <v>#N/A</v>
      </c>
      <c r="I93" s="263" t="e">
        <f>IF(ISNUMBER(Regressions!I103),ROUND(Regressions!I103, 1), NA())</f>
        <v>#N/A</v>
      </c>
      <c r="J93" s="372" t="e">
        <f>IF(ISNUMBER(Regressions!K103),ROUND(Regressions!K103, 1), NA())</f>
        <v>#N/A</v>
      </c>
      <c r="K93" s="370" t="e">
        <f>IF(ISNUMBER(Regressions!L103),ROUND(Regressions!L103, 1), NA())</f>
        <v>#N/A</v>
      </c>
      <c r="L93" s="264" t="e">
        <f>IF(ISNUMBER(Regressions!M103),ROUND(Regressions!M103, 1), NA())</f>
        <v>#N/A</v>
      </c>
      <c r="M93" s="371" t="e">
        <f>IF(ISNUMBER(Regressions!N103),ROUND(Regressions!N103, 1), NA())</f>
        <v>#N/A</v>
      </c>
      <c r="N93" s="263" t="e">
        <f>IF(ISNUMBER(Regressions!O103),ROUND(Regressions!O103, 1), NA())</f>
        <v>#N/A</v>
      </c>
      <c r="O93" s="372" t="e">
        <f>IF(ISNUMBER(Regressions!Q103),ROUND(Regressions!Q103, 1), NA())</f>
        <v>#N/A</v>
      </c>
      <c r="P93" s="370" t="e">
        <f>IF(ISNUMBER(Regressions!R103),ROUND(Regressions!R103, 1), NA())</f>
        <v>#N/A</v>
      </c>
      <c r="Q93" s="241" t="e">
        <f>IF(ISNUMBER(Regressions!S103),ROUND(Regressions!S103, 1), NA())</f>
        <v>#N/A</v>
      </c>
      <c r="R93" s="371" t="e">
        <f>IF(ISNUMBER(Regressions!T103),ROUND(Regressions!T103, 1), NA())</f>
        <v>#N/A</v>
      </c>
      <c r="S93" s="263" t="e">
        <f>IF(ISNUMBER(Regressions!U103),ROUND(Regressions!U103, 1), NA())</f>
        <v>#N/A</v>
      </c>
    </row>
    <row xmlns:x14ac="http://schemas.microsoft.com/office/spreadsheetml/2009/9/ac" r="94" hidden="true" x14ac:dyDescent="0.2">
      <c r="A94" s="367" t="str">
        <f>IF(ISBLANK(Regressions!A104), " ", Regressions!A104)</f>
        <v>Niger</v>
      </c>
      <c r="B94" s="368">
        <f>IF(ISBLANK(Regressions!B104), " ", Regressions!B104)</f>
        <v>2028</v>
      </c>
      <c r="C94" s="373" t="str">
        <f>IF(ISBLANK(Regressions!C104), " ", Regressions!C104)</f>
        <v>Rural</v>
      </c>
      <c r="D94" s="369" t="str">
        <f>IF(ISBLANK(Regressions!D104), " ", Regressions!D104)</f>
        <v> </v>
      </c>
      <c r="E94" s="240" t="e">
        <f>IF(ISNUMBER(Regressions!E104),ROUND(Regressions!E104, 1), NA())</f>
        <v>#N/A</v>
      </c>
      <c r="F94" s="370" t="e">
        <f>IF(ISNUMBER(Regressions!F104),ROUND(Regressions!F104, 1), NA())</f>
        <v>#N/A</v>
      </c>
      <c r="G94" s="262" t="e">
        <f>IF(ISNUMBER(Regressions!G104),ROUND(Regressions!G104, 1), NA())</f>
        <v>#N/A</v>
      </c>
      <c r="H94" s="371" t="e">
        <f>IF(ISNUMBER(Regressions!H104),ROUND(Regressions!H104, 1), NA())</f>
        <v>#N/A</v>
      </c>
      <c r="I94" s="263" t="e">
        <f>IF(ISNUMBER(Regressions!I104),ROUND(Regressions!I104, 1), NA())</f>
        <v>#N/A</v>
      </c>
      <c r="J94" s="372" t="e">
        <f>IF(ISNUMBER(Regressions!K104),ROUND(Regressions!K104, 1), NA())</f>
        <v>#N/A</v>
      </c>
      <c r="K94" s="370" t="e">
        <f>IF(ISNUMBER(Regressions!L104),ROUND(Regressions!L104, 1), NA())</f>
        <v>#N/A</v>
      </c>
      <c r="L94" s="264" t="e">
        <f>IF(ISNUMBER(Regressions!M104),ROUND(Regressions!M104, 1), NA())</f>
        <v>#N/A</v>
      </c>
      <c r="M94" s="371" t="e">
        <f>IF(ISNUMBER(Regressions!N104),ROUND(Regressions!N104, 1), NA())</f>
        <v>#N/A</v>
      </c>
      <c r="N94" s="263" t="e">
        <f>IF(ISNUMBER(Regressions!O104),ROUND(Regressions!O104, 1), NA())</f>
        <v>#N/A</v>
      </c>
      <c r="O94" s="372" t="e">
        <f>IF(ISNUMBER(Regressions!Q104),ROUND(Regressions!Q104, 1), NA())</f>
        <v>#N/A</v>
      </c>
      <c r="P94" s="370" t="e">
        <f>IF(ISNUMBER(Regressions!R104),ROUND(Regressions!R104, 1), NA())</f>
        <v>#N/A</v>
      </c>
      <c r="Q94" s="241" t="e">
        <f>IF(ISNUMBER(Regressions!S104),ROUND(Regressions!S104, 1), NA())</f>
        <v>#N/A</v>
      </c>
      <c r="R94" s="371" t="e">
        <f>IF(ISNUMBER(Regressions!T104),ROUND(Regressions!T104, 1), NA())</f>
        <v>#N/A</v>
      </c>
      <c r="S94" s="263" t="e">
        <f>IF(ISNUMBER(Regressions!U104),ROUND(Regressions!U104, 1), NA())</f>
        <v>#N/A</v>
      </c>
    </row>
    <row xmlns:x14ac="http://schemas.microsoft.com/office/spreadsheetml/2009/9/ac" r="95" hidden="true" x14ac:dyDescent="0.2">
      <c r="A95" s="367" t="str">
        <f>IF(ISBLANK(Regressions!A105), " ", Regressions!A105)</f>
        <v>Niger</v>
      </c>
      <c r="B95" s="368">
        <f>IF(ISBLANK(Regressions!B105), " ", Regressions!B105)</f>
        <v>2029</v>
      </c>
      <c r="C95" s="373" t="str">
        <f>IF(ISBLANK(Regressions!C105), " ", Regressions!C105)</f>
        <v>Rural</v>
      </c>
      <c r="D95" s="369" t="str">
        <f>IF(ISBLANK(Regressions!D105), " ", Regressions!D105)</f>
        <v> </v>
      </c>
      <c r="E95" s="240" t="e">
        <f>IF(ISNUMBER(Regressions!E105),ROUND(Regressions!E105, 1), NA())</f>
        <v>#N/A</v>
      </c>
      <c r="F95" s="370" t="e">
        <f>IF(ISNUMBER(Regressions!F105),ROUND(Regressions!F105, 1), NA())</f>
        <v>#N/A</v>
      </c>
      <c r="G95" s="262" t="e">
        <f>IF(ISNUMBER(Regressions!G105),ROUND(Regressions!G105, 1), NA())</f>
        <v>#N/A</v>
      </c>
      <c r="H95" s="371" t="e">
        <f>IF(ISNUMBER(Regressions!H105),ROUND(Regressions!H105, 1), NA())</f>
        <v>#N/A</v>
      </c>
      <c r="I95" s="263" t="e">
        <f>IF(ISNUMBER(Regressions!I105),ROUND(Regressions!I105, 1), NA())</f>
        <v>#N/A</v>
      </c>
      <c r="J95" s="372" t="e">
        <f>IF(ISNUMBER(Regressions!K105),ROUND(Regressions!K105, 1), NA())</f>
        <v>#N/A</v>
      </c>
      <c r="K95" s="370" t="e">
        <f>IF(ISNUMBER(Regressions!L105),ROUND(Regressions!L105, 1), NA())</f>
        <v>#N/A</v>
      </c>
      <c r="L95" s="264" t="e">
        <f>IF(ISNUMBER(Regressions!M105),ROUND(Regressions!M105, 1), NA())</f>
        <v>#N/A</v>
      </c>
      <c r="M95" s="371" t="e">
        <f>IF(ISNUMBER(Regressions!N105),ROUND(Regressions!N105, 1), NA())</f>
        <v>#N/A</v>
      </c>
      <c r="N95" s="263" t="e">
        <f>IF(ISNUMBER(Regressions!O105),ROUND(Regressions!O105, 1), NA())</f>
        <v>#N/A</v>
      </c>
      <c r="O95" s="372" t="e">
        <f>IF(ISNUMBER(Regressions!Q105),ROUND(Regressions!Q105, 1), NA())</f>
        <v>#N/A</v>
      </c>
      <c r="P95" s="370" t="e">
        <f>IF(ISNUMBER(Regressions!R105),ROUND(Regressions!R105, 1), NA())</f>
        <v>#N/A</v>
      </c>
      <c r="Q95" s="241" t="e">
        <f>IF(ISNUMBER(Regressions!S105),ROUND(Regressions!S105, 1), NA())</f>
        <v>#N/A</v>
      </c>
      <c r="R95" s="371" t="e">
        <f>IF(ISNUMBER(Regressions!T105),ROUND(Regressions!T105, 1), NA())</f>
        <v>#N/A</v>
      </c>
      <c r="S95" s="263" t="e">
        <f>IF(ISNUMBER(Regressions!U105),ROUND(Regressions!U105, 1), NA())</f>
        <v>#N/A</v>
      </c>
    </row>
    <row xmlns:x14ac="http://schemas.microsoft.com/office/spreadsheetml/2009/9/ac" r="96" hidden="true" x14ac:dyDescent="0.2">
      <c r="A96" s="367" t="str">
        <f>IF(ISBLANK(Regressions!A106), " ", Regressions!A106)</f>
        <v>Niger</v>
      </c>
      <c r="B96" s="368">
        <f>IF(ISBLANK(Regressions!B106), " ", Regressions!B106)</f>
        <v>2030</v>
      </c>
      <c r="C96" s="373" t="str">
        <f>IF(ISBLANK(Regressions!C106), " ", Regressions!C106)</f>
        <v>Rural</v>
      </c>
      <c r="D96" s="369" t="str">
        <f>IF(ISBLANK(Regressions!D106), " ", Regressions!D106)</f>
        <v> </v>
      </c>
      <c r="E96" s="240" t="e">
        <f>IF(ISNUMBER(Regressions!E106),ROUND(Regressions!E106, 1), NA())</f>
        <v>#N/A</v>
      </c>
      <c r="F96" s="370" t="e">
        <f>IF(ISNUMBER(Regressions!F106),ROUND(Regressions!F106, 1), NA())</f>
        <v>#N/A</v>
      </c>
      <c r="G96" s="262" t="e">
        <f>IF(ISNUMBER(Regressions!G106),ROUND(Regressions!G106, 1), NA())</f>
        <v>#N/A</v>
      </c>
      <c r="H96" s="371" t="e">
        <f>IF(ISNUMBER(Regressions!H106),ROUND(Regressions!H106, 1), NA())</f>
        <v>#N/A</v>
      </c>
      <c r="I96" s="263" t="e">
        <f>IF(ISNUMBER(Regressions!I106),ROUND(Regressions!I106, 1), NA())</f>
        <v>#N/A</v>
      </c>
      <c r="J96" s="372" t="e">
        <f>IF(ISNUMBER(Regressions!K106),ROUND(Regressions!K106, 1), NA())</f>
        <v>#N/A</v>
      </c>
      <c r="K96" s="370" t="e">
        <f>IF(ISNUMBER(Regressions!L106),ROUND(Regressions!L106, 1), NA())</f>
        <v>#N/A</v>
      </c>
      <c r="L96" s="264" t="e">
        <f>IF(ISNUMBER(Regressions!M106),ROUND(Regressions!M106, 1), NA())</f>
        <v>#N/A</v>
      </c>
      <c r="M96" s="371" t="e">
        <f>IF(ISNUMBER(Regressions!N106),ROUND(Regressions!N106, 1), NA())</f>
        <v>#N/A</v>
      </c>
      <c r="N96" s="263" t="e">
        <f>IF(ISNUMBER(Regressions!O106),ROUND(Regressions!O106, 1), NA())</f>
        <v>#N/A</v>
      </c>
      <c r="O96" s="372" t="e">
        <f>IF(ISNUMBER(Regressions!Q106),ROUND(Regressions!Q106, 1), NA())</f>
        <v>#N/A</v>
      </c>
      <c r="P96" s="370" t="e">
        <f>IF(ISNUMBER(Regressions!R106),ROUND(Regressions!R106, 1), NA())</f>
        <v>#N/A</v>
      </c>
      <c r="Q96" s="241" t="e">
        <f>IF(ISNUMBER(Regressions!S106),ROUND(Regressions!S106, 1), NA())</f>
        <v>#N/A</v>
      </c>
      <c r="R96" s="371" t="e">
        <f>IF(ISNUMBER(Regressions!T106),ROUND(Regressions!T106, 1), NA())</f>
        <v>#N/A</v>
      </c>
      <c r="S96" s="263" t="e">
        <f>IF(ISNUMBER(Regressions!U106),ROUND(Regressions!U106, 1), NA())</f>
        <v>#N/A</v>
      </c>
    </row>
    <row xmlns:x14ac="http://schemas.microsoft.com/office/spreadsheetml/2009/9/ac" r="97" x14ac:dyDescent="0.2">
      <c r="A97" s="367" t="str">
        <f>IF(ISBLANK(Regressions!A107), " ", Regressions!A107)</f>
        <v>Niger</v>
      </c>
      <c r="B97" s="368">
        <f>IF(ISBLANK(Regressions!B107), " ", Regressions!B107)</f>
        <v>2000</v>
      </c>
      <c r="C97" s="373" t="str">
        <f>IF(ISBLANK(Regressions!C107), " ", Regressions!C107)</f>
        <v>Pre-primary</v>
      </c>
      <c r="D97" s="369">
        <f>IF(ISBLANK(Regressions!D107), " ", Regressions!D107)</f>
        <v>1114460</v>
      </c>
      <c r="E97" s="240" t="e">
        <f>IF(ISNUMBER(Regressions!E107),ROUND(Regressions!E107, 1), NA())</f>
        <v>#N/A</v>
      </c>
      <c r="F97" s="370">
        <f>IF(ISNUMBER(Regressions!F107),ROUND(Regressions!F107, 1), NA())</f>
        <v>42.5</v>
      </c>
      <c r="G97" s="262" t="e">
        <f>IF(ISNUMBER(Regressions!G107),ROUND(Regressions!G107, 1), NA())</f>
        <v>#N/A</v>
      </c>
      <c r="H97" s="371" t="e">
        <f>IF(ISNUMBER(Regressions!H107),ROUND(Regressions!H107, 1), NA())</f>
        <v>#N/A</v>
      </c>
      <c r="I97" s="263">
        <f>IF(ISNUMBER(Regressions!I107),ROUND(Regressions!I107, 1), NA())</f>
        <v>57.5</v>
      </c>
      <c r="J97" s="372">
        <f>IF(ISNUMBER(Regressions!K107),ROUND(Regressions!K107, 1), NA())</f>
        <v>31.5</v>
      </c>
      <c r="K97" s="370" t="e">
        <f>IF(ISNUMBER(Regressions!L107),ROUND(Regressions!L107, 1), NA())</f>
        <v>#N/A</v>
      </c>
      <c r="L97" s="264" t="e">
        <f>IF(ISNUMBER(Regressions!M107),ROUND(Regressions!M107, 1), NA())</f>
        <v>#N/A</v>
      </c>
      <c r="M97" s="371" t="e">
        <f>IF(ISNUMBER(Regressions!N107),ROUND(Regressions!N107, 1), NA())</f>
        <v>#N/A</v>
      </c>
      <c r="N97" s="263">
        <f>IF(ISNUMBER(Regressions!O107),ROUND(Regressions!O107, 1), NA())</f>
        <v>68.5</v>
      </c>
      <c r="O97" s="372" t="e">
        <f>IF(ISNUMBER(Regressions!Q107),ROUND(Regressions!Q107, 1), NA())</f>
        <v>#N/A</v>
      </c>
      <c r="P97" s="370" t="e">
        <f>IF(ISNUMBER(Regressions!R107),ROUND(Regressions!R107, 1), NA())</f>
        <v>#N/A</v>
      </c>
      <c r="Q97" s="241" t="e">
        <f>IF(ISNUMBER(Regressions!S107),ROUND(Regressions!S107, 1), NA())</f>
        <v>#N/A</v>
      </c>
      <c r="R97" s="371" t="e">
        <f>IF(ISNUMBER(Regressions!T107),ROUND(Regressions!T107, 1), NA())</f>
        <v>#N/A</v>
      </c>
      <c r="S97" s="263" t="e">
        <f>IF(ISNUMBER(Regressions!U107),ROUND(Regressions!U107, 1), NA())</f>
        <v>#N/A</v>
      </c>
    </row>
    <row xmlns:x14ac="http://schemas.microsoft.com/office/spreadsheetml/2009/9/ac" r="98" x14ac:dyDescent="0.2">
      <c r="A98" s="367" t="str">
        <f>IF(ISBLANK(Regressions!A108), " ", Regressions!A108)</f>
        <v>Niger</v>
      </c>
      <c r="B98" s="368">
        <f>IF(ISBLANK(Regressions!B108), " ", Regressions!B108)</f>
        <v>2001</v>
      </c>
      <c r="C98" s="373" t="str">
        <f>IF(ISBLANK(Regressions!C108), " ", Regressions!C108)</f>
        <v>Pre-primary</v>
      </c>
      <c r="D98" s="369">
        <f>IF(ISBLANK(Regressions!D108), " ", Regressions!D108)</f>
        <v>1168345</v>
      </c>
      <c r="E98" s="240" t="e">
        <f>IF(ISNUMBER(Regressions!E108),ROUND(Regressions!E108, 1), NA())</f>
        <v>#N/A</v>
      </c>
      <c r="F98" s="370">
        <f>IF(ISNUMBER(Regressions!F108),ROUND(Regressions!F108, 1), NA())</f>
        <v>42.5</v>
      </c>
      <c r="G98" s="262" t="e">
        <f>IF(ISNUMBER(Regressions!G108),ROUND(Regressions!G108, 1), NA())</f>
        <v>#N/A</v>
      </c>
      <c r="H98" s="371" t="e">
        <f>IF(ISNUMBER(Regressions!H108),ROUND(Regressions!H108, 1), NA())</f>
        <v>#N/A</v>
      </c>
      <c r="I98" s="263">
        <f>IF(ISNUMBER(Regressions!I108),ROUND(Regressions!I108, 1), NA())</f>
        <v>57.5</v>
      </c>
      <c r="J98" s="372">
        <f>IF(ISNUMBER(Regressions!K108),ROUND(Regressions!K108, 1), NA())</f>
        <v>31.5</v>
      </c>
      <c r="K98" s="370" t="e">
        <f>IF(ISNUMBER(Regressions!L108),ROUND(Regressions!L108, 1), NA())</f>
        <v>#N/A</v>
      </c>
      <c r="L98" s="264" t="e">
        <f>IF(ISNUMBER(Regressions!M108),ROUND(Regressions!M108, 1), NA())</f>
        <v>#N/A</v>
      </c>
      <c r="M98" s="371" t="e">
        <f>IF(ISNUMBER(Regressions!N108),ROUND(Regressions!N108, 1), NA())</f>
        <v>#N/A</v>
      </c>
      <c r="N98" s="263">
        <f>IF(ISNUMBER(Regressions!O108),ROUND(Regressions!O108, 1), NA())</f>
        <v>68.5</v>
      </c>
      <c r="O98" s="372" t="e">
        <f>IF(ISNUMBER(Regressions!Q108),ROUND(Regressions!Q108, 1), NA())</f>
        <v>#N/A</v>
      </c>
      <c r="P98" s="370" t="e">
        <f>IF(ISNUMBER(Regressions!R108),ROUND(Regressions!R108, 1), NA())</f>
        <v>#N/A</v>
      </c>
      <c r="Q98" s="241" t="e">
        <f>IF(ISNUMBER(Regressions!S108),ROUND(Regressions!S108, 1), NA())</f>
        <v>#N/A</v>
      </c>
      <c r="R98" s="371" t="e">
        <f>IF(ISNUMBER(Regressions!T108),ROUND(Regressions!T108, 1), NA())</f>
        <v>#N/A</v>
      </c>
      <c r="S98" s="263" t="e">
        <f>IF(ISNUMBER(Regressions!U108),ROUND(Regressions!U108, 1), NA())</f>
        <v>#N/A</v>
      </c>
    </row>
    <row xmlns:x14ac="http://schemas.microsoft.com/office/spreadsheetml/2009/9/ac" r="99" x14ac:dyDescent="0.2">
      <c r="A99" s="367" t="str">
        <f>IF(ISBLANK(Regressions!A109), " ", Regressions!A109)</f>
        <v>Niger</v>
      </c>
      <c r="B99" s="368">
        <f>IF(ISBLANK(Regressions!B109), " ", Regressions!B109)</f>
        <v>2002</v>
      </c>
      <c r="C99" s="373" t="str">
        <f>IF(ISBLANK(Regressions!C109), " ", Regressions!C109)</f>
        <v>Pre-primary</v>
      </c>
      <c r="D99" s="369">
        <f>IF(ISBLANK(Regressions!D109), " ", Regressions!D109)</f>
        <v>1223924</v>
      </c>
      <c r="E99" s="240" t="e">
        <f>IF(ISNUMBER(Regressions!E109),ROUND(Regressions!E109, 1), NA())</f>
        <v>#N/A</v>
      </c>
      <c r="F99" s="370">
        <f>IF(ISNUMBER(Regressions!F109),ROUND(Regressions!F109, 1), NA())</f>
        <v>42.5</v>
      </c>
      <c r="G99" s="262" t="e">
        <f>IF(ISNUMBER(Regressions!G109),ROUND(Regressions!G109, 1), NA())</f>
        <v>#N/A</v>
      </c>
      <c r="H99" s="371" t="e">
        <f>IF(ISNUMBER(Regressions!H109),ROUND(Regressions!H109, 1), NA())</f>
        <v>#N/A</v>
      </c>
      <c r="I99" s="263">
        <f>IF(ISNUMBER(Regressions!I109),ROUND(Regressions!I109, 1), NA())</f>
        <v>57.5</v>
      </c>
      <c r="J99" s="372">
        <f>IF(ISNUMBER(Regressions!K109),ROUND(Regressions!K109, 1), NA())</f>
        <v>31.5</v>
      </c>
      <c r="K99" s="370" t="e">
        <f>IF(ISNUMBER(Regressions!L109),ROUND(Regressions!L109, 1), NA())</f>
        <v>#N/A</v>
      </c>
      <c r="L99" s="264" t="e">
        <f>IF(ISNUMBER(Regressions!M109),ROUND(Regressions!M109, 1), NA())</f>
        <v>#N/A</v>
      </c>
      <c r="M99" s="371" t="e">
        <f>IF(ISNUMBER(Regressions!N109),ROUND(Regressions!N109, 1), NA())</f>
        <v>#N/A</v>
      </c>
      <c r="N99" s="263">
        <f>IF(ISNUMBER(Regressions!O109),ROUND(Regressions!O109, 1), NA())</f>
        <v>68.5</v>
      </c>
      <c r="O99" s="372" t="e">
        <f>IF(ISNUMBER(Regressions!Q109),ROUND(Regressions!Q109, 1), NA())</f>
        <v>#N/A</v>
      </c>
      <c r="P99" s="370" t="e">
        <f>IF(ISNUMBER(Regressions!R109),ROUND(Regressions!R109, 1), NA())</f>
        <v>#N/A</v>
      </c>
      <c r="Q99" s="241" t="e">
        <f>IF(ISNUMBER(Regressions!S109),ROUND(Regressions!S109, 1), NA())</f>
        <v>#N/A</v>
      </c>
      <c r="R99" s="371" t="e">
        <f>IF(ISNUMBER(Regressions!T109),ROUND(Regressions!T109, 1), NA())</f>
        <v>#N/A</v>
      </c>
      <c r="S99" s="263" t="e">
        <f>IF(ISNUMBER(Regressions!U109),ROUND(Regressions!U109, 1), NA())</f>
        <v>#N/A</v>
      </c>
    </row>
    <row xmlns:x14ac="http://schemas.microsoft.com/office/spreadsheetml/2009/9/ac" r="100" x14ac:dyDescent="0.2">
      <c r="A100" s="367" t="str">
        <f>IF(ISBLANK(Regressions!A110), " ", Regressions!A110)</f>
        <v>Niger</v>
      </c>
      <c r="B100" s="368">
        <f>IF(ISBLANK(Regressions!B110), " ", Regressions!B110)</f>
        <v>2003</v>
      </c>
      <c r="C100" s="373" t="str">
        <f>IF(ISBLANK(Regressions!C110), " ", Regressions!C110)</f>
        <v>Pre-primary</v>
      </c>
      <c r="D100" s="369">
        <f>IF(ISBLANK(Regressions!D110), " ", Regressions!D110)</f>
        <v>1278242</v>
      </c>
      <c r="E100" s="240" t="e">
        <f>IF(ISNUMBER(Regressions!E110),ROUND(Regressions!E110, 1), NA())</f>
        <v>#N/A</v>
      </c>
      <c r="F100" s="370">
        <f>IF(ISNUMBER(Regressions!F110),ROUND(Regressions!F110, 1), NA())</f>
        <v>43</v>
      </c>
      <c r="G100" s="262" t="e">
        <f>IF(ISNUMBER(Regressions!G110),ROUND(Regressions!G110, 1), NA())</f>
        <v>#N/A</v>
      </c>
      <c r="H100" s="371" t="e">
        <f>IF(ISNUMBER(Regressions!H110),ROUND(Regressions!H110, 1), NA())</f>
        <v>#N/A</v>
      </c>
      <c r="I100" s="263">
        <f>IF(ISNUMBER(Regressions!I110),ROUND(Regressions!I110, 1), NA())</f>
        <v>57</v>
      </c>
      <c r="J100" s="372">
        <f>IF(ISNUMBER(Regressions!K110),ROUND(Regressions!K110, 1), NA())</f>
        <v>32.799999999999997</v>
      </c>
      <c r="K100" s="370" t="e">
        <f>IF(ISNUMBER(Regressions!L110),ROUND(Regressions!L110, 1), NA())</f>
        <v>#N/A</v>
      </c>
      <c r="L100" s="264" t="e">
        <f>IF(ISNUMBER(Regressions!M110),ROUND(Regressions!M110, 1), NA())</f>
        <v>#N/A</v>
      </c>
      <c r="M100" s="371" t="e">
        <f>IF(ISNUMBER(Regressions!N110),ROUND(Regressions!N110, 1), NA())</f>
        <v>#N/A</v>
      </c>
      <c r="N100" s="263">
        <f>IF(ISNUMBER(Regressions!O110),ROUND(Regressions!O110, 1), NA())</f>
        <v>67.2</v>
      </c>
      <c r="O100" s="372" t="e">
        <f>IF(ISNUMBER(Regressions!Q110),ROUND(Regressions!Q110, 1), NA())</f>
        <v>#N/A</v>
      </c>
      <c r="P100" s="370" t="e">
        <f>IF(ISNUMBER(Regressions!R110),ROUND(Regressions!R110, 1), NA())</f>
        <v>#N/A</v>
      </c>
      <c r="Q100" s="241" t="e">
        <f>IF(ISNUMBER(Regressions!S110),ROUND(Regressions!S110, 1), NA())</f>
        <v>#N/A</v>
      </c>
      <c r="R100" s="371" t="e">
        <f>IF(ISNUMBER(Regressions!T110),ROUND(Regressions!T110, 1), NA())</f>
        <v>#N/A</v>
      </c>
      <c r="S100" s="263" t="e">
        <f>IF(ISNUMBER(Regressions!U110),ROUND(Regressions!U110, 1), NA())</f>
        <v>#N/A</v>
      </c>
    </row>
    <row xmlns:x14ac="http://schemas.microsoft.com/office/spreadsheetml/2009/9/ac" r="101" x14ac:dyDescent="0.2">
      <c r="A101" s="367" t="str">
        <f>IF(ISBLANK(Regressions!A111), " ", Regressions!A111)</f>
        <v>Niger</v>
      </c>
      <c r="B101" s="368">
        <f>IF(ISBLANK(Regressions!B111), " ", Regressions!B111)</f>
        <v>2004</v>
      </c>
      <c r="C101" s="373" t="str">
        <f>IF(ISBLANK(Regressions!C111), " ", Regressions!C111)</f>
        <v>Pre-primary</v>
      </c>
      <c r="D101" s="369">
        <f>IF(ISBLANK(Regressions!D111), " ", Regressions!D111)</f>
        <v>1332149</v>
      </c>
      <c r="E101" s="240" t="e">
        <f>IF(ISNUMBER(Regressions!E111),ROUND(Regressions!E111, 1), NA())</f>
        <v>#N/A</v>
      </c>
      <c r="F101" s="370">
        <f>IF(ISNUMBER(Regressions!F111),ROUND(Regressions!F111, 1), NA())</f>
        <v>43.5</v>
      </c>
      <c r="G101" s="262" t="e">
        <f>IF(ISNUMBER(Regressions!G111),ROUND(Regressions!G111, 1), NA())</f>
        <v>#N/A</v>
      </c>
      <c r="H101" s="371" t="e">
        <f>IF(ISNUMBER(Regressions!H111),ROUND(Regressions!H111, 1), NA())</f>
        <v>#N/A</v>
      </c>
      <c r="I101" s="263">
        <f>IF(ISNUMBER(Regressions!I111),ROUND(Regressions!I111, 1), NA())</f>
        <v>56.5</v>
      </c>
      <c r="J101" s="372">
        <f>IF(ISNUMBER(Regressions!K111),ROUND(Regressions!K111, 1), NA())</f>
        <v>34</v>
      </c>
      <c r="K101" s="370" t="e">
        <f>IF(ISNUMBER(Regressions!L111),ROUND(Regressions!L111, 1), NA())</f>
        <v>#N/A</v>
      </c>
      <c r="L101" s="264" t="e">
        <f>IF(ISNUMBER(Regressions!M111),ROUND(Regressions!M111, 1), NA())</f>
        <v>#N/A</v>
      </c>
      <c r="M101" s="371" t="e">
        <f>IF(ISNUMBER(Regressions!N111),ROUND(Regressions!N111, 1), NA())</f>
        <v>#N/A</v>
      </c>
      <c r="N101" s="263">
        <f>IF(ISNUMBER(Regressions!O111),ROUND(Regressions!O111, 1), NA())</f>
        <v>66</v>
      </c>
      <c r="O101" s="372" t="e">
        <f>IF(ISNUMBER(Regressions!Q111),ROUND(Regressions!Q111, 1), NA())</f>
        <v>#N/A</v>
      </c>
      <c r="P101" s="370" t="e">
        <f>IF(ISNUMBER(Regressions!R111),ROUND(Regressions!R111, 1), NA())</f>
        <v>#N/A</v>
      </c>
      <c r="Q101" s="241" t="e">
        <f>IF(ISNUMBER(Regressions!S111),ROUND(Regressions!S111, 1), NA())</f>
        <v>#N/A</v>
      </c>
      <c r="R101" s="371" t="e">
        <f>IF(ISNUMBER(Regressions!T111),ROUND(Regressions!T111, 1), NA())</f>
        <v>#N/A</v>
      </c>
      <c r="S101" s="263" t="e">
        <f>IF(ISNUMBER(Regressions!U111),ROUND(Regressions!U111, 1), NA())</f>
        <v>#N/A</v>
      </c>
    </row>
    <row xmlns:x14ac="http://schemas.microsoft.com/office/spreadsheetml/2009/9/ac" r="102" x14ac:dyDescent="0.2">
      <c r="A102" s="367" t="str">
        <f>IF(ISBLANK(Regressions!A112), " ", Regressions!A112)</f>
        <v>Niger</v>
      </c>
      <c r="B102" s="368">
        <f>IF(ISBLANK(Regressions!B112), " ", Regressions!B112)</f>
        <v>2005</v>
      </c>
      <c r="C102" s="373" t="str">
        <f>IF(ISBLANK(Regressions!C112), " ", Regressions!C112)</f>
        <v>Pre-primary</v>
      </c>
      <c r="D102" s="369">
        <f>IF(ISBLANK(Regressions!D112), " ", Regressions!D112)</f>
        <v>1388992</v>
      </c>
      <c r="E102" s="240" t="e">
        <f>IF(ISNUMBER(Regressions!E112),ROUND(Regressions!E112, 1), NA())</f>
        <v>#N/A</v>
      </c>
      <c r="F102" s="370">
        <f>IF(ISNUMBER(Regressions!F112),ROUND(Regressions!F112, 1), NA())</f>
        <v>44</v>
      </c>
      <c r="G102" s="262" t="e">
        <f>IF(ISNUMBER(Regressions!G112),ROUND(Regressions!G112, 1), NA())</f>
        <v>#N/A</v>
      </c>
      <c r="H102" s="371" t="e">
        <f>IF(ISNUMBER(Regressions!H112),ROUND(Regressions!H112, 1), NA())</f>
        <v>#N/A</v>
      </c>
      <c r="I102" s="263">
        <f>IF(ISNUMBER(Regressions!I112),ROUND(Regressions!I112, 1), NA())</f>
        <v>56</v>
      </c>
      <c r="J102" s="372">
        <f>IF(ISNUMBER(Regressions!K112),ROUND(Regressions!K112, 1), NA())</f>
        <v>35.200000000000003</v>
      </c>
      <c r="K102" s="370" t="e">
        <f>IF(ISNUMBER(Regressions!L112),ROUND(Regressions!L112, 1), NA())</f>
        <v>#N/A</v>
      </c>
      <c r="L102" s="264" t="e">
        <f>IF(ISNUMBER(Regressions!M112),ROUND(Regressions!M112, 1), NA())</f>
        <v>#N/A</v>
      </c>
      <c r="M102" s="371" t="e">
        <f>IF(ISNUMBER(Regressions!N112),ROUND(Regressions!N112, 1), NA())</f>
        <v>#N/A</v>
      </c>
      <c r="N102" s="263">
        <f>IF(ISNUMBER(Regressions!O112),ROUND(Regressions!O112, 1), NA())</f>
        <v>64.8</v>
      </c>
      <c r="O102" s="372" t="e">
        <f>IF(ISNUMBER(Regressions!Q112),ROUND(Regressions!Q112, 1), NA())</f>
        <v>#N/A</v>
      </c>
      <c r="P102" s="370" t="e">
        <f>IF(ISNUMBER(Regressions!R112),ROUND(Regressions!R112, 1), NA())</f>
        <v>#N/A</v>
      </c>
      <c r="Q102" s="241" t="e">
        <f>IF(ISNUMBER(Regressions!S112),ROUND(Regressions!S112, 1), NA())</f>
        <v>#N/A</v>
      </c>
      <c r="R102" s="371" t="e">
        <f>IF(ISNUMBER(Regressions!T112),ROUND(Regressions!T112, 1), NA())</f>
        <v>#N/A</v>
      </c>
      <c r="S102" s="263" t="e">
        <f>IF(ISNUMBER(Regressions!U112),ROUND(Regressions!U112, 1), NA())</f>
        <v>#N/A</v>
      </c>
    </row>
    <row xmlns:x14ac="http://schemas.microsoft.com/office/spreadsheetml/2009/9/ac" r="103" x14ac:dyDescent="0.2">
      <c r="A103" s="367" t="str">
        <f>IF(ISBLANK(Regressions!A113), " ", Regressions!A113)</f>
        <v>Niger</v>
      </c>
      <c r="B103" s="368">
        <f>IF(ISBLANK(Regressions!B113), " ", Regressions!B113)</f>
        <v>2006</v>
      </c>
      <c r="C103" s="373" t="str">
        <f>IF(ISBLANK(Regressions!C113), " ", Regressions!C113)</f>
        <v>Pre-primary</v>
      </c>
      <c r="D103" s="369">
        <f>IF(ISBLANK(Regressions!D113), " ", Regressions!D113)</f>
        <v>1447503</v>
      </c>
      <c r="E103" s="240" t="e">
        <f>IF(ISNUMBER(Regressions!E113),ROUND(Regressions!E113, 1), NA())</f>
        <v>#N/A</v>
      </c>
      <c r="F103" s="370">
        <f>IF(ISNUMBER(Regressions!F113),ROUND(Regressions!F113, 1), NA())</f>
        <v>44.5</v>
      </c>
      <c r="G103" s="262" t="e">
        <f>IF(ISNUMBER(Regressions!G113),ROUND(Regressions!G113, 1), NA())</f>
        <v>#N/A</v>
      </c>
      <c r="H103" s="371" t="e">
        <f>IF(ISNUMBER(Regressions!H113),ROUND(Regressions!H113, 1), NA())</f>
        <v>#N/A</v>
      </c>
      <c r="I103" s="263">
        <f>IF(ISNUMBER(Regressions!I113),ROUND(Regressions!I113, 1), NA())</f>
        <v>55.5</v>
      </c>
      <c r="J103" s="372">
        <f>IF(ISNUMBER(Regressions!K113),ROUND(Regressions!K113, 1), NA())</f>
        <v>36.4</v>
      </c>
      <c r="K103" s="370" t="e">
        <f>IF(ISNUMBER(Regressions!L113),ROUND(Regressions!L113, 1), NA())</f>
        <v>#N/A</v>
      </c>
      <c r="L103" s="264" t="e">
        <f>IF(ISNUMBER(Regressions!M113),ROUND(Regressions!M113, 1), NA())</f>
        <v>#N/A</v>
      </c>
      <c r="M103" s="371" t="e">
        <f>IF(ISNUMBER(Regressions!N113),ROUND(Regressions!N113, 1), NA())</f>
        <v>#N/A</v>
      </c>
      <c r="N103" s="263">
        <f>IF(ISNUMBER(Regressions!O113),ROUND(Regressions!O113, 1), NA())</f>
        <v>63.6</v>
      </c>
      <c r="O103" s="372" t="e">
        <f>IF(ISNUMBER(Regressions!Q113),ROUND(Regressions!Q113, 1), NA())</f>
        <v>#N/A</v>
      </c>
      <c r="P103" s="370" t="e">
        <f>IF(ISNUMBER(Regressions!R113),ROUND(Regressions!R113, 1), NA())</f>
        <v>#N/A</v>
      </c>
      <c r="Q103" s="241" t="e">
        <f>IF(ISNUMBER(Regressions!S113),ROUND(Regressions!S113, 1), NA())</f>
        <v>#N/A</v>
      </c>
      <c r="R103" s="371" t="e">
        <f>IF(ISNUMBER(Regressions!T113),ROUND(Regressions!T113, 1), NA())</f>
        <v>#N/A</v>
      </c>
      <c r="S103" s="263" t="e">
        <f>IF(ISNUMBER(Regressions!U113),ROUND(Regressions!U113, 1), NA())</f>
        <v>#N/A</v>
      </c>
    </row>
    <row xmlns:x14ac="http://schemas.microsoft.com/office/spreadsheetml/2009/9/ac" r="104" x14ac:dyDescent="0.2">
      <c r="A104" s="367" t="str">
        <f>IF(ISBLANK(Regressions!A114), " ", Regressions!A114)</f>
        <v>Niger</v>
      </c>
      <c r="B104" s="368">
        <f>IF(ISBLANK(Regressions!B114), " ", Regressions!B114)</f>
        <v>2007</v>
      </c>
      <c r="C104" s="373" t="str">
        <f>IF(ISBLANK(Regressions!C114), " ", Regressions!C114)</f>
        <v>Pre-primary</v>
      </c>
      <c r="D104" s="369">
        <f>IF(ISBLANK(Regressions!D114), " ", Regressions!D114)</f>
        <v>1509345</v>
      </c>
      <c r="E104" s="240" t="e">
        <f>IF(ISNUMBER(Regressions!E114),ROUND(Regressions!E114, 1), NA())</f>
        <v>#N/A</v>
      </c>
      <c r="F104" s="370">
        <f>IF(ISNUMBER(Regressions!F114),ROUND(Regressions!F114, 1), NA())</f>
        <v>45</v>
      </c>
      <c r="G104" s="262" t="e">
        <f>IF(ISNUMBER(Regressions!G114),ROUND(Regressions!G114, 1), NA())</f>
        <v>#N/A</v>
      </c>
      <c r="H104" s="371" t="e">
        <f>IF(ISNUMBER(Regressions!H114),ROUND(Regressions!H114, 1), NA())</f>
        <v>#N/A</v>
      </c>
      <c r="I104" s="263">
        <f>IF(ISNUMBER(Regressions!I114),ROUND(Regressions!I114, 1), NA())</f>
        <v>55</v>
      </c>
      <c r="J104" s="372">
        <f>IF(ISNUMBER(Regressions!K114),ROUND(Regressions!K114, 1), NA())</f>
        <v>37.700000000000003</v>
      </c>
      <c r="K104" s="370" t="e">
        <f>IF(ISNUMBER(Regressions!L114),ROUND(Regressions!L114, 1), NA())</f>
        <v>#N/A</v>
      </c>
      <c r="L104" s="264" t="e">
        <f>IF(ISNUMBER(Regressions!M114),ROUND(Regressions!M114, 1), NA())</f>
        <v>#N/A</v>
      </c>
      <c r="M104" s="371" t="e">
        <f>IF(ISNUMBER(Regressions!N114),ROUND(Regressions!N114, 1), NA())</f>
        <v>#N/A</v>
      </c>
      <c r="N104" s="263">
        <f>IF(ISNUMBER(Regressions!O114),ROUND(Regressions!O114, 1), NA())</f>
        <v>62.3</v>
      </c>
      <c r="O104" s="372" t="e">
        <f>IF(ISNUMBER(Regressions!Q114),ROUND(Regressions!Q114, 1), NA())</f>
        <v>#N/A</v>
      </c>
      <c r="P104" s="370" t="e">
        <f>IF(ISNUMBER(Regressions!R114),ROUND(Regressions!R114, 1), NA())</f>
        <v>#N/A</v>
      </c>
      <c r="Q104" s="241" t="e">
        <f>IF(ISNUMBER(Regressions!S114),ROUND(Regressions!S114, 1), NA())</f>
        <v>#N/A</v>
      </c>
      <c r="R104" s="371" t="e">
        <f>IF(ISNUMBER(Regressions!T114),ROUND(Regressions!T114, 1), NA())</f>
        <v>#N/A</v>
      </c>
      <c r="S104" s="263" t="e">
        <f>IF(ISNUMBER(Regressions!U114),ROUND(Regressions!U114, 1), NA())</f>
        <v>#N/A</v>
      </c>
    </row>
    <row xmlns:x14ac="http://schemas.microsoft.com/office/spreadsheetml/2009/9/ac" r="105" x14ac:dyDescent="0.2">
      <c r="A105" s="367" t="str">
        <f>IF(ISBLANK(Regressions!A115), " ", Regressions!A115)</f>
        <v>Niger</v>
      </c>
      <c r="B105" s="368">
        <f>IF(ISBLANK(Regressions!B115), " ", Regressions!B115)</f>
        <v>2008</v>
      </c>
      <c r="C105" s="373" t="str">
        <f>IF(ISBLANK(Regressions!C115), " ", Regressions!C115)</f>
        <v>Pre-primary</v>
      </c>
      <c r="D105" s="369">
        <f>IF(ISBLANK(Regressions!D115), " ", Regressions!D115)</f>
        <v>1572935</v>
      </c>
      <c r="E105" s="240" t="e">
        <f>IF(ISNUMBER(Regressions!E115),ROUND(Regressions!E115, 1), NA())</f>
        <v>#N/A</v>
      </c>
      <c r="F105" s="370">
        <f>IF(ISNUMBER(Regressions!F115),ROUND(Regressions!F115, 1), NA())</f>
        <v>45.5</v>
      </c>
      <c r="G105" s="262" t="e">
        <f>IF(ISNUMBER(Regressions!G115),ROUND(Regressions!G115, 1), NA())</f>
        <v>#N/A</v>
      </c>
      <c r="H105" s="371" t="e">
        <f>IF(ISNUMBER(Regressions!H115),ROUND(Regressions!H115, 1), NA())</f>
        <v>#N/A</v>
      </c>
      <c r="I105" s="263">
        <f>IF(ISNUMBER(Regressions!I115),ROUND(Regressions!I115, 1), NA())</f>
        <v>54.5</v>
      </c>
      <c r="J105" s="372">
        <f>IF(ISNUMBER(Regressions!K115),ROUND(Regressions!K115, 1), NA())</f>
        <v>38.9</v>
      </c>
      <c r="K105" s="370" t="e">
        <f>IF(ISNUMBER(Regressions!L115),ROUND(Regressions!L115, 1), NA())</f>
        <v>#N/A</v>
      </c>
      <c r="L105" s="264" t="e">
        <f>IF(ISNUMBER(Regressions!M115),ROUND(Regressions!M115, 1), NA())</f>
        <v>#N/A</v>
      </c>
      <c r="M105" s="371" t="e">
        <f>IF(ISNUMBER(Regressions!N115),ROUND(Regressions!N115, 1), NA())</f>
        <v>#N/A</v>
      </c>
      <c r="N105" s="263">
        <f>IF(ISNUMBER(Regressions!O115),ROUND(Regressions!O115, 1), NA())</f>
        <v>61.1</v>
      </c>
      <c r="O105" s="372" t="e">
        <f>IF(ISNUMBER(Regressions!Q115),ROUND(Regressions!Q115, 1), NA())</f>
        <v>#N/A</v>
      </c>
      <c r="P105" s="370" t="e">
        <f>IF(ISNUMBER(Regressions!R115),ROUND(Regressions!R115, 1), NA())</f>
        <v>#N/A</v>
      </c>
      <c r="Q105" s="241" t="e">
        <f>IF(ISNUMBER(Regressions!S115),ROUND(Regressions!S115, 1), NA())</f>
        <v>#N/A</v>
      </c>
      <c r="R105" s="371" t="e">
        <f>IF(ISNUMBER(Regressions!T115),ROUND(Regressions!T115, 1), NA())</f>
        <v>#N/A</v>
      </c>
      <c r="S105" s="263" t="e">
        <f>IF(ISNUMBER(Regressions!U115),ROUND(Regressions!U115, 1), NA())</f>
        <v>#N/A</v>
      </c>
    </row>
    <row xmlns:x14ac="http://schemas.microsoft.com/office/spreadsheetml/2009/9/ac" r="106" x14ac:dyDescent="0.2">
      <c r="A106" s="367" t="str">
        <f>IF(ISBLANK(Regressions!A116), " ", Regressions!A116)</f>
        <v>Niger</v>
      </c>
      <c r="B106" s="368">
        <f>IF(ISBLANK(Regressions!B116), " ", Regressions!B116)</f>
        <v>2009</v>
      </c>
      <c r="C106" s="373" t="str">
        <f>IF(ISBLANK(Regressions!C116), " ", Regressions!C116)</f>
        <v>Pre-primary</v>
      </c>
      <c r="D106" s="369">
        <f>IF(ISBLANK(Regressions!D116), " ", Regressions!D116)</f>
        <v>1639429</v>
      </c>
      <c r="E106" s="240" t="e">
        <f>IF(ISNUMBER(Regressions!E116),ROUND(Regressions!E116, 1), NA())</f>
        <v>#N/A</v>
      </c>
      <c r="F106" s="370">
        <f>IF(ISNUMBER(Regressions!F116),ROUND(Regressions!F116, 1), NA())</f>
        <v>46</v>
      </c>
      <c r="G106" s="262" t="e">
        <f>IF(ISNUMBER(Regressions!G116),ROUND(Regressions!G116, 1), NA())</f>
        <v>#N/A</v>
      </c>
      <c r="H106" s="371" t="e">
        <f>IF(ISNUMBER(Regressions!H116),ROUND(Regressions!H116, 1), NA())</f>
        <v>#N/A</v>
      </c>
      <c r="I106" s="263">
        <f>IF(ISNUMBER(Regressions!I116),ROUND(Regressions!I116, 1), NA())</f>
        <v>54</v>
      </c>
      <c r="J106" s="372">
        <f>IF(ISNUMBER(Regressions!K116),ROUND(Regressions!K116, 1), NA())</f>
        <v>40.1</v>
      </c>
      <c r="K106" s="370" t="e">
        <f>IF(ISNUMBER(Regressions!L116),ROUND(Regressions!L116, 1), NA())</f>
        <v>#N/A</v>
      </c>
      <c r="L106" s="264" t="e">
        <f>IF(ISNUMBER(Regressions!M116),ROUND(Regressions!M116, 1), NA())</f>
        <v>#N/A</v>
      </c>
      <c r="M106" s="371" t="e">
        <f>IF(ISNUMBER(Regressions!N116),ROUND(Regressions!N116, 1), NA())</f>
        <v>#N/A</v>
      </c>
      <c r="N106" s="263">
        <f>IF(ISNUMBER(Regressions!O116),ROUND(Regressions!O116, 1), NA())</f>
        <v>59.9</v>
      </c>
      <c r="O106" s="372" t="e">
        <f>IF(ISNUMBER(Regressions!Q116),ROUND(Regressions!Q116, 1), NA())</f>
        <v>#N/A</v>
      </c>
      <c r="P106" s="370" t="e">
        <f>IF(ISNUMBER(Regressions!R116),ROUND(Regressions!R116, 1), NA())</f>
        <v>#N/A</v>
      </c>
      <c r="Q106" s="241" t="e">
        <f>IF(ISNUMBER(Regressions!S116),ROUND(Regressions!S116, 1), NA())</f>
        <v>#N/A</v>
      </c>
      <c r="R106" s="371" t="e">
        <f>IF(ISNUMBER(Regressions!T116),ROUND(Regressions!T116, 1), NA())</f>
        <v>#N/A</v>
      </c>
      <c r="S106" s="263" t="e">
        <f>IF(ISNUMBER(Regressions!U116),ROUND(Regressions!U116, 1), NA())</f>
        <v>#N/A</v>
      </c>
    </row>
    <row xmlns:x14ac="http://schemas.microsoft.com/office/spreadsheetml/2009/9/ac" r="107" x14ac:dyDescent="0.2">
      <c r="A107" s="367" t="str">
        <f>IF(ISBLANK(Regressions!A117), " ", Regressions!A117)</f>
        <v>Niger</v>
      </c>
      <c r="B107" s="368">
        <f>IF(ISBLANK(Regressions!B117), " ", Regressions!B117)</f>
        <v>2010</v>
      </c>
      <c r="C107" s="373" t="str">
        <f>IF(ISBLANK(Regressions!C117), " ", Regressions!C117)</f>
        <v>Pre-primary</v>
      </c>
      <c r="D107" s="369">
        <f>IF(ISBLANK(Regressions!D117), " ", Regressions!D117)</f>
        <v>1707801</v>
      </c>
      <c r="E107" s="240" t="e">
        <f>IF(ISNUMBER(Regressions!E117),ROUND(Regressions!E117, 1), NA())</f>
        <v>#N/A</v>
      </c>
      <c r="F107" s="370">
        <f>IF(ISNUMBER(Regressions!F117),ROUND(Regressions!F117, 1), NA())</f>
        <v>46.5</v>
      </c>
      <c r="G107" s="262" t="e">
        <f>IF(ISNUMBER(Regressions!G117),ROUND(Regressions!G117, 1), NA())</f>
        <v>#N/A</v>
      </c>
      <c r="H107" s="371" t="e">
        <f>IF(ISNUMBER(Regressions!H117),ROUND(Regressions!H117, 1), NA())</f>
        <v>#N/A</v>
      </c>
      <c r="I107" s="263">
        <f>IF(ISNUMBER(Regressions!I117),ROUND(Regressions!I117, 1), NA())</f>
        <v>53.5</v>
      </c>
      <c r="J107" s="372">
        <f>IF(ISNUMBER(Regressions!K117),ROUND(Regressions!K117, 1), NA())</f>
        <v>41.3</v>
      </c>
      <c r="K107" s="370" t="e">
        <f>IF(ISNUMBER(Regressions!L117),ROUND(Regressions!L117, 1), NA())</f>
        <v>#N/A</v>
      </c>
      <c r="L107" s="264" t="e">
        <f>IF(ISNUMBER(Regressions!M117),ROUND(Regressions!M117, 1), NA())</f>
        <v>#N/A</v>
      </c>
      <c r="M107" s="371" t="e">
        <f>IF(ISNUMBER(Regressions!N117),ROUND(Regressions!N117, 1), NA())</f>
        <v>#N/A</v>
      </c>
      <c r="N107" s="263">
        <f>IF(ISNUMBER(Regressions!O117),ROUND(Regressions!O117, 1), NA())</f>
        <v>58.7</v>
      </c>
      <c r="O107" s="372" t="e">
        <f>IF(ISNUMBER(Regressions!Q117),ROUND(Regressions!Q117, 1), NA())</f>
        <v>#N/A</v>
      </c>
      <c r="P107" s="370" t="e">
        <f>IF(ISNUMBER(Regressions!R117),ROUND(Regressions!R117, 1), NA())</f>
        <v>#N/A</v>
      </c>
      <c r="Q107" s="241" t="e">
        <f>IF(ISNUMBER(Regressions!S117),ROUND(Regressions!S117, 1), NA())</f>
        <v>#N/A</v>
      </c>
      <c r="R107" s="371" t="e">
        <f>IF(ISNUMBER(Regressions!T117),ROUND(Regressions!T117, 1), NA())</f>
        <v>#N/A</v>
      </c>
      <c r="S107" s="263" t="e">
        <f>IF(ISNUMBER(Regressions!U117),ROUND(Regressions!U117, 1), NA())</f>
        <v>#N/A</v>
      </c>
    </row>
    <row xmlns:x14ac="http://schemas.microsoft.com/office/spreadsheetml/2009/9/ac" r="108" x14ac:dyDescent="0.2">
      <c r="A108" s="367" t="str">
        <f>IF(ISBLANK(Regressions!A118), " ", Regressions!A118)</f>
        <v>Niger</v>
      </c>
      <c r="B108" s="368">
        <f>IF(ISBLANK(Regressions!B118), " ", Regressions!B118)</f>
        <v>2011</v>
      </c>
      <c r="C108" s="373" t="str">
        <f>IF(ISBLANK(Regressions!C118), " ", Regressions!C118)</f>
        <v>Pre-primary</v>
      </c>
      <c r="D108" s="369">
        <f>IF(ISBLANK(Regressions!D118), " ", Regressions!D118)</f>
        <v>1776668</v>
      </c>
      <c r="E108" s="240" t="e">
        <f>IF(ISNUMBER(Regressions!E118),ROUND(Regressions!E118, 1), NA())</f>
        <v>#N/A</v>
      </c>
      <c r="F108" s="370">
        <f>IF(ISNUMBER(Regressions!F118),ROUND(Regressions!F118, 1), NA())</f>
        <v>47.1</v>
      </c>
      <c r="G108" s="262" t="e">
        <f>IF(ISNUMBER(Regressions!G118),ROUND(Regressions!G118, 1), NA())</f>
        <v>#N/A</v>
      </c>
      <c r="H108" s="371" t="e">
        <f>IF(ISNUMBER(Regressions!H118),ROUND(Regressions!H118, 1), NA())</f>
        <v>#N/A</v>
      </c>
      <c r="I108" s="263">
        <f>IF(ISNUMBER(Regressions!I118),ROUND(Regressions!I118, 1), NA())</f>
        <v>52.9</v>
      </c>
      <c r="J108" s="372">
        <f>IF(ISNUMBER(Regressions!K118),ROUND(Regressions!K118, 1), NA())</f>
        <v>42.6</v>
      </c>
      <c r="K108" s="370" t="e">
        <f>IF(ISNUMBER(Regressions!L118),ROUND(Regressions!L118, 1), NA())</f>
        <v>#N/A</v>
      </c>
      <c r="L108" s="264" t="e">
        <f>IF(ISNUMBER(Regressions!M118),ROUND(Regressions!M118, 1), NA())</f>
        <v>#N/A</v>
      </c>
      <c r="M108" s="371" t="e">
        <f>IF(ISNUMBER(Regressions!N118),ROUND(Regressions!N118, 1), NA())</f>
        <v>#N/A</v>
      </c>
      <c r="N108" s="263">
        <f>IF(ISNUMBER(Regressions!O118),ROUND(Regressions!O118, 1), NA())</f>
        <v>57.4</v>
      </c>
      <c r="O108" s="372" t="e">
        <f>IF(ISNUMBER(Regressions!Q118),ROUND(Regressions!Q118, 1), NA())</f>
        <v>#N/A</v>
      </c>
      <c r="P108" s="370" t="e">
        <f>IF(ISNUMBER(Regressions!R118),ROUND(Regressions!R118, 1), NA())</f>
        <v>#N/A</v>
      </c>
      <c r="Q108" s="241" t="e">
        <f>IF(ISNUMBER(Regressions!S118),ROUND(Regressions!S118, 1), NA())</f>
        <v>#N/A</v>
      </c>
      <c r="R108" s="371" t="e">
        <f>IF(ISNUMBER(Regressions!T118),ROUND(Regressions!T118, 1), NA())</f>
        <v>#N/A</v>
      </c>
      <c r="S108" s="263" t="e">
        <f>IF(ISNUMBER(Regressions!U118),ROUND(Regressions!U118, 1), NA())</f>
        <v>#N/A</v>
      </c>
    </row>
    <row xmlns:x14ac="http://schemas.microsoft.com/office/spreadsheetml/2009/9/ac" r="109" x14ac:dyDescent="0.2">
      <c r="A109" s="367" t="str">
        <f>IF(ISBLANK(Regressions!A119), " ", Regressions!A119)</f>
        <v>Niger</v>
      </c>
      <c r="B109" s="368">
        <f>IF(ISBLANK(Regressions!B119), " ", Regressions!B119)</f>
        <v>2012</v>
      </c>
      <c r="C109" s="373" t="str">
        <f>IF(ISBLANK(Regressions!C119), " ", Regressions!C119)</f>
        <v>Pre-primary</v>
      </c>
      <c r="D109" s="369">
        <f>IF(ISBLANK(Regressions!D119), " ", Regressions!D119)</f>
        <v>1847078</v>
      </c>
      <c r="E109" s="240" t="e">
        <f>IF(ISNUMBER(Regressions!E119),ROUND(Regressions!E119, 1), NA())</f>
        <v>#N/A</v>
      </c>
      <c r="F109" s="370">
        <f>IF(ISNUMBER(Regressions!F119),ROUND(Regressions!F119, 1), NA())</f>
        <v>47.6</v>
      </c>
      <c r="G109" s="262" t="e">
        <f>IF(ISNUMBER(Regressions!G119),ROUND(Regressions!G119, 1), NA())</f>
        <v>#N/A</v>
      </c>
      <c r="H109" s="371" t="e">
        <f>IF(ISNUMBER(Regressions!H119),ROUND(Regressions!H119, 1), NA())</f>
        <v>#N/A</v>
      </c>
      <c r="I109" s="263">
        <f>IF(ISNUMBER(Regressions!I119),ROUND(Regressions!I119, 1), NA())</f>
        <v>52.4</v>
      </c>
      <c r="J109" s="372">
        <f>IF(ISNUMBER(Regressions!K119),ROUND(Regressions!K119, 1), NA())</f>
        <v>43.8</v>
      </c>
      <c r="K109" s="370" t="e">
        <f>IF(ISNUMBER(Regressions!L119),ROUND(Regressions!L119, 1), NA())</f>
        <v>#N/A</v>
      </c>
      <c r="L109" s="264" t="e">
        <f>IF(ISNUMBER(Regressions!M119),ROUND(Regressions!M119, 1), NA())</f>
        <v>#N/A</v>
      </c>
      <c r="M109" s="371" t="e">
        <f>IF(ISNUMBER(Regressions!N119),ROUND(Regressions!N119, 1), NA())</f>
        <v>#N/A</v>
      </c>
      <c r="N109" s="263">
        <f>IF(ISNUMBER(Regressions!O119),ROUND(Regressions!O119, 1), NA())</f>
        <v>56.2</v>
      </c>
      <c r="O109" s="372" t="e">
        <f>IF(ISNUMBER(Regressions!Q119),ROUND(Regressions!Q119, 1), NA())</f>
        <v>#N/A</v>
      </c>
      <c r="P109" s="370" t="e">
        <f>IF(ISNUMBER(Regressions!R119),ROUND(Regressions!R119, 1), NA())</f>
        <v>#N/A</v>
      </c>
      <c r="Q109" s="241" t="e">
        <f>IF(ISNUMBER(Regressions!S119),ROUND(Regressions!S119, 1), NA())</f>
        <v>#N/A</v>
      </c>
      <c r="R109" s="371" t="e">
        <f>IF(ISNUMBER(Regressions!T119),ROUND(Regressions!T119, 1), NA())</f>
        <v>#N/A</v>
      </c>
      <c r="S109" s="263" t="e">
        <f>IF(ISNUMBER(Regressions!U119),ROUND(Regressions!U119, 1), NA())</f>
        <v>#N/A</v>
      </c>
    </row>
    <row xmlns:x14ac="http://schemas.microsoft.com/office/spreadsheetml/2009/9/ac" r="110" x14ac:dyDescent="0.2">
      <c r="A110" s="367" t="str">
        <f>IF(ISBLANK(Regressions!A120), " ", Regressions!A120)</f>
        <v>Niger</v>
      </c>
      <c r="B110" s="368">
        <f>IF(ISBLANK(Regressions!B120), " ", Regressions!B120)</f>
        <v>2013</v>
      </c>
      <c r="C110" s="373" t="str">
        <f>IF(ISBLANK(Regressions!C120), " ", Regressions!C120)</f>
        <v>Pre-primary</v>
      </c>
      <c r="D110" s="369">
        <f>IF(ISBLANK(Regressions!D120), " ", Regressions!D120)</f>
        <v>1919821</v>
      </c>
      <c r="E110" s="240" t="e">
        <f>IF(ISNUMBER(Regressions!E120),ROUND(Regressions!E120, 1), NA())</f>
        <v>#N/A</v>
      </c>
      <c r="F110" s="370">
        <f>IF(ISNUMBER(Regressions!F120),ROUND(Regressions!F120, 1), NA())</f>
        <v>48.1</v>
      </c>
      <c r="G110" s="262" t="e">
        <f>IF(ISNUMBER(Regressions!G120),ROUND(Regressions!G120, 1), NA())</f>
        <v>#N/A</v>
      </c>
      <c r="H110" s="371" t="e">
        <f>IF(ISNUMBER(Regressions!H120),ROUND(Regressions!H120, 1), NA())</f>
        <v>#N/A</v>
      </c>
      <c r="I110" s="263">
        <f>IF(ISNUMBER(Regressions!I120),ROUND(Regressions!I120, 1), NA())</f>
        <v>51.9</v>
      </c>
      <c r="J110" s="372">
        <f>IF(ISNUMBER(Regressions!K120),ROUND(Regressions!K120, 1), NA())</f>
        <v>45</v>
      </c>
      <c r="K110" s="370" t="e">
        <f>IF(ISNUMBER(Regressions!L120),ROUND(Regressions!L120, 1), NA())</f>
        <v>#N/A</v>
      </c>
      <c r="L110" s="264" t="e">
        <f>IF(ISNUMBER(Regressions!M120),ROUND(Regressions!M120, 1), NA())</f>
        <v>#N/A</v>
      </c>
      <c r="M110" s="371" t="e">
        <f>IF(ISNUMBER(Regressions!N120),ROUND(Regressions!N120, 1), NA())</f>
        <v>#N/A</v>
      </c>
      <c r="N110" s="263">
        <f>IF(ISNUMBER(Regressions!O120),ROUND(Regressions!O120, 1), NA())</f>
        <v>55</v>
      </c>
      <c r="O110" s="372" t="e">
        <f>IF(ISNUMBER(Regressions!Q120),ROUND(Regressions!Q120, 1), NA())</f>
        <v>#N/A</v>
      </c>
      <c r="P110" s="370" t="e">
        <f>IF(ISNUMBER(Regressions!R120),ROUND(Regressions!R120, 1), NA())</f>
        <v>#N/A</v>
      </c>
      <c r="Q110" s="241" t="e">
        <f>IF(ISNUMBER(Regressions!S120),ROUND(Regressions!S120, 1), NA())</f>
        <v>#N/A</v>
      </c>
      <c r="R110" s="371" t="e">
        <f>IF(ISNUMBER(Regressions!T120),ROUND(Regressions!T120, 1), NA())</f>
        <v>#N/A</v>
      </c>
      <c r="S110" s="263" t="e">
        <f>IF(ISNUMBER(Regressions!U120),ROUND(Regressions!U120, 1), NA())</f>
        <v>#N/A</v>
      </c>
    </row>
    <row xmlns:x14ac="http://schemas.microsoft.com/office/spreadsheetml/2009/9/ac" r="111" x14ac:dyDescent="0.2">
      <c r="A111" s="367" t="str">
        <f>IF(ISBLANK(Regressions!A121), " ", Regressions!A121)</f>
        <v>Niger</v>
      </c>
      <c r="B111" s="368">
        <f>IF(ISBLANK(Regressions!B121), " ", Regressions!B121)</f>
        <v>2014</v>
      </c>
      <c r="C111" s="373" t="str">
        <f>IF(ISBLANK(Regressions!C121), " ", Regressions!C121)</f>
        <v>Pre-primary</v>
      </c>
      <c r="D111" s="369">
        <f>IF(ISBLANK(Regressions!D121), " ", Regressions!D121)</f>
        <v>1994980</v>
      </c>
      <c r="E111" s="240" t="e">
        <f>IF(ISNUMBER(Regressions!E121),ROUND(Regressions!E121, 1), NA())</f>
        <v>#N/A</v>
      </c>
      <c r="F111" s="370">
        <f>IF(ISNUMBER(Regressions!F121),ROUND(Regressions!F121, 1), NA())</f>
        <v>48.6</v>
      </c>
      <c r="G111" s="262" t="e">
        <f>IF(ISNUMBER(Regressions!G121),ROUND(Regressions!G121, 1), NA())</f>
        <v>#N/A</v>
      </c>
      <c r="H111" s="371" t="e">
        <f>IF(ISNUMBER(Regressions!H121),ROUND(Regressions!H121, 1), NA())</f>
        <v>#N/A</v>
      </c>
      <c r="I111" s="263">
        <f>IF(ISNUMBER(Regressions!I121),ROUND(Regressions!I121, 1), NA())</f>
        <v>51.4</v>
      </c>
      <c r="J111" s="372">
        <f>IF(ISNUMBER(Regressions!K121),ROUND(Regressions!K121, 1), NA())</f>
        <v>46.2</v>
      </c>
      <c r="K111" s="370" t="e">
        <f>IF(ISNUMBER(Regressions!L121),ROUND(Regressions!L121, 1), NA())</f>
        <v>#N/A</v>
      </c>
      <c r="L111" s="264" t="e">
        <f>IF(ISNUMBER(Regressions!M121),ROUND(Regressions!M121, 1), NA())</f>
        <v>#N/A</v>
      </c>
      <c r="M111" s="371" t="e">
        <f>IF(ISNUMBER(Regressions!N121),ROUND(Regressions!N121, 1), NA())</f>
        <v>#N/A</v>
      </c>
      <c r="N111" s="263">
        <f>IF(ISNUMBER(Regressions!O121),ROUND(Regressions!O121, 1), NA())</f>
        <v>53.8</v>
      </c>
      <c r="O111" s="372" t="e">
        <f>IF(ISNUMBER(Regressions!Q121),ROUND(Regressions!Q121, 1), NA())</f>
        <v>#N/A</v>
      </c>
      <c r="P111" s="370" t="e">
        <f>IF(ISNUMBER(Regressions!R121),ROUND(Regressions!R121, 1), NA())</f>
        <v>#N/A</v>
      </c>
      <c r="Q111" s="241" t="e">
        <f>IF(ISNUMBER(Regressions!S121),ROUND(Regressions!S121, 1), NA())</f>
        <v>#N/A</v>
      </c>
      <c r="R111" s="371" t="e">
        <f>IF(ISNUMBER(Regressions!T121),ROUND(Regressions!T121, 1), NA())</f>
        <v>#N/A</v>
      </c>
      <c r="S111" s="263" t="e">
        <f>IF(ISNUMBER(Regressions!U121),ROUND(Regressions!U121, 1), NA())</f>
        <v>#N/A</v>
      </c>
    </row>
    <row xmlns:x14ac="http://schemas.microsoft.com/office/spreadsheetml/2009/9/ac" r="112" x14ac:dyDescent="0.2">
      <c r="A112" s="367" t="str">
        <f>IF(ISBLANK(Regressions!A122), " ", Regressions!A122)</f>
        <v>Niger</v>
      </c>
      <c r="B112" s="368">
        <f>IF(ISBLANK(Regressions!B122), " ", Regressions!B122)</f>
        <v>2015</v>
      </c>
      <c r="C112" s="373" t="str">
        <f>IF(ISBLANK(Regressions!C122), " ", Regressions!C122)</f>
        <v>Pre-primary</v>
      </c>
      <c r="D112" s="369">
        <f>IF(ISBLANK(Regressions!D122), " ", Regressions!D122)</f>
        <v>2072103</v>
      </c>
      <c r="E112" s="240" t="e">
        <f>IF(ISNUMBER(Regressions!E122),ROUND(Regressions!E122, 1), NA())</f>
        <v>#N/A</v>
      </c>
      <c r="F112" s="370">
        <f>IF(ISNUMBER(Regressions!F122),ROUND(Regressions!F122, 1), NA())</f>
        <v>49.1</v>
      </c>
      <c r="G112" s="262" t="e">
        <f>IF(ISNUMBER(Regressions!G122),ROUND(Regressions!G122, 1), NA())</f>
        <v>#N/A</v>
      </c>
      <c r="H112" s="371" t="e">
        <f>IF(ISNUMBER(Regressions!H122),ROUND(Regressions!H122, 1), NA())</f>
        <v>#N/A</v>
      </c>
      <c r="I112" s="263">
        <f>IF(ISNUMBER(Regressions!I122),ROUND(Regressions!I122, 1), NA())</f>
        <v>50.9</v>
      </c>
      <c r="J112" s="372">
        <f>IF(ISNUMBER(Regressions!K122),ROUND(Regressions!K122, 1), NA())</f>
        <v>47.5</v>
      </c>
      <c r="K112" s="370" t="e">
        <f>IF(ISNUMBER(Regressions!L122),ROUND(Regressions!L122, 1), NA())</f>
        <v>#N/A</v>
      </c>
      <c r="L112" s="264" t="e">
        <f>IF(ISNUMBER(Regressions!M122),ROUND(Regressions!M122, 1), NA())</f>
        <v>#N/A</v>
      </c>
      <c r="M112" s="371" t="e">
        <f>IF(ISNUMBER(Regressions!N122),ROUND(Regressions!N122, 1), NA())</f>
        <v>#N/A</v>
      </c>
      <c r="N112" s="263">
        <f>IF(ISNUMBER(Regressions!O122),ROUND(Regressions!O122, 1), NA())</f>
        <v>52.5</v>
      </c>
      <c r="O112" s="372" t="e">
        <f>IF(ISNUMBER(Regressions!Q122),ROUND(Regressions!Q122, 1), NA())</f>
        <v>#N/A</v>
      </c>
      <c r="P112" s="370" t="e">
        <f>IF(ISNUMBER(Regressions!R122),ROUND(Regressions!R122, 1), NA())</f>
        <v>#N/A</v>
      </c>
      <c r="Q112" s="241" t="e">
        <f>IF(ISNUMBER(Regressions!S122),ROUND(Regressions!S122, 1), NA())</f>
        <v>#N/A</v>
      </c>
      <c r="R112" s="371" t="e">
        <f>IF(ISNUMBER(Regressions!T122),ROUND(Regressions!T122, 1), NA())</f>
        <v>#N/A</v>
      </c>
      <c r="S112" s="263" t="e">
        <f>IF(ISNUMBER(Regressions!U122),ROUND(Regressions!U122, 1), NA())</f>
        <v>#N/A</v>
      </c>
    </row>
    <row xmlns:x14ac="http://schemas.microsoft.com/office/spreadsheetml/2009/9/ac" r="113" x14ac:dyDescent="0.2">
      <c r="A113" s="367" t="str">
        <f>IF(ISBLANK(Regressions!A123), " ", Regressions!A123)</f>
        <v>Niger</v>
      </c>
      <c r="B113" s="368">
        <f>IF(ISBLANK(Regressions!B123), " ", Regressions!B123)</f>
        <v>2016</v>
      </c>
      <c r="C113" s="373" t="str">
        <f>IF(ISBLANK(Regressions!C123), " ", Regressions!C123)</f>
        <v>Pre-primary</v>
      </c>
      <c r="D113" s="369">
        <f>IF(ISBLANK(Regressions!D123), " ", Regressions!D123)</f>
        <v>2148594</v>
      </c>
      <c r="E113" s="240" t="e">
        <f>IF(ISNUMBER(Regressions!E123),ROUND(Regressions!E123, 1), NA())</f>
        <v>#N/A</v>
      </c>
      <c r="F113" s="370">
        <f>IF(ISNUMBER(Regressions!F123),ROUND(Regressions!F123, 1), NA())</f>
        <v>49.6</v>
      </c>
      <c r="G113" s="262" t="e">
        <f>IF(ISNUMBER(Regressions!G123),ROUND(Regressions!G123, 1), NA())</f>
        <v>#N/A</v>
      </c>
      <c r="H113" s="371" t="e">
        <f>IF(ISNUMBER(Regressions!H123),ROUND(Regressions!H123, 1), NA())</f>
        <v>#N/A</v>
      </c>
      <c r="I113" s="263">
        <f>IF(ISNUMBER(Regressions!I123),ROUND(Regressions!I123, 1), NA())</f>
        <v>50.4</v>
      </c>
      <c r="J113" s="372">
        <f>IF(ISNUMBER(Regressions!K123),ROUND(Regressions!K123, 1), NA())</f>
        <v>48.7</v>
      </c>
      <c r="K113" s="370" t="e">
        <f>IF(ISNUMBER(Regressions!L123),ROUND(Regressions!L123, 1), NA())</f>
        <v>#N/A</v>
      </c>
      <c r="L113" s="264" t="e">
        <f>IF(ISNUMBER(Regressions!M123),ROUND(Regressions!M123, 1), NA())</f>
        <v>#N/A</v>
      </c>
      <c r="M113" s="371" t="e">
        <f>IF(ISNUMBER(Regressions!N123),ROUND(Regressions!N123, 1), NA())</f>
        <v>#N/A</v>
      </c>
      <c r="N113" s="263">
        <f>IF(ISNUMBER(Regressions!O123),ROUND(Regressions!O123, 1), NA())</f>
        <v>51.3</v>
      </c>
      <c r="O113" s="372" t="e">
        <f>IF(ISNUMBER(Regressions!Q123),ROUND(Regressions!Q123, 1), NA())</f>
        <v>#N/A</v>
      </c>
      <c r="P113" s="370" t="e">
        <f>IF(ISNUMBER(Regressions!R123),ROUND(Regressions!R123, 1), NA())</f>
        <v>#N/A</v>
      </c>
      <c r="Q113" s="241" t="e">
        <f>IF(ISNUMBER(Regressions!S123),ROUND(Regressions!S123, 1), NA())</f>
        <v>#N/A</v>
      </c>
      <c r="R113" s="371" t="e">
        <f>IF(ISNUMBER(Regressions!T123),ROUND(Regressions!T123, 1), NA())</f>
        <v>#N/A</v>
      </c>
      <c r="S113" s="263" t="e">
        <f>IF(ISNUMBER(Regressions!U123),ROUND(Regressions!U123, 1), NA())</f>
        <v>#N/A</v>
      </c>
    </row>
    <row xmlns:x14ac="http://schemas.microsoft.com/office/spreadsheetml/2009/9/ac" r="114" x14ac:dyDescent="0.2">
      <c r="A114" s="367" t="str">
        <f>IF(ISBLANK(Regressions!A124), " ", Regressions!A124)</f>
        <v>Niger</v>
      </c>
      <c r="B114" s="368">
        <f>IF(ISBLANK(Regressions!B124), " ", Regressions!B124)</f>
        <v>2017</v>
      </c>
      <c r="C114" s="373" t="str">
        <f>IF(ISBLANK(Regressions!C124), " ", Regressions!C124)</f>
        <v>Pre-primary</v>
      </c>
      <c r="D114" s="369">
        <f>IF(ISBLANK(Regressions!D124), " ", Regressions!D124)</f>
        <v>2222930</v>
      </c>
      <c r="E114" s="240" t="e">
        <f>IF(ISNUMBER(Regressions!E124),ROUND(Regressions!E124, 1), NA())</f>
        <v>#N/A</v>
      </c>
      <c r="F114" s="370">
        <f>IF(ISNUMBER(Regressions!F124),ROUND(Regressions!F124, 1), NA())</f>
        <v>50.1</v>
      </c>
      <c r="G114" s="262" t="e">
        <f>IF(ISNUMBER(Regressions!G124),ROUND(Regressions!G124, 1), NA())</f>
        <v>#N/A</v>
      </c>
      <c r="H114" s="371" t="e">
        <f>IF(ISNUMBER(Regressions!H124),ROUND(Regressions!H124, 1), NA())</f>
        <v>#N/A</v>
      </c>
      <c r="I114" s="263">
        <f>IF(ISNUMBER(Regressions!I124),ROUND(Regressions!I124, 1), NA())</f>
        <v>49.9</v>
      </c>
      <c r="J114" s="372">
        <f>IF(ISNUMBER(Regressions!K124),ROUND(Regressions!K124, 1), NA())</f>
        <v>49.9</v>
      </c>
      <c r="K114" s="370" t="e">
        <f>IF(ISNUMBER(Regressions!L124),ROUND(Regressions!L124, 1), NA())</f>
        <v>#N/A</v>
      </c>
      <c r="L114" s="264" t="e">
        <f>IF(ISNUMBER(Regressions!M124),ROUND(Regressions!M124, 1), NA())</f>
        <v>#N/A</v>
      </c>
      <c r="M114" s="371" t="e">
        <f>IF(ISNUMBER(Regressions!N124),ROUND(Regressions!N124, 1), NA())</f>
        <v>#N/A</v>
      </c>
      <c r="N114" s="263">
        <f>IF(ISNUMBER(Regressions!O124),ROUND(Regressions!O124, 1), NA())</f>
        <v>50.1</v>
      </c>
      <c r="O114" s="372" t="e">
        <f>IF(ISNUMBER(Regressions!Q124),ROUND(Regressions!Q124, 1), NA())</f>
        <v>#N/A</v>
      </c>
      <c r="P114" s="370" t="e">
        <f>IF(ISNUMBER(Regressions!R124),ROUND(Regressions!R124, 1), NA())</f>
        <v>#N/A</v>
      </c>
      <c r="Q114" s="241" t="e">
        <f>IF(ISNUMBER(Regressions!S124),ROUND(Regressions!S124, 1), NA())</f>
        <v>#N/A</v>
      </c>
      <c r="R114" s="371" t="e">
        <f>IF(ISNUMBER(Regressions!T124),ROUND(Regressions!T124, 1), NA())</f>
        <v>#N/A</v>
      </c>
      <c r="S114" s="263" t="e">
        <f>IF(ISNUMBER(Regressions!U124),ROUND(Regressions!U124, 1), NA())</f>
        <v>#N/A</v>
      </c>
    </row>
    <row xmlns:x14ac="http://schemas.microsoft.com/office/spreadsheetml/2009/9/ac" r="115" x14ac:dyDescent="0.2">
      <c r="A115" s="367" t="str">
        <f>IF(ISBLANK(Regressions!A125), " ", Regressions!A125)</f>
        <v>Niger</v>
      </c>
      <c r="B115" s="368">
        <f>IF(ISBLANK(Regressions!B125), " ", Regressions!B125)</f>
        <v>2018</v>
      </c>
      <c r="C115" s="373" t="str">
        <f>IF(ISBLANK(Regressions!C125), " ", Regressions!C125)</f>
        <v>Pre-primary</v>
      </c>
      <c r="D115" s="369">
        <f>IF(ISBLANK(Regressions!D125), " ", Regressions!D125)</f>
        <v>2300019</v>
      </c>
      <c r="E115" s="240" t="e">
        <f>IF(ISNUMBER(Regressions!E125),ROUND(Regressions!E125, 1), NA())</f>
        <v>#N/A</v>
      </c>
      <c r="F115" s="370">
        <f>IF(ISNUMBER(Regressions!F125),ROUND(Regressions!F125, 1), NA())</f>
        <v>50.6</v>
      </c>
      <c r="G115" s="262" t="e">
        <f>IF(ISNUMBER(Regressions!G125),ROUND(Regressions!G125, 1), NA())</f>
        <v>#N/A</v>
      </c>
      <c r="H115" s="371" t="e">
        <f>IF(ISNUMBER(Regressions!H125),ROUND(Regressions!H125, 1), NA())</f>
        <v>#N/A</v>
      </c>
      <c r="I115" s="263">
        <f>IF(ISNUMBER(Regressions!I125),ROUND(Regressions!I125, 1), NA())</f>
        <v>49.4</v>
      </c>
      <c r="J115" s="372">
        <f>IF(ISNUMBER(Regressions!K125),ROUND(Regressions!K125, 1), NA())</f>
        <v>51.1</v>
      </c>
      <c r="K115" s="370" t="e">
        <f>IF(ISNUMBER(Regressions!L125),ROUND(Regressions!L125, 1), NA())</f>
        <v>#N/A</v>
      </c>
      <c r="L115" s="264" t="e">
        <f>IF(ISNUMBER(Regressions!M125),ROUND(Regressions!M125, 1), NA())</f>
        <v>#N/A</v>
      </c>
      <c r="M115" s="371" t="e">
        <f>IF(ISNUMBER(Regressions!N125),ROUND(Regressions!N125, 1), NA())</f>
        <v>#N/A</v>
      </c>
      <c r="N115" s="263">
        <f>IF(ISNUMBER(Regressions!O125),ROUND(Regressions!O125, 1), NA())</f>
        <v>48.9</v>
      </c>
      <c r="O115" s="372" t="e">
        <f>IF(ISNUMBER(Regressions!Q125),ROUND(Regressions!Q125, 1), NA())</f>
        <v>#N/A</v>
      </c>
      <c r="P115" s="370" t="e">
        <f>IF(ISNUMBER(Regressions!R125),ROUND(Regressions!R125, 1), NA())</f>
        <v>#N/A</v>
      </c>
      <c r="Q115" s="241" t="e">
        <f>IF(ISNUMBER(Regressions!S125),ROUND(Regressions!S125, 1), NA())</f>
        <v>#N/A</v>
      </c>
      <c r="R115" s="371" t="e">
        <f>IF(ISNUMBER(Regressions!T125),ROUND(Regressions!T125, 1), NA())</f>
        <v>#N/A</v>
      </c>
      <c r="S115" s="263" t="e">
        <f>IF(ISNUMBER(Regressions!U125),ROUND(Regressions!U125, 1), NA())</f>
        <v>#N/A</v>
      </c>
    </row>
    <row xmlns:x14ac="http://schemas.microsoft.com/office/spreadsheetml/2009/9/ac" r="116" x14ac:dyDescent="0.2">
      <c r="A116" s="367" t="str">
        <f>IF(ISBLANK(Regressions!A126), " ", Regressions!A126)</f>
        <v>Niger</v>
      </c>
      <c r="B116" s="368">
        <f>IF(ISBLANK(Regressions!B126), " ", Regressions!B126)</f>
        <v>2019</v>
      </c>
      <c r="C116" s="373" t="str">
        <f>IF(ISBLANK(Regressions!C126), " ", Regressions!C126)</f>
        <v>Pre-primary</v>
      </c>
      <c r="D116" s="369">
        <f>IF(ISBLANK(Regressions!D126), " ", Regressions!D126)</f>
        <v>2380362</v>
      </c>
      <c r="E116" s="240" t="e">
        <f>IF(ISNUMBER(Regressions!E126),ROUND(Regressions!E126, 1), NA())</f>
        <v>#N/A</v>
      </c>
      <c r="F116" s="370">
        <f>IF(ISNUMBER(Regressions!F126),ROUND(Regressions!F126, 1), NA())</f>
        <v>51.1</v>
      </c>
      <c r="G116" s="262" t="e">
        <f>IF(ISNUMBER(Regressions!G126),ROUND(Regressions!G126, 1), NA())</f>
        <v>#N/A</v>
      </c>
      <c r="H116" s="371" t="e">
        <f>IF(ISNUMBER(Regressions!H126),ROUND(Regressions!H126, 1), NA())</f>
        <v>#N/A</v>
      </c>
      <c r="I116" s="263">
        <f>IF(ISNUMBER(Regressions!I126),ROUND(Regressions!I126, 1), NA())</f>
        <v>48.9</v>
      </c>
      <c r="J116" s="372">
        <f>IF(ISNUMBER(Regressions!K126),ROUND(Regressions!K126, 1), NA())</f>
        <v>52.4</v>
      </c>
      <c r="K116" s="370" t="e">
        <f>IF(ISNUMBER(Regressions!L126),ROUND(Regressions!L126, 1), NA())</f>
        <v>#N/A</v>
      </c>
      <c r="L116" s="264" t="e">
        <f>IF(ISNUMBER(Regressions!M126),ROUND(Regressions!M126, 1), NA())</f>
        <v>#N/A</v>
      </c>
      <c r="M116" s="371" t="e">
        <f>IF(ISNUMBER(Regressions!N126),ROUND(Regressions!N126, 1), NA())</f>
        <v>#N/A</v>
      </c>
      <c r="N116" s="263">
        <f>IF(ISNUMBER(Regressions!O126),ROUND(Regressions!O126, 1), NA())</f>
        <v>47.6</v>
      </c>
      <c r="O116" s="372" t="e">
        <f>IF(ISNUMBER(Regressions!Q126),ROUND(Regressions!Q126, 1), NA())</f>
        <v>#N/A</v>
      </c>
      <c r="P116" s="370" t="e">
        <f>IF(ISNUMBER(Regressions!R126),ROUND(Regressions!R126, 1), NA())</f>
        <v>#N/A</v>
      </c>
      <c r="Q116" s="241" t="e">
        <f>IF(ISNUMBER(Regressions!S126),ROUND(Regressions!S126, 1), NA())</f>
        <v>#N/A</v>
      </c>
      <c r="R116" s="371" t="e">
        <f>IF(ISNUMBER(Regressions!T126),ROUND(Regressions!T126, 1), NA())</f>
        <v>#N/A</v>
      </c>
      <c r="S116" s="263" t="e">
        <f>IF(ISNUMBER(Regressions!U126),ROUND(Regressions!U126, 1), NA())</f>
        <v>#N/A</v>
      </c>
    </row>
    <row xmlns:x14ac="http://schemas.microsoft.com/office/spreadsheetml/2009/9/ac" r="117" x14ac:dyDescent="0.2">
      <c r="A117" s="367" t="str">
        <f>IF(ISBLANK(Regressions!A127), " ", Regressions!A127)</f>
        <v>Niger</v>
      </c>
      <c r="B117" s="368">
        <f>IF(ISBLANK(Regressions!B127), " ", Regressions!B127)</f>
        <v>2020</v>
      </c>
      <c r="C117" s="373" t="str">
        <f>IF(ISBLANK(Regressions!C127), " ", Regressions!C127)</f>
        <v>Pre-primary</v>
      </c>
      <c r="D117" s="369">
        <f>IF(ISBLANK(Regressions!D127), " ", Regressions!D127)</f>
        <v>2468894</v>
      </c>
      <c r="E117" s="240" t="e">
        <f>IF(ISNUMBER(Regressions!E127),ROUND(Regressions!E127, 1), NA())</f>
        <v>#N/A</v>
      </c>
      <c r="F117" s="370">
        <f>IF(ISNUMBER(Regressions!F127),ROUND(Regressions!F127, 1), NA())</f>
        <v>51.6</v>
      </c>
      <c r="G117" s="262" t="e">
        <f>IF(ISNUMBER(Regressions!G127),ROUND(Regressions!G127, 1), NA())</f>
        <v>#N/A</v>
      </c>
      <c r="H117" s="371" t="e">
        <f>IF(ISNUMBER(Regressions!H127),ROUND(Regressions!H127, 1), NA())</f>
        <v>#N/A</v>
      </c>
      <c r="I117" s="263">
        <f>IF(ISNUMBER(Regressions!I127),ROUND(Regressions!I127, 1), NA())</f>
        <v>48.4</v>
      </c>
      <c r="J117" s="372">
        <f>IF(ISNUMBER(Regressions!K127),ROUND(Regressions!K127, 1), NA())</f>
        <v>53.6</v>
      </c>
      <c r="K117" s="370" t="e">
        <f>IF(ISNUMBER(Regressions!L127),ROUND(Regressions!L127, 1), NA())</f>
        <v>#N/A</v>
      </c>
      <c r="L117" s="264" t="e">
        <f>IF(ISNUMBER(Regressions!M127),ROUND(Regressions!M127, 1), NA())</f>
        <v>#N/A</v>
      </c>
      <c r="M117" s="371" t="e">
        <f>IF(ISNUMBER(Regressions!N127),ROUND(Regressions!N127, 1), NA())</f>
        <v>#N/A</v>
      </c>
      <c r="N117" s="263">
        <f>IF(ISNUMBER(Regressions!O127),ROUND(Regressions!O127, 1), NA())</f>
        <v>46.4</v>
      </c>
      <c r="O117" s="372" t="e">
        <f>IF(ISNUMBER(Regressions!Q127),ROUND(Regressions!Q127, 1), NA())</f>
        <v>#N/A</v>
      </c>
      <c r="P117" s="370" t="e">
        <f>IF(ISNUMBER(Regressions!R127),ROUND(Regressions!R127, 1), NA())</f>
        <v>#N/A</v>
      </c>
      <c r="Q117" s="241" t="e">
        <f>IF(ISNUMBER(Regressions!S127),ROUND(Regressions!S127, 1), NA())</f>
        <v>#N/A</v>
      </c>
      <c r="R117" s="371" t="e">
        <f>IF(ISNUMBER(Regressions!T127),ROUND(Regressions!T127, 1), NA())</f>
        <v>#N/A</v>
      </c>
      <c r="S117" s="263" t="e">
        <f>IF(ISNUMBER(Regressions!U127),ROUND(Regressions!U127, 1), NA())</f>
        <v>#N/A</v>
      </c>
    </row>
    <row xmlns:x14ac="http://schemas.microsoft.com/office/spreadsheetml/2009/9/ac" r="118" x14ac:dyDescent="0.2">
      <c r="A118" s="427" t="str">
        <f>IF(ISBLANK(Regressions!A128), " ", Regressions!A128)</f>
        <v>Niger</v>
      </c>
      <c r="B118" s="428">
        <f>IF(ISBLANK(Regressions!B128), " ", Regressions!B128)</f>
        <v>2021</v>
      </c>
      <c r="C118" s="429" t="str">
        <f>IF(ISBLANK(Regressions!C128), " ", Regressions!C128)</f>
        <v>Pre-primary</v>
      </c>
      <c r="D118" s="430">
        <f>IF(ISBLANK(Regressions!D128), " ", Regressions!D128)</f>
        <v>2564115</v>
      </c>
      <c r="E118" s="433" t="e">
        <f>IF(ISNUMBER(Regressions!E128),ROUND(Regressions!E128, 1), NA())</f>
        <v>#N/A</v>
      </c>
      <c r="F118" s="431">
        <f>IF(ISNUMBER(Regressions!F128),ROUND(Regressions!F128, 1), NA())</f>
        <v>52.1</v>
      </c>
      <c r="G118" s="434" t="e">
        <f>IF(ISNUMBER(Regressions!G128),ROUND(Regressions!G128, 1), NA())</f>
        <v>#N/A</v>
      </c>
      <c r="H118" s="432" t="e">
        <f>IF(ISNUMBER(Regressions!H128),ROUND(Regressions!H128, 1), NA())</f>
        <v>#N/A</v>
      </c>
      <c r="I118" s="435">
        <f>IF(ISNUMBER(Regressions!I128),ROUND(Regressions!I128, 1), NA())</f>
        <v>47.9</v>
      </c>
      <c r="J118" s="433">
        <f>IF(ISNUMBER(Regressions!K128),ROUND(Regressions!K128, 1), NA())</f>
        <v>54.8</v>
      </c>
      <c r="K118" s="431" t="e">
        <f>IF(ISNUMBER(Regressions!L128),ROUND(Regressions!L128, 1), NA())</f>
        <v>#N/A</v>
      </c>
      <c r="L118" s="436" t="e">
        <f>IF(ISNUMBER(Regressions!M128),ROUND(Regressions!M128, 1), NA())</f>
        <v>#N/A</v>
      </c>
      <c r="M118" s="432" t="e">
        <f>IF(ISNUMBER(Regressions!N128),ROUND(Regressions!N128, 1), NA())</f>
        <v>#N/A</v>
      </c>
      <c r="N118" s="435">
        <f>IF(ISNUMBER(Regressions!O128),ROUND(Regressions!O128, 1), NA())</f>
        <v>45.2</v>
      </c>
      <c r="O118" s="433" t="e">
        <f>IF(ISNUMBER(Regressions!Q128),ROUND(Regressions!Q128, 1), NA())</f>
        <v>#N/A</v>
      </c>
      <c r="P118" s="431" t="e">
        <f>IF(ISNUMBER(Regressions!R128),ROUND(Regressions!R128, 1), NA())</f>
        <v>#N/A</v>
      </c>
      <c r="Q118" s="437" t="e">
        <f>IF(ISNUMBER(Regressions!S128),ROUND(Regressions!S128, 1), NA())</f>
        <v>#N/A</v>
      </c>
      <c r="R118" s="432" t="e">
        <f>IF(ISNUMBER(Regressions!T128),ROUND(Regressions!T128, 1), NA())</f>
        <v>#N/A</v>
      </c>
      <c r="S118" s="435" t="e">
        <f>IF(ISNUMBER(Regressions!U128),ROUND(Regressions!U128, 1), NA())</f>
        <v>#N/A</v>
      </c>
      <c r="T118" s="426"/>
      <c r="U118" s="426"/>
      <c r="V118" s="426"/>
      <c r="W118" s="426"/>
      <c r="X118" s="426"/>
      <c r="Y118" s="426"/>
      <c r="Z118" s="426"/>
      <c r="AA118" s="426"/>
      <c r="AB118" s="426"/>
      <c r="AC118" s="426"/>
    </row>
    <row xmlns:x14ac="http://schemas.microsoft.com/office/spreadsheetml/2009/9/ac" r="119" x14ac:dyDescent="0.2">
      <c r="A119" s="367" t="str">
        <f>IF(ISBLANK(Regressions!A129), " ", Regressions!A129)</f>
        <v>Niger</v>
      </c>
      <c r="B119" s="368">
        <f>IF(ISBLANK(Regressions!B129), " ", Regressions!B129)</f>
        <v>2022</v>
      </c>
      <c r="C119" s="373" t="str">
        <f>IF(ISBLANK(Regressions!C129), " ", Regressions!C129)</f>
        <v>Pre-primary</v>
      </c>
      <c r="D119" s="369">
        <f>IF(ISBLANK(Regressions!D129), " ", Regressions!D129)</f>
        <v>2666293</v>
      </c>
      <c r="E119" s="240" t="e">
        <f>IF(ISNUMBER(Regressions!E129),ROUND(Regressions!E129, 1), NA())</f>
        <v>#N/A</v>
      </c>
      <c r="F119" s="370">
        <f>IF(ISNUMBER(Regressions!F129),ROUND(Regressions!F129, 1), NA())</f>
        <v>52.6</v>
      </c>
      <c r="G119" s="262" t="e">
        <f>IF(ISNUMBER(Regressions!G129),ROUND(Regressions!G129, 1), NA())</f>
        <v>#N/A</v>
      </c>
      <c r="H119" s="371" t="e">
        <f>IF(ISNUMBER(Regressions!H129),ROUND(Regressions!H129, 1), NA())</f>
        <v>#N/A</v>
      </c>
      <c r="I119" s="263">
        <f>IF(ISNUMBER(Regressions!I129),ROUND(Regressions!I129, 1), NA())</f>
        <v>47.4</v>
      </c>
      <c r="J119" s="372">
        <f>IF(ISNUMBER(Regressions!K129),ROUND(Regressions!K129, 1), NA())</f>
        <v>56</v>
      </c>
      <c r="K119" s="370" t="e">
        <f>IF(ISNUMBER(Regressions!L129),ROUND(Regressions!L129, 1), NA())</f>
        <v>#N/A</v>
      </c>
      <c r="L119" s="264" t="e">
        <f>IF(ISNUMBER(Regressions!M129),ROUND(Regressions!M129, 1), NA())</f>
        <v>#N/A</v>
      </c>
      <c r="M119" s="371" t="e">
        <f>IF(ISNUMBER(Regressions!N129),ROUND(Regressions!N129, 1), NA())</f>
        <v>#N/A</v>
      </c>
      <c r="N119" s="263">
        <f>IF(ISNUMBER(Regressions!O129),ROUND(Regressions!O129, 1), NA())</f>
        <v>44</v>
      </c>
      <c r="O119" s="372" t="e">
        <f>IF(ISNUMBER(Regressions!Q129),ROUND(Regressions!Q129, 1), NA())</f>
        <v>#N/A</v>
      </c>
      <c r="P119" s="370" t="e">
        <f>IF(ISNUMBER(Regressions!R129),ROUND(Regressions!R129, 1), NA())</f>
        <v>#N/A</v>
      </c>
      <c r="Q119" s="241" t="e">
        <f>IF(ISNUMBER(Regressions!S129),ROUND(Regressions!S129, 1), NA())</f>
        <v>#N/A</v>
      </c>
      <c r="R119" s="371" t="e">
        <f>IF(ISNUMBER(Regressions!T129),ROUND(Regressions!T129, 1), NA())</f>
        <v>#N/A</v>
      </c>
      <c r="S119" s="263" t="e">
        <f>IF(ISNUMBER(Regressions!U129),ROUND(Regressions!U129, 1), NA())</f>
        <v>#N/A</v>
      </c>
    </row>
    <row xmlns:x14ac="http://schemas.microsoft.com/office/spreadsheetml/2009/9/ac" r="120" x14ac:dyDescent="0.2">
      <c r="A120" s="374" t="str">
        <f>IF(ISBLANK(Regressions!A130), " ", Regressions!A130)</f>
        <v>Niger</v>
      </c>
      <c r="B120" s="375">
        <f>IF(ISBLANK(Regressions!B130), " ", Regressions!B130)</f>
        <v>2023</v>
      </c>
      <c r="C120" s="376" t="str">
        <f>IF(ISBLANK(Regressions!C130), " ", Regressions!C130)</f>
        <v>Pre-primary</v>
      </c>
      <c r="D120" s="377">
        <f>IF(ISBLANK(Regressions!D130), " ", Regressions!D130)</f>
        <v>2651572</v>
      </c>
      <c r="E120" s="378" t="e">
        <f>IF(ISNUMBER(Regressions!E130),ROUND(Regressions!E130, 1), NA())</f>
        <v>#N/A</v>
      </c>
      <c r="F120" s="379">
        <f>IF(ISNUMBER(Regressions!F130),ROUND(Regressions!F130, 1), NA())</f>
        <v>53.1</v>
      </c>
      <c r="G120" s="380" t="e">
        <f>IF(ISNUMBER(Regressions!G130),ROUND(Regressions!G130, 1), NA())</f>
        <v>#N/A</v>
      </c>
      <c r="H120" s="381" t="e">
        <f>IF(ISNUMBER(Regressions!H130),ROUND(Regressions!H130, 1), NA())</f>
        <v>#N/A</v>
      </c>
      <c r="I120" s="382">
        <f>IF(ISNUMBER(Regressions!I130),ROUND(Regressions!I130, 1), NA())</f>
        <v>46.9</v>
      </c>
      <c r="J120" s="383">
        <f>IF(ISNUMBER(Regressions!K130),ROUND(Regressions!K130, 1), NA())</f>
        <v>57.3</v>
      </c>
      <c r="K120" s="379" t="e">
        <f>IF(ISNUMBER(Regressions!L130),ROUND(Regressions!L130, 1), NA())</f>
        <v>#N/A</v>
      </c>
      <c r="L120" s="384" t="e">
        <f>IF(ISNUMBER(Regressions!M130),ROUND(Regressions!M130, 1), NA())</f>
        <v>#N/A</v>
      </c>
      <c r="M120" s="381" t="e">
        <f>IF(ISNUMBER(Regressions!N130),ROUND(Regressions!N130, 1), NA())</f>
        <v>#N/A</v>
      </c>
      <c r="N120" s="382">
        <f>IF(ISNUMBER(Regressions!O130),ROUND(Regressions!O130, 1), NA())</f>
        <v>42.7</v>
      </c>
      <c r="O120" s="383" t="e">
        <f>IF(ISNUMBER(Regressions!Q130),ROUND(Regressions!Q130, 1), NA())</f>
        <v>#N/A</v>
      </c>
      <c r="P120" s="379" t="e">
        <f>IF(ISNUMBER(Regressions!R130),ROUND(Regressions!R130, 1), NA())</f>
        <v>#N/A</v>
      </c>
      <c r="Q120" s="385" t="e">
        <f>IF(ISNUMBER(Regressions!S130),ROUND(Regressions!S130, 1), NA())</f>
        <v>#N/A</v>
      </c>
      <c r="R120" s="381" t="e">
        <f>IF(ISNUMBER(Regressions!T130),ROUND(Regressions!T130, 1), NA())</f>
        <v>#N/A</v>
      </c>
      <c r="S120" s="382" t="e">
        <f>IF(ISNUMBER(Regressions!U130),ROUND(Regressions!U130, 1), NA())</f>
        <v>#N/A</v>
      </c>
    </row>
    <row xmlns:x14ac="http://schemas.microsoft.com/office/spreadsheetml/2009/9/ac" r="121" hidden="true" x14ac:dyDescent="0.2">
      <c r="A121" s="367" t="str">
        <f>IF(ISBLANK(Regressions!A131), " ", Regressions!A131)</f>
        <v>Niger</v>
      </c>
      <c r="B121" s="368">
        <f>IF(ISBLANK(Regressions!B131), " ", Regressions!B131)</f>
        <v>2024</v>
      </c>
      <c r="C121" s="373" t="str">
        <f>IF(ISBLANK(Regressions!C131), " ", Regressions!C131)</f>
        <v>Pre-primary</v>
      </c>
      <c r="D121" s="369" t="str">
        <f>IF(ISBLANK(Regressions!D131), " ", Regressions!D131)</f>
        <v> </v>
      </c>
      <c r="E121" s="240" t="e">
        <f>IF(ISNUMBER(Regressions!E131),ROUND(Regressions!E131, 1), NA())</f>
        <v>#N/A</v>
      </c>
      <c r="F121" s="370" t="e">
        <f>IF(ISNUMBER(Regressions!F131),ROUND(Regressions!F131, 1), NA())</f>
        <v>#N/A</v>
      </c>
      <c r="G121" s="262" t="e">
        <f>IF(ISNUMBER(Regressions!G131),ROUND(Regressions!G131, 1), NA())</f>
        <v>#N/A</v>
      </c>
      <c r="H121" s="371" t="e">
        <f>IF(ISNUMBER(Regressions!H131),ROUND(Regressions!H131, 1), NA())</f>
        <v>#N/A</v>
      </c>
      <c r="I121" s="263" t="e">
        <f>IF(ISNUMBER(Regressions!I131),ROUND(Regressions!I131, 1), NA())</f>
        <v>#N/A</v>
      </c>
      <c r="J121" s="372" t="e">
        <f>IF(ISNUMBER(Regressions!K131),ROUND(Regressions!K131, 1), NA())</f>
        <v>#N/A</v>
      </c>
      <c r="K121" s="370" t="e">
        <f>IF(ISNUMBER(Regressions!L131),ROUND(Regressions!L131, 1), NA())</f>
        <v>#N/A</v>
      </c>
      <c r="L121" s="264" t="e">
        <f>IF(ISNUMBER(Regressions!M131),ROUND(Regressions!M131, 1), NA())</f>
        <v>#N/A</v>
      </c>
      <c r="M121" s="371" t="e">
        <f>IF(ISNUMBER(Regressions!N131),ROUND(Regressions!N131, 1), NA())</f>
        <v>#N/A</v>
      </c>
      <c r="N121" s="263" t="e">
        <f>IF(ISNUMBER(Regressions!O131),ROUND(Regressions!O131, 1), NA())</f>
        <v>#N/A</v>
      </c>
      <c r="O121" s="372" t="e">
        <f>IF(ISNUMBER(Regressions!Q131),ROUND(Regressions!Q131, 1), NA())</f>
        <v>#N/A</v>
      </c>
      <c r="P121" s="370" t="e">
        <f>IF(ISNUMBER(Regressions!R131),ROUND(Regressions!R131, 1), NA())</f>
        <v>#N/A</v>
      </c>
      <c r="Q121" s="241" t="e">
        <f>IF(ISNUMBER(Regressions!S131),ROUND(Regressions!S131, 1), NA())</f>
        <v>#N/A</v>
      </c>
      <c r="R121" s="371" t="e">
        <f>IF(ISNUMBER(Regressions!T131),ROUND(Regressions!T131, 1), NA())</f>
        <v>#N/A</v>
      </c>
      <c r="S121" s="263" t="e">
        <f>IF(ISNUMBER(Regressions!U131),ROUND(Regressions!U131, 1), NA())</f>
        <v>#N/A</v>
      </c>
    </row>
    <row xmlns:x14ac="http://schemas.microsoft.com/office/spreadsheetml/2009/9/ac" r="122" hidden="true" x14ac:dyDescent="0.2">
      <c r="A122" s="367" t="str">
        <f>IF(ISBLANK(Regressions!A132), " ", Regressions!A132)</f>
        <v>Niger</v>
      </c>
      <c r="B122" s="368">
        <f>IF(ISBLANK(Regressions!B132), " ", Regressions!B132)</f>
        <v>2025</v>
      </c>
      <c r="C122" s="373" t="str">
        <f>IF(ISBLANK(Regressions!C132), " ", Regressions!C132)</f>
        <v>Pre-primary</v>
      </c>
      <c r="D122" s="369" t="str">
        <f>IF(ISBLANK(Regressions!D132), " ", Regressions!D132)</f>
        <v> </v>
      </c>
      <c r="E122" s="240" t="e">
        <f>IF(ISNUMBER(Regressions!E132),ROUND(Regressions!E132, 1), NA())</f>
        <v>#N/A</v>
      </c>
      <c r="F122" s="370" t="e">
        <f>IF(ISNUMBER(Regressions!F132),ROUND(Regressions!F132, 1), NA())</f>
        <v>#N/A</v>
      </c>
      <c r="G122" s="262" t="e">
        <f>IF(ISNUMBER(Regressions!G132),ROUND(Regressions!G132, 1), NA())</f>
        <v>#N/A</v>
      </c>
      <c r="H122" s="371" t="e">
        <f>IF(ISNUMBER(Regressions!H132),ROUND(Regressions!H132, 1), NA())</f>
        <v>#N/A</v>
      </c>
      <c r="I122" s="263" t="e">
        <f>IF(ISNUMBER(Regressions!I132),ROUND(Regressions!I132, 1), NA())</f>
        <v>#N/A</v>
      </c>
      <c r="J122" s="372" t="e">
        <f>IF(ISNUMBER(Regressions!K132),ROUND(Regressions!K132, 1), NA())</f>
        <v>#N/A</v>
      </c>
      <c r="K122" s="370" t="e">
        <f>IF(ISNUMBER(Regressions!L132),ROUND(Regressions!L132, 1), NA())</f>
        <v>#N/A</v>
      </c>
      <c r="L122" s="264" t="e">
        <f>IF(ISNUMBER(Regressions!M132),ROUND(Regressions!M132, 1), NA())</f>
        <v>#N/A</v>
      </c>
      <c r="M122" s="371" t="e">
        <f>IF(ISNUMBER(Regressions!N132),ROUND(Regressions!N132, 1), NA())</f>
        <v>#N/A</v>
      </c>
      <c r="N122" s="263" t="e">
        <f>IF(ISNUMBER(Regressions!O132),ROUND(Regressions!O132, 1), NA())</f>
        <v>#N/A</v>
      </c>
      <c r="O122" s="372" t="e">
        <f>IF(ISNUMBER(Regressions!Q132),ROUND(Regressions!Q132, 1), NA())</f>
        <v>#N/A</v>
      </c>
      <c r="P122" s="370" t="e">
        <f>IF(ISNUMBER(Regressions!R132),ROUND(Regressions!R132, 1), NA())</f>
        <v>#N/A</v>
      </c>
      <c r="Q122" s="241" t="e">
        <f>IF(ISNUMBER(Regressions!S132),ROUND(Regressions!S132, 1), NA())</f>
        <v>#N/A</v>
      </c>
      <c r="R122" s="371" t="e">
        <f>IF(ISNUMBER(Regressions!T132),ROUND(Regressions!T132, 1), NA())</f>
        <v>#N/A</v>
      </c>
      <c r="S122" s="263" t="e">
        <f>IF(ISNUMBER(Regressions!U132),ROUND(Regressions!U132, 1), NA())</f>
        <v>#N/A</v>
      </c>
    </row>
    <row xmlns:x14ac="http://schemas.microsoft.com/office/spreadsheetml/2009/9/ac" r="123" hidden="true" x14ac:dyDescent="0.2">
      <c r="A123" s="367" t="str">
        <f>IF(ISBLANK(Regressions!A133), " ", Regressions!A133)</f>
        <v>Niger</v>
      </c>
      <c r="B123" s="368">
        <f>IF(ISBLANK(Regressions!B133), " ", Regressions!B133)</f>
        <v>2026</v>
      </c>
      <c r="C123" s="373" t="str">
        <f>IF(ISBLANK(Regressions!C133), " ", Regressions!C133)</f>
        <v>Pre-primary</v>
      </c>
      <c r="D123" s="369" t="str">
        <f>IF(ISBLANK(Regressions!D133), " ", Regressions!D133)</f>
        <v> </v>
      </c>
      <c r="E123" s="240" t="e">
        <f>IF(ISNUMBER(Regressions!E133),ROUND(Regressions!E133, 1), NA())</f>
        <v>#N/A</v>
      </c>
      <c r="F123" s="370" t="e">
        <f>IF(ISNUMBER(Regressions!F133),ROUND(Regressions!F133, 1), NA())</f>
        <v>#N/A</v>
      </c>
      <c r="G123" s="262" t="e">
        <f>IF(ISNUMBER(Regressions!G133),ROUND(Regressions!G133, 1), NA())</f>
        <v>#N/A</v>
      </c>
      <c r="H123" s="371" t="e">
        <f>IF(ISNUMBER(Regressions!H133),ROUND(Regressions!H133, 1), NA())</f>
        <v>#N/A</v>
      </c>
      <c r="I123" s="263" t="e">
        <f>IF(ISNUMBER(Regressions!I133),ROUND(Regressions!I133, 1), NA())</f>
        <v>#N/A</v>
      </c>
      <c r="J123" s="372" t="e">
        <f>IF(ISNUMBER(Regressions!K133),ROUND(Regressions!K133, 1), NA())</f>
        <v>#N/A</v>
      </c>
      <c r="K123" s="370" t="e">
        <f>IF(ISNUMBER(Regressions!L133),ROUND(Regressions!L133, 1), NA())</f>
        <v>#N/A</v>
      </c>
      <c r="L123" s="264" t="e">
        <f>IF(ISNUMBER(Regressions!M133),ROUND(Regressions!M133, 1), NA())</f>
        <v>#N/A</v>
      </c>
      <c r="M123" s="371" t="e">
        <f>IF(ISNUMBER(Regressions!N133),ROUND(Regressions!N133, 1), NA())</f>
        <v>#N/A</v>
      </c>
      <c r="N123" s="263" t="e">
        <f>IF(ISNUMBER(Regressions!O133),ROUND(Regressions!O133, 1), NA())</f>
        <v>#N/A</v>
      </c>
      <c r="O123" s="372" t="e">
        <f>IF(ISNUMBER(Regressions!Q133),ROUND(Regressions!Q133, 1), NA())</f>
        <v>#N/A</v>
      </c>
      <c r="P123" s="370" t="e">
        <f>IF(ISNUMBER(Regressions!R133),ROUND(Regressions!R133, 1), NA())</f>
        <v>#N/A</v>
      </c>
      <c r="Q123" s="241" t="e">
        <f>IF(ISNUMBER(Regressions!S133),ROUND(Regressions!S133, 1), NA())</f>
        <v>#N/A</v>
      </c>
      <c r="R123" s="371" t="e">
        <f>IF(ISNUMBER(Regressions!T133),ROUND(Regressions!T133, 1), NA())</f>
        <v>#N/A</v>
      </c>
      <c r="S123" s="263" t="e">
        <f>IF(ISNUMBER(Regressions!U133),ROUND(Regressions!U133, 1), NA())</f>
        <v>#N/A</v>
      </c>
    </row>
    <row xmlns:x14ac="http://schemas.microsoft.com/office/spreadsheetml/2009/9/ac" r="124" hidden="true" x14ac:dyDescent="0.2">
      <c r="A124" s="367" t="str">
        <f>IF(ISBLANK(Regressions!A134), " ", Regressions!A134)</f>
        <v>Niger</v>
      </c>
      <c r="B124" s="368">
        <f>IF(ISBLANK(Regressions!B134), " ", Regressions!B134)</f>
        <v>2027</v>
      </c>
      <c r="C124" s="373" t="str">
        <f>IF(ISBLANK(Regressions!C134), " ", Regressions!C134)</f>
        <v>Pre-primary</v>
      </c>
      <c r="D124" s="369" t="str">
        <f>IF(ISBLANK(Regressions!D134), " ", Regressions!D134)</f>
        <v> </v>
      </c>
      <c r="E124" s="240" t="e">
        <f>IF(ISNUMBER(Regressions!E134),ROUND(Regressions!E134, 1), NA())</f>
        <v>#N/A</v>
      </c>
      <c r="F124" s="370" t="e">
        <f>IF(ISNUMBER(Regressions!F134),ROUND(Regressions!F134, 1), NA())</f>
        <v>#N/A</v>
      </c>
      <c r="G124" s="262" t="e">
        <f>IF(ISNUMBER(Regressions!G134),ROUND(Regressions!G134, 1), NA())</f>
        <v>#N/A</v>
      </c>
      <c r="H124" s="371" t="e">
        <f>IF(ISNUMBER(Regressions!H134),ROUND(Regressions!H134, 1), NA())</f>
        <v>#N/A</v>
      </c>
      <c r="I124" s="263" t="e">
        <f>IF(ISNUMBER(Regressions!I134),ROUND(Regressions!I134, 1), NA())</f>
        <v>#N/A</v>
      </c>
      <c r="J124" s="372" t="e">
        <f>IF(ISNUMBER(Regressions!K134),ROUND(Regressions!K134, 1), NA())</f>
        <v>#N/A</v>
      </c>
      <c r="K124" s="370" t="e">
        <f>IF(ISNUMBER(Regressions!L134),ROUND(Regressions!L134, 1), NA())</f>
        <v>#N/A</v>
      </c>
      <c r="L124" s="264" t="e">
        <f>IF(ISNUMBER(Regressions!M134),ROUND(Regressions!M134, 1), NA())</f>
        <v>#N/A</v>
      </c>
      <c r="M124" s="371" t="e">
        <f>IF(ISNUMBER(Regressions!N134),ROUND(Regressions!N134, 1), NA())</f>
        <v>#N/A</v>
      </c>
      <c r="N124" s="263" t="e">
        <f>IF(ISNUMBER(Regressions!O134),ROUND(Regressions!O134, 1), NA())</f>
        <v>#N/A</v>
      </c>
      <c r="O124" s="372" t="e">
        <f>IF(ISNUMBER(Regressions!Q134),ROUND(Regressions!Q134, 1), NA())</f>
        <v>#N/A</v>
      </c>
      <c r="P124" s="370" t="e">
        <f>IF(ISNUMBER(Regressions!R134),ROUND(Regressions!R134, 1), NA())</f>
        <v>#N/A</v>
      </c>
      <c r="Q124" s="241" t="e">
        <f>IF(ISNUMBER(Regressions!S134),ROUND(Regressions!S134, 1), NA())</f>
        <v>#N/A</v>
      </c>
      <c r="R124" s="371" t="e">
        <f>IF(ISNUMBER(Regressions!T134),ROUND(Regressions!T134, 1), NA())</f>
        <v>#N/A</v>
      </c>
      <c r="S124" s="263" t="e">
        <f>IF(ISNUMBER(Regressions!U134),ROUND(Regressions!U134, 1), NA())</f>
        <v>#N/A</v>
      </c>
    </row>
    <row xmlns:x14ac="http://schemas.microsoft.com/office/spreadsheetml/2009/9/ac" r="125" hidden="true" x14ac:dyDescent="0.2">
      <c r="A125" s="367" t="str">
        <f>IF(ISBLANK(Regressions!A135), " ", Regressions!A135)</f>
        <v>Niger</v>
      </c>
      <c r="B125" s="368">
        <f>IF(ISBLANK(Regressions!B135), " ", Regressions!B135)</f>
        <v>2028</v>
      </c>
      <c r="C125" s="373" t="str">
        <f>IF(ISBLANK(Regressions!C135), " ", Regressions!C135)</f>
        <v>Pre-primary</v>
      </c>
      <c r="D125" s="369" t="str">
        <f>IF(ISBLANK(Regressions!D135), " ", Regressions!D135)</f>
        <v> </v>
      </c>
      <c r="E125" s="240" t="e">
        <f>IF(ISNUMBER(Regressions!E135),ROUND(Regressions!E135, 1), NA())</f>
        <v>#N/A</v>
      </c>
      <c r="F125" s="370" t="e">
        <f>IF(ISNUMBER(Regressions!F135),ROUND(Regressions!F135, 1), NA())</f>
        <v>#N/A</v>
      </c>
      <c r="G125" s="262" t="e">
        <f>IF(ISNUMBER(Regressions!G135),ROUND(Regressions!G135, 1), NA())</f>
        <v>#N/A</v>
      </c>
      <c r="H125" s="371" t="e">
        <f>IF(ISNUMBER(Regressions!H135),ROUND(Regressions!H135, 1), NA())</f>
        <v>#N/A</v>
      </c>
      <c r="I125" s="263" t="e">
        <f>IF(ISNUMBER(Regressions!I135),ROUND(Regressions!I135, 1), NA())</f>
        <v>#N/A</v>
      </c>
      <c r="J125" s="372" t="e">
        <f>IF(ISNUMBER(Regressions!K135),ROUND(Regressions!K135, 1), NA())</f>
        <v>#N/A</v>
      </c>
      <c r="K125" s="370" t="e">
        <f>IF(ISNUMBER(Regressions!L135),ROUND(Regressions!L135, 1), NA())</f>
        <v>#N/A</v>
      </c>
      <c r="L125" s="264" t="e">
        <f>IF(ISNUMBER(Regressions!M135),ROUND(Regressions!M135, 1), NA())</f>
        <v>#N/A</v>
      </c>
      <c r="M125" s="371" t="e">
        <f>IF(ISNUMBER(Regressions!N135),ROUND(Regressions!N135, 1), NA())</f>
        <v>#N/A</v>
      </c>
      <c r="N125" s="263" t="e">
        <f>IF(ISNUMBER(Regressions!O135),ROUND(Regressions!O135, 1), NA())</f>
        <v>#N/A</v>
      </c>
      <c r="O125" s="372" t="e">
        <f>IF(ISNUMBER(Regressions!Q135),ROUND(Regressions!Q135, 1), NA())</f>
        <v>#N/A</v>
      </c>
      <c r="P125" s="370" t="e">
        <f>IF(ISNUMBER(Regressions!R135),ROUND(Regressions!R135, 1), NA())</f>
        <v>#N/A</v>
      </c>
      <c r="Q125" s="241" t="e">
        <f>IF(ISNUMBER(Regressions!S135),ROUND(Regressions!S135, 1), NA())</f>
        <v>#N/A</v>
      </c>
      <c r="R125" s="371" t="e">
        <f>IF(ISNUMBER(Regressions!T135),ROUND(Regressions!T135, 1), NA())</f>
        <v>#N/A</v>
      </c>
      <c r="S125" s="263" t="e">
        <f>IF(ISNUMBER(Regressions!U135),ROUND(Regressions!U135, 1), NA())</f>
        <v>#N/A</v>
      </c>
    </row>
    <row xmlns:x14ac="http://schemas.microsoft.com/office/spreadsheetml/2009/9/ac" r="126" hidden="true" x14ac:dyDescent="0.2">
      <c r="A126" s="367" t="str">
        <f>IF(ISBLANK(Regressions!A136), " ", Regressions!A136)</f>
        <v>Niger</v>
      </c>
      <c r="B126" s="368">
        <f>IF(ISBLANK(Regressions!B136), " ", Regressions!B136)</f>
        <v>2029</v>
      </c>
      <c r="C126" s="373" t="str">
        <f>IF(ISBLANK(Regressions!C136), " ", Regressions!C136)</f>
        <v>Pre-primary</v>
      </c>
      <c r="D126" s="369" t="str">
        <f>IF(ISBLANK(Regressions!D136), " ", Regressions!D136)</f>
        <v> </v>
      </c>
      <c r="E126" s="240" t="e">
        <f>IF(ISNUMBER(Regressions!E136),ROUND(Regressions!E136, 1), NA())</f>
        <v>#N/A</v>
      </c>
      <c r="F126" s="370" t="e">
        <f>IF(ISNUMBER(Regressions!F136),ROUND(Regressions!F136, 1), NA())</f>
        <v>#N/A</v>
      </c>
      <c r="G126" s="262" t="e">
        <f>IF(ISNUMBER(Regressions!G136),ROUND(Regressions!G136, 1), NA())</f>
        <v>#N/A</v>
      </c>
      <c r="H126" s="371" t="e">
        <f>IF(ISNUMBER(Regressions!H136),ROUND(Regressions!H136, 1), NA())</f>
        <v>#N/A</v>
      </c>
      <c r="I126" s="263" t="e">
        <f>IF(ISNUMBER(Regressions!I136),ROUND(Regressions!I136, 1), NA())</f>
        <v>#N/A</v>
      </c>
      <c r="J126" s="372" t="e">
        <f>IF(ISNUMBER(Regressions!K136),ROUND(Regressions!K136, 1), NA())</f>
        <v>#N/A</v>
      </c>
      <c r="K126" s="370" t="e">
        <f>IF(ISNUMBER(Regressions!L136),ROUND(Regressions!L136, 1), NA())</f>
        <v>#N/A</v>
      </c>
      <c r="L126" s="264" t="e">
        <f>IF(ISNUMBER(Regressions!M136),ROUND(Regressions!M136, 1), NA())</f>
        <v>#N/A</v>
      </c>
      <c r="M126" s="371" t="e">
        <f>IF(ISNUMBER(Regressions!N136),ROUND(Regressions!N136, 1), NA())</f>
        <v>#N/A</v>
      </c>
      <c r="N126" s="263" t="e">
        <f>IF(ISNUMBER(Regressions!O136),ROUND(Regressions!O136, 1), NA())</f>
        <v>#N/A</v>
      </c>
      <c r="O126" s="372" t="e">
        <f>IF(ISNUMBER(Regressions!Q136),ROUND(Regressions!Q136, 1), NA())</f>
        <v>#N/A</v>
      </c>
      <c r="P126" s="370" t="e">
        <f>IF(ISNUMBER(Regressions!R136),ROUND(Regressions!R136, 1), NA())</f>
        <v>#N/A</v>
      </c>
      <c r="Q126" s="241" t="e">
        <f>IF(ISNUMBER(Regressions!S136),ROUND(Regressions!S136, 1), NA())</f>
        <v>#N/A</v>
      </c>
      <c r="R126" s="371" t="e">
        <f>IF(ISNUMBER(Regressions!T136),ROUND(Regressions!T136, 1), NA())</f>
        <v>#N/A</v>
      </c>
      <c r="S126" s="263" t="e">
        <f>IF(ISNUMBER(Regressions!U136),ROUND(Regressions!U136, 1), NA())</f>
        <v>#N/A</v>
      </c>
    </row>
    <row xmlns:x14ac="http://schemas.microsoft.com/office/spreadsheetml/2009/9/ac" r="127" hidden="true" x14ac:dyDescent="0.2">
      <c r="A127" s="367" t="str">
        <f>IF(ISBLANK(Regressions!A137), " ", Regressions!A137)</f>
        <v>Niger</v>
      </c>
      <c r="B127" s="368">
        <f>IF(ISBLANK(Regressions!B137), " ", Regressions!B137)</f>
        <v>2030</v>
      </c>
      <c r="C127" s="373" t="str">
        <f>IF(ISBLANK(Regressions!C137), " ", Regressions!C137)</f>
        <v>Pre-primary</v>
      </c>
      <c r="D127" s="369" t="str">
        <f>IF(ISBLANK(Regressions!D137), " ", Regressions!D137)</f>
        <v> </v>
      </c>
      <c r="E127" s="240" t="e">
        <f>IF(ISNUMBER(Regressions!E137),ROUND(Regressions!E137, 1), NA())</f>
        <v>#N/A</v>
      </c>
      <c r="F127" s="370" t="e">
        <f>IF(ISNUMBER(Regressions!F137),ROUND(Regressions!F137, 1), NA())</f>
        <v>#N/A</v>
      </c>
      <c r="G127" s="262" t="e">
        <f>IF(ISNUMBER(Regressions!G137),ROUND(Regressions!G137, 1), NA())</f>
        <v>#N/A</v>
      </c>
      <c r="H127" s="371" t="e">
        <f>IF(ISNUMBER(Regressions!H137),ROUND(Regressions!H137, 1), NA())</f>
        <v>#N/A</v>
      </c>
      <c r="I127" s="263" t="e">
        <f>IF(ISNUMBER(Regressions!I137),ROUND(Regressions!I137, 1), NA())</f>
        <v>#N/A</v>
      </c>
      <c r="J127" s="372" t="e">
        <f>IF(ISNUMBER(Regressions!K137),ROUND(Regressions!K137, 1), NA())</f>
        <v>#N/A</v>
      </c>
      <c r="K127" s="370" t="e">
        <f>IF(ISNUMBER(Regressions!L137),ROUND(Regressions!L137, 1), NA())</f>
        <v>#N/A</v>
      </c>
      <c r="L127" s="264" t="e">
        <f>IF(ISNUMBER(Regressions!M137),ROUND(Regressions!M137, 1), NA())</f>
        <v>#N/A</v>
      </c>
      <c r="M127" s="371" t="e">
        <f>IF(ISNUMBER(Regressions!N137),ROUND(Regressions!N137, 1), NA())</f>
        <v>#N/A</v>
      </c>
      <c r="N127" s="263" t="e">
        <f>IF(ISNUMBER(Regressions!O137),ROUND(Regressions!O137, 1), NA())</f>
        <v>#N/A</v>
      </c>
      <c r="O127" s="372" t="e">
        <f>IF(ISNUMBER(Regressions!Q137),ROUND(Regressions!Q137, 1), NA())</f>
        <v>#N/A</v>
      </c>
      <c r="P127" s="370" t="e">
        <f>IF(ISNUMBER(Regressions!R137),ROUND(Regressions!R137, 1), NA())</f>
        <v>#N/A</v>
      </c>
      <c r="Q127" s="241" t="e">
        <f>IF(ISNUMBER(Regressions!S137),ROUND(Regressions!S137, 1), NA())</f>
        <v>#N/A</v>
      </c>
      <c r="R127" s="371" t="e">
        <f>IF(ISNUMBER(Regressions!T137),ROUND(Regressions!T137, 1), NA())</f>
        <v>#N/A</v>
      </c>
      <c r="S127" s="263" t="e">
        <f>IF(ISNUMBER(Regressions!U137),ROUND(Regressions!U137, 1), NA())</f>
        <v>#N/A</v>
      </c>
    </row>
    <row xmlns:x14ac="http://schemas.microsoft.com/office/spreadsheetml/2009/9/ac" r="128" x14ac:dyDescent="0.2">
      <c r="A128" s="367" t="str">
        <f>IF(ISBLANK(Regressions!A138), " ", Regressions!A138)</f>
        <v>Niger</v>
      </c>
      <c r="B128" s="368">
        <f>IF(ISBLANK(Regressions!B138), " ", Regressions!B138)</f>
        <v>2000</v>
      </c>
      <c r="C128" s="373" t="str">
        <f>IF(ISBLANK(Regressions!C138), " ", Regressions!C138)</f>
        <v>Primary</v>
      </c>
      <c r="D128" s="369">
        <f>IF(ISBLANK(Regressions!D138), " ", Regressions!D138)</f>
        <v>1819598</v>
      </c>
      <c r="E128" s="240" t="e">
        <f>IF(ISNUMBER(Regressions!E138),ROUND(Regressions!E138, 1), NA())</f>
        <v>#N/A</v>
      </c>
      <c r="F128" s="370" t="e">
        <f>IF(ISNUMBER(Regressions!F138),ROUND(Regressions!F138, 1), NA())</f>
        <v>#N/A</v>
      </c>
      <c r="G128" s="262" t="e">
        <f>IF(ISNUMBER(Regressions!G138),ROUND(Regressions!G138, 1), NA())</f>
        <v>#N/A</v>
      </c>
      <c r="H128" s="371" t="e">
        <f>IF(ISNUMBER(Regressions!H138),ROUND(Regressions!H138, 1), NA())</f>
        <v>#N/A</v>
      </c>
      <c r="I128" s="263" t="e">
        <f>IF(ISNUMBER(Regressions!I138),ROUND(Regressions!I138, 1), NA())</f>
        <v>#N/A</v>
      </c>
      <c r="J128" s="372">
        <f>IF(ISNUMBER(Regressions!K138),ROUND(Regressions!K138, 1), NA())</f>
        <v>6.1</v>
      </c>
      <c r="K128" s="370" t="e">
        <f>IF(ISNUMBER(Regressions!L138),ROUND(Regressions!L138, 1), NA())</f>
        <v>#N/A</v>
      </c>
      <c r="L128" s="264" t="e">
        <f>IF(ISNUMBER(Regressions!M138),ROUND(Regressions!M138, 1), NA())</f>
        <v>#N/A</v>
      </c>
      <c r="M128" s="371" t="e">
        <f>IF(ISNUMBER(Regressions!N138),ROUND(Regressions!N138, 1), NA())</f>
        <v>#N/A</v>
      </c>
      <c r="N128" s="263">
        <f>IF(ISNUMBER(Regressions!O138),ROUND(Regressions!O138, 1), NA())</f>
        <v>93.9</v>
      </c>
      <c r="O128" s="372" t="e">
        <f>IF(ISNUMBER(Regressions!Q138),ROUND(Regressions!Q138, 1), NA())</f>
        <v>#N/A</v>
      </c>
      <c r="P128" s="370" t="e">
        <f>IF(ISNUMBER(Regressions!R138),ROUND(Regressions!R138, 1), NA())</f>
        <v>#N/A</v>
      </c>
      <c r="Q128" s="241">
        <f>IF(ISNUMBER(Regressions!S138),ROUND(Regressions!S138, 1), NA())</f>
        <v>0</v>
      </c>
      <c r="R128" s="371" t="e">
        <f>IF(ISNUMBER(Regressions!T138),ROUND(Regressions!T138, 1), NA())</f>
        <v>#N/A</v>
      </c>
      <c r="S128" s="263" t="e">
        <f>IF(ISNUMBER(Regressions!U138),ROUND(Regressions!U138, 1), NA())</f>
        <v>#N/A</v>
      </c>
    </row>
    <row xmlns:x14ac="http://schemas.microsoft.com/office/spreadsheetml/2009/9/ac" r="129" x14ac:dyDescent="0.2">
      <c r="A129" s="367" t="str">
        <f>IF(ISBLANK(Regressions!A139), " ", Regressions!A139)</f>
        <v>Niger</v>
      </c>
      <c r="B129" s="368">
        <f>IF(ISBLANK(Regressions!B139), " ", Regressions!B139)</f>
        <v>2001</v>
      </c>
      <c r="C129" s="373" t="str">
        <f>IF(ISBLANK(Regressions!C139), " ", Regressions!C139)</f>
        <v>Primary</v>
      </c>
      <c r="D129" s="369">
        <f>IF(ISBLANK(Regressions!D139), " ", Regressions!D139)</f>
        <v>1889385</v>
      </c>
      <c r="E129" s="240" t="e">
        <f>IF(ISNUMBER(Regressions!E139),ROUND(Regressions!E139, 1), NA())</f>
        <v>#N/A</v>
      </c>
      <c r="F129" s="370">
        <f>IF(ISNUMBER(Regressions!F139),ROUND(Regressions!F139, 1), NA())</f>
        <v>12.3</v>
      </c>
      <c r="G129" s="262" t="e">
        <f>IF(ISNUMBER(Regressions!G139),ROUND(Regressions!G139, 1), NA())</f>
        <v>#N/A</v>
      </c>
      <c r="H129" s="371" t="e">
        <f>IF(ISNUMBER(Regressions!H139),ROUND(Regressions!H139, 1), NA())</f>
        <v>#N/A</v>
      </c>
      <c r="I129" s="263">
        <f>IF(ISNUMBER(Regressions!I139),ROUND(Regressions!I139, 1), NA())</f>
        <v>87.7</v>
      </c>
      <c r="J129" s="372">
        <f>IF(ISNUMBER(Regressions!K139),ROUND(Regressions!K139, 1), NA())</f>
        <v>6.1</v>
      </c>
      <c r="K129" s="370" t="e">
        <f>IF(ISNUMBER(Regressions!L139),ROUND(Regressions!L139, 1), NA())</f>
        <v>#N/A</v>
      </c>
      <c r="L129" s="264" t="e">
        <f>IF(ISNUMBER(Regressions!M139),ROUND(Regressions!M139, 1), NA())</f>
        <v>#N/A</v>
      </c>
      <c r="M129" s="371" t="e">
        <f>IF(ISNUMBER(Regressions!N139),ROUND(Regressions!N139, 1), NA())</f>
        <v>#N/A</v>
      </c>
      <c r="N129" s="263">
        <f>IF(ISNUMBER(Regressions!O139),ROUND(Regressions!O139, 1), NA())</f>
        <v>93.9</v>
      </c>
      <c r="O129" s="372" t="e">
        <f>IF(ISNUMBER(Regressions!Q139),ROUND(Regressions!Q139, 1), NA())</f>
        <v>#N/A</v>
      </c>
      <c r="P129" s="370" t="e">
        <f>IF(ISNUMBER(Regressions!R139),ROUND(Regressions!R139, 1), NA())</f>
        <v>#N/A</v>
      </c>
      <c r="Q129" s="241">
        <f>IF(ISNUMBER(Regressions!S139),ROUND(Regressions!S139, 1), NA())</f>
        <v>0</v>
      </c>
      <c r="R129" s="371" t="e">
        <f>IF(ISNUMBER(Regressions!T139),ROUND(Regressions!T139, 1), NA())</f>
        <v>#N/A</v>
      </c>
      <c r="S129" s="263" t="e">
        <f>IF(ISNUMBER(Regressions!U139),ROUND(Regressions!U139, 1), NA())</f>
        <v>#N/A</v>
      </c>
    </row>
    <row xmlns:x14ac="http://schemas.microsoft.com/office/spreadsheetml/2009/9/ac" r="130" x14ac:dyDescent="0.2">
      <c r="A130" s="367" t="str">
        <f>IF(ISBLANK(Regressions!A140), " ", Regressions!A140)</f>
        <v>Niger</v>
      </c>
      <c r="B130" s="368">
        <f>IF(ISBLANK(Regressions!B140), " ", Regressions!B140)</f>
        <v>2002</v>
      </c>
      <c r="C130" s="373" t="str">
        <f>IF(ISBLANK(Regressions!C140), " ", Regressions!C140)</f>
        <v>Primary</v>
      </c>
      <c r="D130" s="369">
        <f>IF(ISBLANK(Regressions!D140), " ", Regressions!D140)</f>
        <v>1967210</v>
      </c>
      <c r="E130" s="240" t="e">
        <f>IF(ISNUMBER(Regressions!E140),ROUND(Regressions!E140, 1), NA())</f>
        <v>#N/A</v>
      </c>
      <c r="F130" s="370">
        <f>IF(ISNUMBER(Regressions!F140),ROUND(Regressions!F140, 1), NA())</f>
        <v>12.3</v>
      </c>
      <c r="G130" s="262" t="e">
        <f>IF(ISNUMBER(Regressions!G140),ROUND(Regressions!G140, 1), NA())</f>
        <v>#N/A</v>
      </c>
      <c r="H130" s="371" t="e">
        <f>IF(ISNUMBER(Regressions!H140),ROUND(Regressions!H140, 1), NA())</f>
        <v>#N/A</v>
      </c>
      <c r="I130" s="263">
        <f>IF(ISNUMBER(Regressions!I140),ROUND(Regressions!I140, 1), NA())</f>
        <v>87.7</v>
      </c>
      <c r="J130" s="372">
        <f>IF(ISNUMBER(Regressions!K140),ROUND(Regressions!K140, 1), NA())</f>
        <v>6.1</v>
      </c>
      <c r="K130" s="370" t="e">
        <f>IF(ISNUMBER(Regressions!L140),ROUND(Regressions!L140, 1), NA())</f>
        <v>#N/A</v>
      </c>
      <c r="L130" s="264" t="e">
        <f>IF(ISNUMBER(Regressions!M140),ROUND(Regressions!M140, 1), NA())</f>
        <v>#N/A</v>
      </c>
      <c r="M130" s="371" t="e">
        <f>IF(ISNUMBER(Regressions!N140),ROUND(Regressions!N140, 1), NA())</f>
        <v>#N/A</v>
      </c>
      <c r="N130" s="263">
        <f>IF(ISNUMBER(Regressions!O140),ROUND(Regressions!O140, 1), NA())</f>
        <v>93.9</v>
      </c>
      <c r="O130" s="372" t="e">
        <f>IF(ISNUMBER(Regressions!Q140),ROUND(Regressions!Q140, 1), NA())</f>
        <v>#N/A</v>
      </c>
      <c r="P130" s="370" t="e">
        <f>IF(ISNUMBER(Regressions!R140),ROUND(Regressions!R140, 1), NA())</f>
        <v>#N/A</v>
      </c>
      <c r="Q130" s="241">
        <f>IF(ISNUMBER(Regressions!S140),ROUND(Regressions!S140, 1), NA())</f>
        <v>0</v>
      </c>
      <c r="R130" s="371" t="e">
        <f>IF(ISNUMBER(Regressions!T140),ROUND(Regressions!T140, 1), NA())</f>
        <v>#N/A</v>
      </c>
      <c r="S130" s="263" t="e">
        <f>IF(ISNUMBER(Regressions!U140),ROUND(Regressions!U140, 1), NA())</f>
        <v>#N/A</v>
      </c>
    </row>
    <row xmlns:x14ac="http://schemas.microsoft.com/office/spreadsheetml/2009/9/ac" r="131" x14ac:dyDescent="0.2">
      <c r="A131" s="367" t="str">
        <f>IF(ISBLANK(Regressions!A141), " ", Regressions!A141)</f>
        <v>Niger</v>
      </c>
      <c r="B131" s="368">
        <f>IF(ISBLANK(Regressions!B141), " ", Regressions!B141)</f>
        <v>2003</v>
      </c>
      <c r="C131" s="373" t="str">
        <f>IF(ISBLANK(Regressions!C141), " ", Regressions!C141)</f>
        <v>Primary</v>
      </c>
      <c r="D131" s="369">
        <f>IF(ISBLANK(Regressions!D141), " ", Regressions!D141)</f>
        <v>2054889</v>
      </c>
      <c r="E131" s="240" t="e">
        <f>IF(ISNUMBER(Regressions!E141),ROUND(Regressions!E141, 1), NA())</f>
        <v>#N/A</v>
      </c>
      <c r="F131" s="370">
        <f>IF(ISNUMBER(Regressions!F141),ROUND(Regressions!F141, 1), NA())</f>
        <v>12.3</v>
      </c>
      <c r="G131" s="262" t="e">
        <f>IF(ISNUMBER(Regressions!G141),ROUND(Regressions!G141, 1), NA())</f>
        <v>#N/A</v>
      </c>
      <c r="H131" s="371" t="e">
        <f>IF(ISNUMBER(Regressions!H141),ROUND(Regressions!H141, 1), NA())</f>
        <v>#N/A</v>
      </c>
      <c r="I131" s="263">
        <f>IF(ISNUMBER(Regressions!I141),ROUND(Regressions!I141, 1), NA())</f>
        <v>87.7</v>
      </c>
      <c r="J131" s="372">
        <f>IF(ISNUMBER(Regressions!K141),ROUND(Regressions!K141, 1), NA())</f>
        <v>7.8</v>
      </c>
      <c r="K131" s="370" t="e">
        <f>IF(ISNUMBER(Regressions!L141),ROUND(Regressions!L141, 1), NA())</f>
        <v>#N/A</v>
      </c>
      <c r="L131" s="264" t="e">
        <f>IF(ISNUMBER(Regressions!M141),ROUND(Regressions!M141, 1), NA())</f>
        <v>#N/A</v>
      </c>
      <c r="M131" s="371" t="e">
        <f>IF(ISNUMBER(Regressions!N141),ROUND(Regressions!N141, 1), NA())</f>
        <v>#N/A</v>
      </c>
      <c r="N131" s="263">
        <f>IF(ISNUMBER(Regressions!O141),ROUND(Regressions!O141, 1), NA())</f>
        <v>92.2</v>
      </c>
      <c r="O131" s="372" t="e">
        <f>IF(ISNUMBER(Regressions!Q141),ROUND(Regressions!Q141, 1), NA())</f>
        <v>#N/A</v>
      </c>
      <c r="P131" s="370" t="e">
        <f>IF(ISNUMBER(Regressions!R141),ROUND(Regressions!R141, 1), NA())</f>
        <v>#N/A</v>
      </c>
      <c r="Q131" s="241">
        <f>IF(ISNUMBER(Regressions!S141),ROUND(Regressions!S141, 1), NA())</f>
        <v>0</v>
      </c>
      <c r="R131" s="371" t="e">
        <f>IF(ISNUMBER(Regressions!T141),ROUND(Regressions!T141, 1), NA())</f>
        <v>#N/A</v>
      </c>
      <c r="S131" s="263" t="e">
        <f>IF(ISNUMBER(Regressions!U141),ROUND(Regressions!U141, 1), NA())</f>
        <v>#N/A</v>
      </c>
    </row>
    <row xmlns:x14ac="http://schemas.microsoft.com/office/spreadsheetml/2009/9/ac" r="132" x14ac:dyDescent="0.2">
      <c r="A132" s="367" t="str">
        <f>IF(ISBLANK(Regressions!A142), " ", Regressions!A142)</f>
        <v>Niger</v>
      </c>
      <c r="B132" s="368">
        <f>IF(ISBLANK(Regressions!B142), " ", Regressions!B142)</f>
        <v>2004</v>
      </c>
      <c r="C132" s="373" t="str">
        <f>IF(ISBLANK(Regressions!C142), " ", Regressions!C142)</f>
        <v>Primary</v>
      </c>
      <c r="D132" s="369">
        <f>IF(ISBLANK(Regressions!D142), " ", Regressions!D142)</f>
        <v>2148322</v>
      </c>
      <c r="E132" s="240" t="e">
        <f>IF(ISNUMBER(Regressions!E142),ROUND(Regressions!E142, 1), NA())</f>
        <v>#N/A</v>
      </c>
      <c r="F132" s="370">
        <f>IF(ISNUMBER(Regressions!F142),ROUND(Regressions!F142, 1), NA())</f>
        <v>12.3</v>
      </c>
      <c r="G132" s="262" t="e">
        <f>IF(ISNUMBER(Regressions!G142),ROUND(Regressions!G142, 1), NA())</f>
        <v>#N/A</v>
      </c>
      <c r="H132" s="371" t="e">
        <f>IF(ISNUMBER(Regressions!H142),ROUND(Regressions!H142, 1), NA())</f>
        <v>#N/A</v>
      </c>
      <c r="I132" s="263">
        <f>IF(ISNUMBER(Regressions!I142),ROUND(Regressions!I142, 1), NA())</f>
        <v>87.7</v>
      </c>
      <c r="J132" s="372">
        <f>IF(ISNUMBER(Regressions!K142),ROUND(Regressions!K142, 1), NA())</f>
        <v>9.5</v>
      </c>
      <c r="K132" s="370" t="e">
        <f>IF(ISNUMBER(Regressions!L142),ROUND(Regressions!L142, 1), NA())</f>
        <v>#N/A</v>
      </c>
      <c r="L132" s="264" t="e">
        <f>IF(ISNUMBER(Regressions!M142),ROUND(Regressions!M142, 1), NA())</f>
        <v>#N/A</v>
      </c>
      <c r="M132" s="371" t="e">
        <f>IF(ISNUMBER(Regressions!N142),ROUND(Regressions!N142, 1), NA())</f>
        <v>#N/A</v>
      </c>
      <c r="N132" s="263">
        <f>IF(ISNUMBER(Regressions!O142),ROUND(Regressions!O142, 1), NA())</f>
        <v>90.5</v>
      </c>
      <c r="O132" s="372" t="e">
        <f>IF(ISNUMBER(Regressions!Q142),ROUND(Regressions!Q142, 1), NA())</f>
        <v>#N/A</v>
      </c>
      <c r="P132" s="370" t="e">
        <f>IF(ISNUMBER(Regressions!R142),ROUND(Regressions!R142, 1), NA())</f>
        <v>#N/A</v>
      </c>
      <c r="Q132" s="241">
        <f>IF(ISNUMBER(Regressions!S142),ROUND(Regressions!S142, 1), NA())</f>
        <v>0</v>
      </c>
      <c r="R132" s="371" t="e">
        <f>IF(ISNUMBER(Regressions!T142),ROUND(Regressions!T142, 1), NA())</f>
        <v>#N/A</v>
      </c>
      <c r="S132" s="263" t="e">
        <f>IF(ISNUMBER(Regressions!U142),ROUND(Regressions!U142, 1), NA())</f>
        <v>#N/A</v>
      </c>
    </row>
    <row xmlns:x14ac="http://schemas.microsoft.com/office/spreadsheetml/2009/9/ac" r="133" x14ac:dyDescent="0.2">
      <c r="A133" s="367" t="str">
        <f>IF(ISBLANK(Regressions!A143), " ", Regressions!A143)</f>
        <v>Niger</v>
      </c>
      <c r="B133" s="368">
        <f>IF(ISBLANK(Regressions!B143), " ", Regressions!B143)</f>
        <v>2005</v>
      </c>
      <c r="C133" s="373" t="str">
        <f>IF(ISBLANK(Regressions!C143), " ", Regressions!C143)</f>
        <v>Primary</v>
      </c>
      <c r="D133" s="369">
        <f>IF(ISBLANK(Regressions!D143), " ", Regressions!D143)</f>
        <v>2247415</v>
      </c>
      <c r="E133" s="240" t="e">
        <f>IF(ISNUMBER(Regressions!E143),ROUND(Regressions!E143, 1), NA())</f>
        <v>#N/A</v>
      </c>
      <c r="F133" s="370">
        <f>IF(ISNUMBER(Regressions!F143),ROUND(Regressions!F143, 1), NA())</f>
        <v>12.3</v>
      </c>
      <c r="G133" s="262" t="e">
        <f>IF(ISNUMBER(Regressions!G143),ROUND(Regressions!G143, 1), NA())</f>
        <v>#N/A</v>
      </c>
      <c r="H133" s="371" t="e">
        <f>IF(ISNUMBER(Regressions!H143),ROUND(Regressions!H143, 1), NA())</f>
        <v>#N/A</v>
      </c>
      <c r="I133" s="263">
        <f>IF(ISNUMBER(Regressions!I143),ROUND(Regressions!I143, 1), NA())</f>
        <v>87.7</v>
      </c>
      <c r="J133" s="372">
        <f>IF(ISNUMBER(Regressions!K143),ROUND(Regressions!K143, 1), NA())</f>
        <v>11.3</v>
      </c>
      <c r="K133" s="370" t="e">
        <f>IF(ISNUMBER(Regressions!L143),ROUND(Regressions!L143, 1), NA())</f>
        <v>#N/A</v>
      </c>
      <c r="L133" s="264" t="e">
        <f>IF(ISNUMBER(Regressions!M143),ROUND(Regressions!M143, 1), NA())</f>
        <v>#N/A</v>
      </c>
      <c r="M133" s="371" t="e">
        <f>IF(ISNUMBER(Regressions!N143),ROUND(Regressions!N143, 1), NA())</f>
        <v>#N/A</v>
      </c>
      <c r="N133" s="263">
        <f>IF(ISNUMBER(Regressions!O143),ROUND(Regressions!O143, 1), NA())</f>
        <v>88.7</v>
      </c>
      <c r="O133" s="372" t="e">
        <f>IF(ISNUMBER(Regressions!Q143),ROUND(Regressions!Q143, 1), NA())</f>
        <v>#N/A</v>
      </c>
      <c r="P133" s="370" t="e">
        <f>IF(ISNUMBER(Regressions!R143),ROUND(Regressions!R143, 1), NA())</f>
        <v>#N/A</v>
      </c>
      <c r="Q133" s="241">
        <f>IF(ISNUMBER(Regressions!S143),ROUND(Regressions!S143, 1), NA())</f>
        <v>0</v>
      </c>
      <c r="R133" s="371" t="e">
        <f>IF(ISNUMBER(Regressions!T143),ROUND(Regressions!T143, 1), NA())</f>
        <v>#N/A</v>
      </c>
      <c r="S133" s="263" t="e">
        <f>IF(ISNUMBER(Regressions!U143),ROUND(Regressions!U143, 1), NA())</f>
        <v>#N/A</v>
      </c>
    </row>
    <row xmlns:x14ac="http://schemas.microsoft.com/office/spreadsheetml/2009/9/ac" r="134" x14ac:dyDescent="0.2">
      <c r="A134" s="367" t="str">
        <f>IF(ISBLANK(Regressions!A144), " ", Regressions!A144)</f>
        <v>Niger</v>
      </c>
      <c r="B134" s="368">
        <f>IF(ISBLANK(Regressions!B144), " ", Regressions!B144)</f>
        <v>2006</v>
      </c>
      <c r="C134" s="373" t="str">
        <f>IF(ISBLANK(Regressions!C144), " ", Regressions!C144)</f>
        <v>Primary</v>
      </c>
      <c r="D134" s="369">
        <f>IF(ISBLANK(Regressions!D144), " ", Regressions!D144)</f>
        <v>2351564</v>
      </c>
      <c r="E134" s="240" t="e">
        <f>IF(ISNUMBER(Regressions!E144),ROUND(Regressions!E144, 1), NA())</f>
        <v>#N/A</v>
      </c>
      <c r="F134" s="370">
        <f>IF(ISNUMBER(Regressions!F144),ROUND(Regressions!F144, 1), NA())</f>
        <v>12.9</v>
      </c>
      <c r="G134" s="262" t="e">
        <f>IF(ISNUMBER(Regressions!G144),ROUND(Regressions!G144, 1), NA())</f>
        <v>#N/A</v>
      </c>
      <c r="H134" s="371" t="e">
        <f>IF(ISNUMBER(Regressions!H144),ROUND(Regressions!H144, 1), NA())</f>
        <v>#N/A</v>
      </c>
      <c r="I134" s="263">
        <f>IF(ISNUMBER(Regressions!I144),ROUND(Regressions!I144, 1), NA())</f>
        <v>87.1</v>
      </c>
      <c r="J134" s="372">
        <f>IF(ISNUMBER(Regressions!K144),ROUND(Regressions!K144, 1), NA())</f>
        <v>13</v>
      </c>
      <c r="K134" s="370" t="e">
        <f>IF(ISNUMBER(Regressions!L144),ROUND(Regressions!L144, 1), NA())</f>
        <v>#N/A</v>
      </c>
      <c r="L134" s="264" t="e">
        <f>IF(ISNUMBER(Regressions!M144),ROUND(Regressions!M144, 1), NA())</f>
        <v>#N/A</v>
      </c>
      <c r="M134" s="371" t="e">
        <f>IF(ISNUMBER(Regressions!N144),ROUND(Regressions!N144, 1), NA())</f>
        <v>#N/A</v>
      </c>
      <c r="N134" s="263">
        <f>IF(ISNUMBER(Regressions!O144),ROUND(Regressions!O144, 1), NA())</f>
        <v>87</v>
      </c>
      <c r="O134" s="372" t="e">
        <f>IF(ISNUMBER(Regressions!Q144),ROUND(Regressions!Q144, 1), NA())</f>
        <v>#N/A</v>
      </c>
      <c r="P134" s="370" t="e">
        <f>IF(ISNUMBER(Regressions!R144),ROUND(Regressions!R144, 1), NA())</f>
        <v>#N/A</v>
      </c>
      <c r="Q134" s="241">
        <f>IF(ISNUMBER(Regressions!S144),ROUND(Regressions!S144, 1), NA())</f>
        <v>0</v>
      </c>
      <c r="R134" s="371" t="e">
        <f>IF(ISNUMBER(Regressions!T144),ROUND(Regressions!T144, 1), NA())</f>
        <v>#N/A</v>
      </c>
      <c r="S134" s="263" t="e">
        <f>IF(ISNUMBER(Regressions!U144),ROUND(Regressions!U144, 1), NA())</f>
        <v>#N/A</v>
      </c>
    </row>
    <row xmlns:x14ac="http://schemas.microsoft.com/office/spreadsheetml/2009/9/ac" r="135" x14ac:dyDescent="0.2">
      <c r="A135" s="367" t="str">
        <f>IF(ISBLANK(Regressions!A145), " ", Regressions!A145)</f>
        <v>Niger</v>
      </c>
      <c r="B135" s="368">
        <f>IF(ISBLANK(Regressions!B145), " ", Regressions!B145)</f>
        <v>2007</v>
      </c>
      <c r="C135" s="373" t="str">
        <f>IF(ISBLANK(Regressions!C145), " ", Regressions!C145)</f>
        <v>Primary</v>
      </c>
      <c r="D135" s="369">
        <f>IF(ISBLANK(Regressions!D145), " ", Regressions!D145)</f>
        <v>2458829</v>
      </c>
      <c r="E135" s="240" t="e">
        <f>IF(ISNUMBER(Regressions!E145),ROUND(Regressions!E145, 1), NA())</f>
        <v>#N/A</v>
      </c>
      <c r="F135" s="370">
        <f>IF(ISNUMBER(Regressions!F145),ROUND(Regressions!F145, 1), NA())</f>
        <v>13.5</v>
      </c>
      <c r="G135" s="262" t="e">
        <f>IF(ISNUMBER(Regressions!G145),ROUND(Regressions!G145, 1), NA())</f>
        <v>#N/A</v>
      </c>
      <c r="H135" s="371" t="e">
        <f>IF(ISNUMBER(Regressions!H145),ROUND(Regressions!H145, 1), NA())</f>
        <v>#N/A</v>
      </c>
      <c r="I135" s="263">
        <f>IF(ISNUMBER(Regressions!I145),ROUND(Regressions!I145, 1), NA())</f>
        <v>86.5</v>
      </c>
      <c r="J135" s="372">
        <f>IF(ISNUMBER(Regressions!K145),ROUND(Regressions!K145, 1), NA())</f>
        <v>14.7</v>
      </c>
      <c r="K135" s="370" t="e">
        <f>IF(ISNUMBER(Regressions!L145),ROUND(Regressions!L145, 1), NA())</f>
        <v>#N/A</v>
      </c>
      <c r="L135" s="264" t="e">
        <f>IF(ISNUMBER(Regressions!M145),ROUND(Regressions!M145, 1), NA())</f>
        <v>#N/A</v>
      </c>
      <c r="M135" s="371" t="e">
        <f>IF(ISNUMBER(Regressions!N145),ROUND(Regressions!N145, 1), NA())</f>
        <v>#N/A</v>
      </c>
      <c r="N135" s="263">
        <f>IF(ISNUMBER(Regressions!O145),ROUND(Regressions!O145, 1), NA())</f>
        <v>85.3</v>
      </c>
      <c r="O135" s="372" t="e">
        <f>IF(ISNUMBER(Regressions!Q145),ROUND(Regressions!Q145, 1), NA())</f>
        <v>#N/A</v>
      </c>
      <c r="P135" s="370" t="e">
        <f>IF(ISNUMBER(Regressions!R145),ROUND(Regressions!R145, 1), NA())</f>
        <v>#N/A</v>
      </c>
      <c r="Q135" s="241">
        <f>IF(ISNUMBER(Regressions!S145),ROUND(Regressions!S145, 1), NA())</f>
        <v>0</v>
      </c>
      <c r="R135" s="371" t="e">
        <f>IF(ISNUMBER(Regressions!T145),ROUND(Regressions!T145, 1), NA())</f>
        <v>#N/A</v>
      </c>
      <c r="S135" s="263" t="e">
        <f>IF(ISNUMBER(Regressions!U145),ROUND(Regressions!U145, 1), NA())</f>
        <v>#N/A</v>
      </c>
    </row>
    <row xmlns:x14ac="http://schemas.microsoft.com/office/spreadsheetml/2009/9/ac" r="136" x14ac:dyDescent="0.2">
      <c r="A136" s="367" t="str">
        <f>IF(ISBLANK(Regressions!A146), " ", Regressions!A146)</f>
        <v>Niger</v>
      </c>
      <c r="B136" s="368">
        <f>IF(ISBLANK(Regressions!B146), " ", Regressions!B146)</f>
        <v>2008</v>
      </c>
      <c r="C136" s="373" t="str">
        <f>IF(ISBLANK(Regressions!C146), " ", Regressions!C146)</f>
        <v>Primary</v>
      </c>
      <c r="D136" s="369">
        <f>IF(ISBLANK(Regressions!D146), " ", Regressions!D146)</f>
        <v>2570938</v>
      </c>
      <c r="E136" s="240" t="e">
        <f>IF(ISNUMBER(Regressions!E146),ROUND(Regressions!E146, 1), NA())</f>
        <v>#N/A</v>
      </c>
      <c r="F136" s="370">
        <f>IF(ISNUMBER(Regressions!F146),ROUND(Regressions!F146, 1), NA())</f>
        <v>14.1</v>
      </c>
      <c r="G136" s="262" t="e">
        <f>IF(ISNUMBER(Regressions!G146),ROUND(Regressions!G146, 1), NA())</f>
        <v>#N/A</v>
      </c>
      <c r="H136" s="371" t="e">
        <f>IF(ISNUMBER(Regressions!H146),ROUND(Regressions!H146, 1), NA())</f>
        <v>#N/A</v>
      </c>
      <c r="I136" s="263">
        <f>IF(ISNUMBER(Regressions!I146),ROUND(Regressions!I146, 1), NA())</f>
        <v>85.9</v>
      </c>
      <c r="J136" s="372">
        <f>IF(ISNUMBER(Regressions!K146),ROUND(Regressions!K146, 1), NA())</f>
        <v>16.399999999999999</v>
      </c>
      <c r="K136" s="370" t="e">
        <f>IF(ISNUMBER(Regressions!L146),ROUND(Regressions!L146, 1), NA())</f>
        <v>#N/A</v>
      </c>
      <c r="L136" s="264" t="e">
        <f>IF(ISNUMBER(Regressions!M146),ROUND(Regressions!M146, 1), NA())</f>
        <v>#N/A</v>
      </c>
      <c r="M136" s="371" t="e">
        <f>IF(ISNUMBER(Regressions!N146),ROUND(Regressions!N146, 1), NA())</f>
        <v>#N/A</v>
      </c>
      <c r="N136" s="263">
        <f>IF(ISNUMBER(Regressions!O146),ROUND(Regressions!O146, 1), NA())</f>
        <v>83.6</v>
      </c>
      <c r="O136" s="372" t="e">
        <f>IF(ISNUMBER(Regressions!Q146),ROUND(Regressions!Q146, 1), NA())</f>
        <v>#N/A</v>
      </c>
      <c r="P136" s="370" t="e">
        <f>IF(ISNUMBER(Regressions!R146),ROUND(Regressions!R146, 1), NA())</f>
        <v>#N/A</v>
      </c>
      <c r="Q136" s="241">
        <f>IF(ISNUMBER(Regressions!S146),ROUND(Regressions!S146, 1), NA())</f>
        <v>0</v>
      </c>
      <c r="R136" s="371" t="e">
        <f>IF(ISNUMBER(Regressions!T146),ROUND(Regressions!T146, 1), NA())</f>
        <v>#N/A</v>
      </c>
      <c r="S136" s="263" t="e">
        <f>IF(ISNUMBER(Regressions!U146),ROUND(Regressions!U146, 1), NA())</f>
        <v>#N/A</v>
      </c>
    </row>
    <row xmlns:x14ac="http://schemas.microsoft.com/office/spreadsheetml/2009/9/ac" r="137" x14ac:dyDescent="0.2">
      <c r="A137" s="367" t="str">
        <f>IF(ISBLANK(Regressions!A147), " ", Regressions!A147)</f>
        <v>Niger</v>
      </c>
      <c r="B137" s="368">
        <f>IF(ISBLANK(Regressions!B147), " ", Regressions!B147)</f>
        <v>2009</v>
      </c>
      <c r="C137" s="373" t="str">
        <f>IF(ISBLANK(Regressions!C147), " ", Regressions!C147)</f>
        <v>Primary</v>
      </c>
      <c r="D137" s="369">
        <f>IF(ISBLANK(Regressions!D147), " ", Regressions!D147)</f>
        <v>2683846</v>
      </c>
      <c r="E137" s="240">
        <f>IF(ISNUMBER(Regressions!E147),ROUND(Regressions!E147, 1), NA())</f>
        <v>14.7</v>
      </c>
      <c r="F137" s="370">
        <f>IF(ISNUMBER(Regressions!F147),ROUND(Regressions!F147, 1), NA())</f>
        <v>14.7</v>
      </c>
      <c r="G137" s="262" t="e">
        <f>IF(ISNUMBER(Regressions!G147),ROUND(Regressions!G147, 1), NA())</f>
        <v>#N/A</v>
      </c>
      <c r="H137" s="371" t="e">
        <f>IF(ISNUMBER(Regressions!H147),ROUND(Regressions!H147, 1), NA())</f>
        <v>#N/A</v>
      </c>
      <c r="I137" s="263">
        <f>IF(ISNUMBER(Regressions!I147),ROUND(Regressions!I147, 1), NA())</f>
        <v>85.3</v>
      </c>
      <c r="J137" s="372">
        <f>IF(ISNUMBER(Regressions!K147),ROUND(Regressions!K147, 1), NA())</f>
        <v>18.2</v>
      </c>
      <c r="K137" s="370" t="e">
        <f>IF(ISNUMBER(Regressions!L147),ROUND(Regressions!L147, 1), NA())</f>
        <v>#N/A</v>
      </c>
      <c r="L137" s="264" t="e">
        <f>IF(ISNUMBER(Regressions!M147),ROUND(Regressions!M147, 1), NA())</f>
        <v>#N/A</v>
      </c>
      <c r="M137" s="371" t="e">
        <f>IF(ISNUMBER(Regressions!N147),ROUND(Regressions!N147, 1), NA())</f>
        <v>#N/A</v>
      </c>
      <c r="N137" s="263">
        <f>IF(ISNUMBER(Regressions!O147),ROUND(Regressions!O147, 1), NA())</f>
        <v>81.8</v>
      </c>
      <c r="O137" s="372" t="e">
        <f>IF(ISNUMBER(Regressions!Q147),ROUND(Regressions!Q147, 1), NA())</f>
        <v>#N/A</v>
      </c>
      <c r="P137" s="370" t="e">
        <f>IF(ISNUMBER(Regressions!R147),ROUND(Regressions!R147, 1), NA())</f>
        <v>#N/A</v>
      </c>
      <c r="Q137" s="241">
        <f>IF(ISNUMBER(Regressions!S147),ROUND(Regressions!S147, 1), NA())</f>
        <v>0</v>
      </c>
      <c r="R137" s="371" t="e">
        <f>IF(ISNUMBER(Regressions!T147),ROUND(Regressions!T147, 1), NA())</f>
        <v>#N/A</v>
      </c>
      <c r="S137" s="263" t="e">
        <f>IF(ISNUMBER(Regressions!U147),ROUND(Regressions!U147, 1), NA())</f>
        <v>#N/A</v>
      </c>
    </row>
    <row xmlns:x14ac="http://schemas.microsoft.com/office/spreadsheetml/2009/9/ac" r="138" x14ac:dyDescent="0.2">
      <c r="A138" s="367" t="str">
        <f>IF(ISBLANK(Regressions!A148), " ", Regressions!A148)</f>
        <v>Niger</v>
      </c>
      <c r="B138" s="368">
        <f>IF(ISBLANK(Regressions!B148), " ", Regressions!B148)</f>
        <v>2010</v>
      </c>
      <c r="C138" s="373" t="str">
        <f>IF(ISBLANK(Regressions!C148), " ", Regressions!C148)</f>
        <v>Primary</v>
      </c>
      <c r="D138" s="369">
        <f>IF(ISBLANK(Regressions!D148), " ", Regressions!D148)</f>
        <v>2799936</v>
      </c>
      <c r="E138" s="240">
        <f>IF(ISNUMBER(Regressions!E148),ROUND(Regressions!E148, 1), NA())</f>
        <v>15.3</v>
      </c>
      <c r="F138" s="370">
        <f>IF(ISNUMBER(Regressions!F148),ROUND(Regressions!F148, 1), NA())</f>
        <v>15.3</v>
      </c>
      <c r="G138" s="262" t="e">
        <f>IF(ISNUMBER(Regressions!G148),ROUND(Regressions!G148, 1), NA())</f>
        <v>#N/A</v>
      </c>
      <c r="H138" s="371" t="e">
        <f>IF(ISNUMBER(Regressions!H148),ROUND(Regressions!H148, 1), NA())</f>
        <v>#N/A</v>
      </c>
      <c r="I138" s="263">
        <f>IF(ISNUMBER(Regressions!I148),ROUND(Regressions!I148, 1), NA())</f>
        <v>84.7</v>
      </c>
      <c r="J138" s="372">
        <f>IF(ISNUMBER(Regressions!K148),ROUND(Regressions!K148, 1), NA())</f>
        <v>19.899999999999999</v>
      </c>
      <c r="K138" s="370" t="e">
        <f>IF(ISNUMBER(Regressions!L148),ROUND(Regressions!L148, 1), NA())</f>
        <v>#N/A</v>
      </c>
      <c r="L138" s="264">
        <f>IF(ISNUMBER(Regressions!M148),ROUND(Regressions!M148, 1), NA())</f>
        <v>18.8</v>
      </c>
      <c r="M138" s="371">
        <f>IF(ISNUMBER(Regressions!N148),ROUND(Regressions!N148, 1), NA())</f>
        <v>1.1000000000000001</v>
      </c>
      <c r="N138" s="263">
        <f>IF(ISNUMBER(Regressions!O148),ROUND(Regressions!O148, 1), NA())</f>
        <v>80.099999999999994</v>
      </c>
      <c r="O138" s="372" t="e">
        <f>IF(ISNUMBER(Regressions!Q148),ROUND(Regressions!Q148, 1), NA())</f>
        <v>#N/A</v>
      </c>
      <c r="P138" s="370" t="e">
        <f>IF(ISNUMBER(Regressions!R148),ROUND(Regressions!R148, 1), NA())</f>
        <v>#N/A</v>
      </c>
      <c r="Q138" s="241">
        <f>IF(ISNUMBER(Regressions!S148),ROUND(Regressions!S148, 1), NA())</f>
        <v>0</v>
      </c>
      <c r="R138" s="371" t="e">
        <f>IF(ISNUMBER(Regressions!T148),ROUND(Regressions!T148, 1), NA())</f>
        <v>#N/A</v>
      </c>
      <c r="S138" s="263" t="e">
        <f>IF(ISNUMBER(Regressions!U148),ROUND(Regressions!U148, 1), NA())</f>
        <v>#N/A</v>
      </c>
    </row>
    <row xmlns:x14ac="http://schemas.microsoft.com/office/spreadsheetml/2009/9/ac" r="139" x14ac:dyDescent="0.2">
      <c r="A139" s="367" t="str">
        <f>IF(ISBLANK(Regressions!A149), " ", Regressions!A149)</f>
        <v>Niger</v>
      </c>
      <c r="B139" s="368">
        <f>IF(ISBLANK(Regressions!B149), " ", Regressions!B149)</f>
        <v>2011</v>
      </c>
      <c r="C139" s="373" t="str">
        <f>IF(ISBLANK(Regressions!C149), " ", Regressions!C149)</f>
        <v>Primary</v>
      </c>
      <c r="D139" s="369">
        <f>IF(ISBLANK(Regressions!D149), " ", Regressions!D149)</f>
        <v>2920732</v>
      </c>
      <c r="E139" s="240">
        <f>IF(ISNUMBER(Regressions!E149),ROUND(Regressions!E149, 1), NA())</f>
        <v>15.9</v>
      </c>
      <c r="F139" s="370">
        <f>IF(ISNUMBER(Regressions!F149),ROUND(Regressions!F149, 1), NA())</f>
        <v>15.9</v>
      </c>
      <c r="G139" s="262" t="e">
        <f>IF(ISNUMBER(Regressions!G149),ROUND(Regressions!G149, 1), NA())</f>
        <v>#N/A</v>
      </c>
      <c r="H139" s="371" t="e">
        <f>IF(ISNUMBER(Regressions!H149),ROUND(Regressions!H149, 1), NA())</f>
        <v>#N/A</v>
      </c>
      <c r="I139" s="263">
        <f>IF(ISNUMBER(Regressions!I149),ROUND(Regressions!I149, 1), NA())</f>
        <v>84.1</v>
      </c>
      <c r="J139" s="372">
        <f>IF(ISNUMBER(Regressions!K149),ROUND(Regressions!K149, 1), NA())</f>
        <v>21.6</v>
      </c>
      <c r="K139" s="370" t="e">
        <f>IF(ISNUMBER(Regressions!L149),ROUND(Regressions!L149, 1), NA())</f>
        <v>#N/A</v>
      </c>
      <c r="L139" s="264">
        <f>IF(ISNUMBER(Regressions!M149),ROUND(Regressions!M149, 1), NA())</f>
        <v>18.8</v>
      </c>
      <c r="M139" s="371">
        <f>IF(ISNUMBER(Regressions!N149),ROUND(Regressions!N149, 1), NA())</f>
        <v>2.8</v>
      </c>
      <c r="N139" s="263">
        <f>IF(ISNUMBER(Regressions!O149),ROUND(Regressions!O149, 1), NA())</f>
        <v>78.400000000000006</v>
      </c>
      <c r="O139" s="372" t="e">
        <f>IF(ISNUMBER(Regressions!Q149),ROUND(Regressions!Q149, 1), NA())</f>
        <v>#N/A</v>
      </c>
      <c r="P139" s="370" t="e">
        <f>IF(ISNUMBER(Regressions!R149),ROUND(Regressions!R149, 1), NA())</f>
        <v>#N/A</v>
      </c>
      <c r="Q139" s="241">
        <f>IF(ISNUMBER(Regressions!S149),ROUND(Regressions!S149, 1), NA())</f>
        <v>0</v>
      </c>
      <c r="R139" s="371" t="e">
        <f>IF(ISNUMBER(Regressions!T149),ROUND(Regressions!T149, 1), NA())</f>
        <v>#N/A</v>
      </c>
      <c r="S139" s="263" t="e">
        <f>IF(ISNUMBER(Regressions!U149),ROUND(Regressions!U149, 1), NA())</f>
        <v>#N/A</v>
      </c>
    </row>
    <row xmlns:x14ac="http://schemas.microsoft.com/office/spreadsheetml/2009/9/ac" r="140" x14ac:dyDescent="0.2">
      <c r="A140" s="367" t="str">
        <f>IF(ISBLANK(Regressions!A150), " ", Regressions!A150)</f>
        <v>Niger</v>
      </c>
      <c r="B140" s="368">
        <f>IF(ISBLANK(Regressions!B150), " ", Regressions!B150)</f>
        <v>2012</v>
      </c>
      <c r="C140" s="373" t="str">
        <f>IF(ISBLANK(Regressions!C150), " ", Regressions!C150)</f>
        <v>Primary</v>
      </c>
      <c r="D140" s="369">
        <f>IF(ISBLANK(Regressions!D150), " ", Regressions!D150)</f>
        <v>3046100</v>
      </c>
      <c r="E140" s="240">
        <f>IF(ISNUMBER(Regressions!E150),ROUND(Regressions!E150, 1), NA())</f>
        <v>16.399999999999999</v>
      </c>
      <c r="F140" s="370">
        <f>IF(ISNUMBER(Regressions!F150),ROUND(Regressions!F150, 1), NA())</f>
        <v>16.399999999999999</v>
      </c>
      <c r="G140" s="262" t="e">
        <f>IF(ISNUMBER(Regressions!G150),ROUND(Regressions!G150, 1), NA())</f>
        <v>#N/A</v>
      </c>
      <c r="H140" s="371" t="e">
        <f>IF(ISNUMBER(Regressions!H150),ROUND(Regressions!H150, 1), NA())</f>
        <v>#N/A</v>
      </c>
      <c r="I140" s="263">
        <f>IF(ISNUMBER(Regressions!I150),ROUND(Regressions!I150, 1), NA())</f>
        <v>83.6</v>
      </c>
      <c r="J140" s="372">
        <f>IF(ISNUMBER(Regressions!K150),ROUND(Regressions!K150, 1), NA())</f>
        <v>23.3</v>
      </c>
      <c r="K140" s="370" t="e">
        <f>IF(ISNUMBER(Regressions!L150),ROUND(Regressions!L150, 1), NA())</f>
        <v>#N/A</v>
      </c>
      <c r="L140" s="264">
        <f>IF(ISNUMBER(Regressions!M150),ROUND(Regressions!M150, 1), NA())</f>
        <v>18.8</v>
      </c>
      <c r="M140" s="371">
        <f>IF(ISNUMBER(Regressions!N150),ROUND(Regressions!N150, 1), NA())</f>
        <v>4.5</v>
      </c>
      <c r="N140" s="263">
        <f>IF(ISNUMBER(Regressions!O150),ROUND(Regressions!O150, 1), NA())</f>
        <v>76.7</v>
      </c>
      <c r="O140" s="372" t="e">
        <f>IF(ISNUMBER(Regressions!Q150),ROUND(Regressions!Q150, 1), NA())</f>
        <v>#N/A</v>
      </c>
      <c r="P140" s="370" t="e">
        <f>IF(ISNUMBER(Regressions!R150),ROUND(Regressions!R150, 1), NA())</f>
        <v>#N/A</v>
      </c>
      <c r="Q140" s="241">
        <f>IF(ISNUMBER(Regressions!S150),ROUND(Regressions!S150, 1), NA())</f>
        <v>0</v>
      </c>
      <c r="R140" s="371" t="e">
        <f>IF(ISNUMBER(Regressions!T150),ROUND(Regressions!T150, 1), NA())</f>
        <v>#N/A</v>
      </c>
      <c r="S140" s="263" t="e">
        <f>IF(ISNUMBER(Regressions!U150),ROUND(Regressions!U150, 1), NA())</f>
        <v>#N/A</v>
      </c>
    </row>
    <row xmlns:x14ac="http://schemas.microsoft.com/office/spreadsheetml/2009/9/ac" r="141" x14ac:dyDescent="0.2">
      <c r="A141" s="367" t="str">
        <f>IF(ISBLANK(Regressions!A151), " ", Regressions!A151)</f>
        <v>Niger</v>
      </c>
      <c r="B141" s="368">
        <f>IF(ISBLANK(Regressions!B151), " ", Regressions!B151)</f>
        <v>2013</v>
      </c>
      <c r="C141" s="373" t="str">
        <f>IF(ISBLANK(Regressions!C151), " ", Regressions!C151)</f>
        <v>Primary</v>
      </c>
      <c r="D141" s="369">
        <f>IF(ISBLANK(Regressions!D151), " ", Regressions!D151)</f>
        <v>3177306</v>
      </c>
      <c r="E141" s="240">
        <f>IF(ISNUMBER(Regressions!E151),ROUND(Regressions!E151, 1), NA())</f>
        <v>17</v>
      </c>
      <c r="F141" s="370">
        <f>IF(ISNUMBER(Regressions!F151),ROUND(Regressions!F151, 1), NA())</f>
        <v>17</v>
      </c>
      <c r="G141" s="262" t="e">
        <f>IF(ISNUMBER(Regressions!G151),ROUND(Regressions!G151, 1), NA())</f>
        <v>#N/A</v>
      </c>
      <c r="H141" s="371" t="e">
        <f>IF(ISNUMBER(Regressions!H151),ROUND(Regressions!H151, 1), NA())</f>
        <v>#N/A</v>
      </c>
      <c r="I141" s="263">
        <f>IF(ISNUMBER(Regressions!I151),ROUND(Regressions!I151, 1), NA())</f>
        <v>83</v>
      </c>
      <c r="J141" s="372">
        <f>IF(ISNUMBER(Regressions!K151),ROUND(Regressions!K151, 1), NA())</f>
        <v>25</v>
      </c>
      <c r="K141" s="370" t="e">
        <f>IF(ISNUMBER(Regressions!L151),ROUND(Regressions!L151, 1), NA())</f>
        <v>#N/A</v>
      </c>
      <c r="L141" s="264">
        <f>IF(ISNUMBER(Regressions!M151),ROUND(Regressions!M151, 1), NA())</f>
        <v>18.8</v>
      </c>
      <c r="M141" s="371">
        <f>IF(ISNUMBER(Regressions!N151),ROUND(Regressions!N151, 1), NA())</f>
        <v>6.3</v>
      </c>
      <c r="N141" s="263">
        <f>IF(ISNUMBER(Regressions!O151),ROUND(Regressions!O151, 1), NA())</f>
        <v>75</v>
      </c>
      <c r="O141" s="372" t="e">
        <f>IF(ISNUMBER(Regressions!Q151),ROUND(Regressions!Q151, 1), NA())</f>
        <v>#N/A</v>
      </c>
      <c r="P141" s="370" t="e">
        <f>IF(ISNUMBER(Regressions!R151),ROUND(Regressions!R151, 1), NA())</f>
        <v>#N/A</v>
      </c>
      <c r="Q141" s="241">
        <f>IF(ISNUMBER(Regressions!S151),ROUND(Regressions!S151, 1), NA())</f>
        <v>0</v>
      </c>
      <c r="R141" s="371" t="e">
        <f>IF(ISNUMBER(Regressions!T151),ROUND(Regressions!T151, 1), NA())</f>
        <v>#N/A</v>
      </c>
      <c r="S141" s="263" t="e">
        <f>IF(ISNUMBER(Regressions!U151),ROUND(Regressions!U151, 1), NA())</f>
        <v>#N/A</v>
      </c>
    </row>
    <row xmlns:x14ac="http://schemas.microsoft.com/office/spreadsheetml/2009/9/ac" r="142" x14ac:dyDescent="0.2">
      <c r="A142" s="367" t="str">
        <f>IF(ISBLANK(Regressions!A152), " ", Regressions!A152)</f>
        <v>Niger</v>
      </c>
      <c r="B142" s="368">
        <f>IF(ISBLANK(Regressions!B152), " ", Regressions!B152)</f>
        <v>2014</v>
      </c>
      <c r="C142" s="373" t="str">
        <f>IF(ISBLANK(Regressions!C152), " ", Regressions!C152)</f>
        <v>Primary</v>
      </c>
      <c r="D142" s="369">
        <f>IF(ISBLANK(Regressions!D152), " ", Regressions!D152)</f>
        <v>3310124</v>
      </c>
      <c r="E142" s="240">
        <f>IF(ISNUMBER(Regressions!E152),ROUND(Regressions!E152, 1), NA())</f>
        <v>17.600000000000001</v>
      </c>
      <c r="F142" s="370">
        <f>IF(ISNUMBER(Regressions!F152),ROUND(Regressions!F152, 1), NA())</f>
        <v>17.600000000000001</v>
      </c>
      <c r="G142" s="262" t="e">
        <f>IF(ISNUMBER(Regressions!G152),ROUND(Regressions!G152, 1), NA())</f>
        <v>#N/A</v>
      </c>
      <c r="H142" s="371" t="e">
        <f>IF(ISNUMBER(Regressions!H152),ROUND(Regressions!H152, 1), NA())</f>
        <v>#N/A</v>
      </c>
      <c r="I142" s="263">
        <f>IF(ISNUMBER(Regressions!I152),ROUND(Regressions!I152, 1), NA())</f>
        <v>82.4</v>
      </c>
      <c r="J142" s="372">
        <f>IF(ISNUMBER(Regressions!K152),ROUND(Regressions!K152, 1), NA())</f>
        <v>26.8</v>
      </c>
      <c r="K142" s="370" t="e">
        <f>IF(ISNUMBER(Regressions!L152),ROUND(Regressions!L152, 1), NA())</f>
        <v>#N/A</v>
      </c>
      <c r="L142" s="264">
        <f>IF(ISNUMBER(Regressions!M152),ROUND(Regressions!M152, 1), NA())</f>
        <v>18.8</v>
      </c>
      <c r="M142" s="371">
        <f>IF(ISNUMBER(Regressions!N152),ROUND(Regressions!N152, 1), NA())</f>
        <v>8</v>
      </c>
      <c r="N142" s="263">
        <f>IF(ISNUMBER(Regressions!O152),ROUND(Regressions!O152, 1), NA())</f>
        <v>73.2</v>
      </c>
      <c r="O142" s="372" t="e">
        <f>IF(ISNUMBER(Regressions!Q152),ROUND(Regressions!Q152, 1), NA())</f>
        <v>#N/A</v>
      </c>
      <c r="P142" s="370" t="e">
        <f>IF(ISNUMBER(Regressions!R152),ROUND(Regressions!R152, 1), NA())</f>
        <v>#N/A</v>
      </c>
      <c r="Q142" s="241">
        <f>IF(ISNUMBER(Regressions!S152),ROUND(Regressions!S152, 1), NA())</f>
        <v>0</v>
      </c>
      <c r="R142" s="371" t="e">
        <f>IF(ISNUMBER(Regressions!T152),ROUND(Regressions!T152, 1), NA())</f>
        <v>#N/A</v>
      </c>
      <c r="S142" s="263" t="e">
        <f>IF(ISNUMBER(Regressions!U152),ROUND(Regressions!U152, 1), NA())</f>
        <v>#N/A</v>
      </c>
    </row>
    <row xmlns:x14ac="http://schemas.microsoft.com/office/spreadsheetml/2009/9/ac" r="143" x14ac:dyDescent="0.2">
      <c r="A143" s="367" t="str">
        <f>IF(ISBLANK(Regressions!A153), " ", Regressions!A153)</f>
        <v>Niger</v>
      </c>
      <c r="B143" s="368">
        <f>IF(ISBLANK(Regressions!B153), " ", Regressions!B153)</f>
        <v>2015</v>
      </c>
      <c r="C143" s="373" t="str">
        <f>IF(ISBLANK(Regressions!C153), " ", Regressions!C153)</f>
        <v>Primary</v>
      </c>
      <c r="D143" s="369">
        <f>IF(ISBLANK(Regressions!D153), " ", Regressions!D153)</f>
        <v>3447669</v>
      </c>
      <c r="E143" s="240">
        <f>IF(ISNUMBER(Regressions!E153),ROUND(Regressions!E153, 1), NA())</f>
        <v>18.2</v>
      </c>
      <c r="F143" s="370">
        <f>IF(ISNUMBER(Regressions!F153),ROUND(Regressions!F153, 1), NA())</f>
        <v>18.2</v>
      </c>
      <c r="G143" s="262" t="e">
        <f>IF(ISNUMBER(Regressions!G153),ROUND(Regressions!G153, 1), NA())</f>
        <v>#N/A</v>
      </c>
      <c r="H143" s="371" t="e">
        <f>IF(ISNUMBER(Regressions!H153),ROUND(Regressions!H153, 1), NA())</f>
        <v>#N/A</v>
      </c>
      <c r="I143" s="263">
        <f>IF(ISNUMBER(Regressions!I153),ROUND(Regressions!I153, 1), NA())</f>
        <v>81.8</v>
      </c>
      <c r="J143" s="372">
        <f>IF(ISNUMBER(Regressions!K153),ROUND(Regressions!K153, 1), NA())</f>
        <v>28.5</v>
      </c>
      <c r="K143" s="370" t="e">
        <f>IF(ISNUMBER(Regressions!L153),ROUND(Regressions!L153, 1), NA())</f>
        <v>#N/A</v>
      </c>
      <c r="L143" s="264">
        <f>IF(ISNUMBER(Regressions!M153),ROUND(Regressions!M153, 1), NA())</f>
        <v>21.3</v>
      </c>
      <c r="M143" s="371">
        <f>IF(ISNUMBER(Regressions!N153),ROUND(Regressions!N153, 1), NA())</f>
        <v>7.2</v>
      </c>
      <c r="N143" s="263">
        <f>IF(ISNUMBER(Regressions!O153),ROUND(Regressions!O153, 1), NA())</f>
        <v>71.5</v>
      </c>
      <c r="O143" s="372">
        <f>IF(ISNUMBER(Regressions!Q153),ROUND(Regressions!Q153, 1), NA())</f>
        <v>48.8</v>
      </c>
      <c r="P143" s="370">
        <f>IF(ISNUMBER(Regressions!R153),ROUND(Regressions!R153, 1), NA())</f>
        <v>41.8</v>
      </c>
      <c r="Q143" s="241">
        <f>IF(ISNUMBER(Regressions!S153),ROUND(Regressions!S153, 1), NA())</f>
        <v>2.2000000000000002</v>
      </c>
      <c r="R143" s="371">
        <f>IF(ISNUMBER(Regressions!T153),ROUND(Regressions!T153, 1), NA())</f>
        <v>39.6</v>
      </c>
      <c r="S143" s="263">
        <f>IF(ISNUMBER(Regressions!U153),ROUND(Regressions!U153, 1), NA())</f>
        <v>58.2</v>
      </c>
    </row>
    <row xmlns:x14ac="http://schemas.microsoft.com/office/spreadsheetml/2009/9/ac" r="144" x14ac:dyDescent="0.2">
      <c r="A144" s="367" t="str">
        <f>IF(ISBLANK(Regressions!A154), " ", Regressions!A154)</f>
        <v>Niger</v>
      </c>
      <c r="B144" s="368">
        <f>IF(ISBLANK(Regressions!B154), " ", Regressions!B154)</f>
        <v>2016</v>
      </c>
      <c r="C144" s="373" t="str">
        <f>IF(ISBLANK(Regressions!C154), " ", Regressions!C154)</f>
        <v>Primary</v>
      </c>
      <c r="D144" s="369">
        <f>IF(ISBLANK(Regressions!D154), " ", Regressions!D154)</f>
        <v>3589130</v>
      </c>
      <c r="E144" s="240">
        <f>IF(ISNUMBER(Regressions!E154),ROUND(Regressions!E154, 1), NA())</f>
        <v>24.2</v>
      </c>
      <c r="F144" s="370">
        <f>IF(ISNUMBER(Regressions!F154),ROUND(Regressions!F154, 1), NA())</f>
        <v>18.8</v>
      </c>
      <c r="G144" s="262" t="e">
        <f>IF(ISNUMBER(Regressions!G154),ROUND(Regressions!G154, 1), NA())</f>
        <v>#N/A</v>
      </c>
      <c r="H144" s="371" t="e">
        <f>IF(ISNUMBER(Regressions!H154),ROUND(Regressions!H154, 1), NA())</f>
        <v>#N/A</v>
      </c>
      <c r="I144" s="263">
        <f>IF(ISNUMBER(Regressions!I154),ROUND(Regressions!I154, 1), NA())</f>
        <v>81.2</v>
      </c>
      <c r="J144" s="372">
        <f>IF(ISNUMBER(Regressions!K154),ROUND(Regressions!K154, 1), NA())</f>
        <v>30.2</v>
      </c>
      <c r="K144" s="370" t="e">
        <f>IF(ISNUMBER(Regressions!L154),ROUND(Regressions!L154, 1), NA())</f>
        <v>#N/A</v>
      </c>
      <c r="L144" s="264">
        <f>IF(ISNUMBER(Regressions!M154),ROUND(Regressions!M154, 1), NA())</f>
        <v>23.9</v>
      </c>
      <c r="M144" s="371">
        <f>IF(ISNUMBER(Regressions!N154),ROUND(Regressions!N154, 1), NA())</f>
        <v>6.3</v>
      </c>
      <c r="N144" s="263">
        <f>IF(ISNUMBER(Regressions!O154),ROUND(Regressions!O154, 1), NA())</f>
        <v>69.8</v>
      </c>
      <c r="O144" s="372">
        <f>IF(ISNUMBER(Regressions!Q154),ROUND(Regressions!Q154, 1), NA())</f>
        <v>48.8</v>
      </c>
      <c r="P144" s="370">
        <f>IF(ISNUMBER(Regressions!R154),ROUND(Regressions!R154, 1), NA())</f>
        <v>41.8</v>
      </c>
      <c r="Q144" s="241">
        <f>IF(ISNUMBER(Regressions!S154),ROUND(Regressions!S154, 1), NA())</f>
        <v>8.3000000000000007</v>
      </c>
      <c r="R144" s="371">
        <f>IF(ISNUMBER(Regressions!T154),ROUND(Regressions!T154, 1), NA())</f>
        <v>33.5</v>
      </c>
      <c r="S144" s="263">
        <f>IF(ISNUMBER(Regressions!U154),ROUND(Regressions!U154, 1), NA())</f>
        <v>58.2</v>
      </c>
    </row>
    <row xmlns:x14ac="http://schemas.microsoft.com/office/spreadsheetml/2009/9/ac" r="145" x14ac:dyDescent="0.2">
      <c r="A145" s="367" t="str">
        <f>IF(ISBLANK(Regressions!A155), " ", Regressions!A155)</f>
        <v>Niger</v>
      </c>
      <c r="B145" s="368">
        <f>IF(ISBLANK(Regressions!B155), " ", Regressions!B155)</f>
        <v>2017</v>
      </c>
      <c r="C145" s="373" t="str">
        <f>IF(ISBLANK(Regressions!C155), " ", Regressions!C155)</f>
        <v>Primary</v>
      </c>
      <c r="D145" s="369">
        <f>IF(ISBLANK(Regressions!D155), " ", Regressions!D155)</f>
        <v>3733758</v>
      </c>
      <c r="E145" s="240">
        <f>IF(ISNUMBER(Regressions!E155),ROUND(Regressions!E155, 1), NA())</f>
        <v>30.3</v>
      </c>
      <c r="F145" s="370">
        <f>IF(ISNUMBER(Regressions!F155),ROUND(Regressions!F155, 1), NA())</f>
        <v>19.399999999999999</v>
      </c>
      <c r="G145" s="262" t="e">
        <f>IF(ISNUMBER(Regressions!G155),ROUND(Regressions!G155, 1), NA())</f>
        <v>#N/A</v>
      </c>
      <c r="H145" s="371" t="e">
        <f>IF(ISNUMBER(Regressions!H155),ROUND(Regressions!H155, 1), NA())</f>
        <v>#N/A</v>
      </c>
      <c r="I145" s="263">
        <f>IF(ISNUMBER(Regressions!I155),ROUND(Regressions!I155, 1), NA())</f>
        <v>80.599999999999994</v>
      </c>
      <c r="J145" s="372">
        <f>IF(ISNUMBER(Regressions!K155),ROUND(Regressions!K155, 1), NA())</f>
        <v>31.9</v>
      </c>
      <c r="K145" s="370" t="e">
        <f>IF(ISNUMBER(Regressions!L155),ROUND(Regressions!L155, 1), NA())</f>
        <v>#N/A</v>
      </c>
      <c r="L145" s="264">
        <f>IF(ISNUMBER(Regressions!M155),ROUND(Regressions!M155, 1), NA())</f>
        <v>26.4</v>
      </c>
      <c r="M145" s="371">
        <f>IF(ISNUMBER(Regressions!N155),ROUND(Regressions!N155, 1), NA())</f>
        <v>5.5</v>
      </c>
      <c r="N145" s="263">
        <f>IF(ISNUMBER(Regressions!O155),ROUND(Regressions!O155, 1), NA())</f>
        <v>68.099999999999994</v>
      </c>
      <c r="O145" s="372">
        <f>IF(ISNUMBER(Regressions!Q155),ROUND(Regressions!Q155, 1), NA())</f>
        <v>48.8</v>
      </c>
      <c r="P145" s="370">
        <f>IF(ISNUMBER(Regressions!R155),ROUND(Regressions!R155, 1), NA())</f>
        <v>41.8</v>
      </c>
      <c r="Q145" s="241">
        <f>IF(ISNUMBER(Regressions!S155),ROUND(Regressions!S155, 1), NA())</f>
        <v>14.4</v>
      </c>
      <c r="R145" s="371">
        <f>IF(ISNUMBER(Regressions!T155),ROUND(Regressions!T155, 1), NA())</f>
        <v>27.3</v>
      </c>
      <c r="S145" s="263">
        <f>IF(ISNUMBER(Regressions!U155),ROUND(Regressions!U155, 1), NA())</f>
        <v>58.2</v>
      </c>
    </row>
    <row xmlns:x14ac="http://schemas.microsoft.com/office/spreadsheetml/2009/9/ac" r="146" x14ac:dyDescent="0.2">
      <c r="A146" s="367" t="str">
        <f>IF(ISBLANK(Regressions!A156), " ", Regressions!A156)</f>
        <v>Niger</v>
      </c>
      <c r="B146" s="368">
        <f>IF(ISBLANK(Regressions!B156), " ", Regressions!B156)</f>
        <v>2018</v>
      </c>
      <c r="C146" s="373" t="str">
        <f>IF(ISBLANK(Regressions!C156), " ", Regressions!C156)</f>
        <v>Primary</v>
      </c>
      <c r="D146" s="369">
        <f>IF(ISBLANK(Regressions!D156), " ", Regressions!D156)</f>
        <v>3881421</v>
      </c>
      <c r="E146" s="240">
        <f>IF(ISNUMBER(Regressions!E156),ROUND(Regressions!E156, 1), NA())</f>
        <v>36.4</v>
      </c>
      <c r="F146" s="370">
        <f>IF(ISNUMBER(Regressions!F156),ROUND(Regressions!F156, 1), NA())</f>
        <v>19.899999999999999</v>
      </c>
      <c r="G146" s="262" t="e">
        <f>IF(ISNUMBER(Regressions!G156),ROUND(Regressions!G156, 1), NA())</f>
        <v>#N/A</v>
      </c>
      <c r="H146" s="371" t="e">
        <f>IF(ISNUMBER(Regressions!H156),ROUND(Regressions!H156, 1), NA())</f>
        <v>#N/A</v>
      </c>
      <c r="I146" s="263">
        <f>IF(ISNUMBER(Regressions!I156),ROUND(Regressions!I156, 1), NA())</f>
        <v>80.099999999999994</v>
      </c>
      <c r="J146" s="372">
        <f>IF(ISNUMBER(Regressions!K156),ROUND(Regressions!K156, 1), NA())</f>
        <v>33.700000000000003</v>
      </c>
      <c r="K146" s="370" t="e">
        <f>IF(ISNUMBER(Regressions!L156),ROUND(Regressions!L156, 1), NA())</f>
        <v>#N/A</v>
      </c>
      <c r="L146" s="264">
        <f>IF(ISNUMBER(Regressions!M156),ROUND(Regressions!M156, 1), NA())</f>
        <v>29</v>
      </c>
      <c r="M146" s="371">
        <f>IF(ISNUMBER(Regressions!N156),ROUND(Regressions!N156, 1), NA())</f>
        <v>4.7</v>
      </c>
      <c r="N146" s="263">
        <f>IF(ISNUMBER(Regressions!O156),ROUND(Regressions!O156, 1), NA())</f>
        <v>66.3</v>
      </c>
      <c r="O146" s="372">
        <f>IF(ISNUMBER(Regressions!Q156),ROUND(Regressions!Q156, 1), NA())</f>
        <v>48.8</v>
      </c>
      <c r="P146" s="370">
        <f>IF(ISNUMBER(Regressions!R156),ROUND(Regressions!R156, 1), NA())</f>
        <v>41.8</v>
      </c>
      <c r="Q146" s="241">
        <f>IF(ISNUMBER(Regressions!S156),ROUND(Regressions!S156, 1), NA())</f>
        <v>20.6</v>
      </c>
      <c r="R146" s="371">
        <f>IF(ISNUMBER(Regressions!T156),ROUND(Regressions!T156, 1), NA())</f>
        <v>21.2</v>
      </c>
      <c r="S146" s="263">
        <f>IF(ISNUMBER(Regressions!U156),ROUND(Regressions!U156, 1), NA())</f>
        <v>58.2</v>
      </c>
    </row>
    <row xmlns:x14ac="http://schemas.microsoft.com/office/spreadsheetml/2009/9/ac" r="147" x14ac:dyDescent="0.2">
      <c r="A147" s="367" t="str">
        <f>IF(ISBLANK(Regressions!A157), " ", Regressions!A157)</f>
        <v>Niger</v>
      </c>
      <c r="B147" s="368">
        <f>IF(ISBLANK(Regressions!B157), " ", Regressions!B157)</f>
        <v>2019</v>
      </c>
      <c r="C147" s="373" t="str">
        <f>IF(ISBLANK(Regressions!C157), " ", Regressions!C157)</f>
        <v>Primary</v>
      </c>
      <c r="D147" s="369">
        <f>IF(ISBLANK(Regressions!D157), " ", Regressions!D157)</f>
        <v>4030071</v>
      </c>
      <c r="E147" s="240">
        <f>IF(ISNUMBER(Regressions!E157),ROUND(Regressions!E157, 1), NA())</f>
        <v>42.4</v>
      </c>
      <c r="F147" s="370">
        <f>IF(ISNUMBER(Regressions!F157),ROUND(Regressions!F157, 1), NA())</f>
        <v>20.5</v>
      </c>
      <c r="G147" s="262" t="e">
        <f>IF(ISNUMBER(Regressions!G157),ROUND(Regressions!G157, 1), NA())</f>
        <v>#N/A</v>
      </c>
      <c r="H147" s="371" t="e">
        <f>IF(ISNUMBER(Regressions!H157),ROUND(Regressions!H157, 1), NA())</f>
        <v>#N/A</v>
      </c>
      <c r="I147" s="263">
        <f>IF(ISNUMBER(Regressions!I157),ROUND(Regressions!I157, 1), NA())</f>
        <v>79.5</v>
      </c>
      <c r="J147" s="372">
        <f>IF(ISNUMBER(Regressions!K157),ROUND(Regressions!K157, 1), NA())</f>
        <v>35.4</v>
      </c>
      <c r="K147" s="370" t="e">
        <f>IF(ISNUMBER(Regressions!L157),ROUND(Regressions!L157, 1), NA())</f>
        <v>#N/A</v>
      </c>
      <c r="L147" s="264">
        <f>IF(ISNUMBER(Regressions!M157),ROUND(Regressions!M157, 1), NA())</f>
        <v>31.5</v>
      </c>
      <c r="M147" s="371">
        <f>IF(ISNUMBER(Regressions!N157),ROUND(Regressions!N157, 1), NA())</f>
        <v>3.9</v>
      </c>
      <c r="N147" s="263">
        <f>IF(ISNUMBER(Regressions!O157),ROUND(Regressions!O157, 1), NA())</f>
        <v>64.599999999999994</v>
      </c>
      <c r="O147" s="372">
        <f>IF(ISNUMBER(Regressions!Q157),ROUND(Regressions!Q157, 1), NA())</f>
        <v>48.8</v>
      </c>
      <c r="P147" s="370">
        <f>IF(ISNUMBER(Regressions!R157),ROUND(Regressions!R157, 1), NA())</f>
        <v>41.8</v>
      </c>
      <c r="Q147" s="241">
        <f>IF(ISNUMBER(Regressions!S157),ROUND(Regressions!S157, 1), NA())</f>
        <v>26.7</v>
      </c>
      <c r="R147" s="371">
        <f>IF(ISNUMBER(Regressions!T157),ROUND(Regressions!T157, 1), NA())</f>
        <v>15.1</v>
      </c>
      <c r="S147" s="263">
        <f>IF(ISNUMBER(Regressions!U157),ROUND(Regressions!U157, 1), NA())</f>
        <v>58.2</v>
      </c>
    </row>
    <row xmlns:x14ac="http://schemas.microsoft.com/office/spreadsheetml/2009/9/ac" r="148" x14ac:dyDescent="0.2">
      <c r="A148" s="367" t="str">
        <f>IF(ISBLANK(Regressions!A158), " ", Regressions!A158)</f>
        <v>Niger</v>
      </c>
      <c r="B148" s="368">
        <f>IF(ISBLANK(Regressions!B158), " ", Regressions!B158)</f>
        <v>2020</v>
      </c>
      <c r="C148" s="373" t="str">
        <f>IF(ISBLANK(Regressions!C158), " ", Regressions!C158)</f>
        <v>Primary</v>
      </c>
      <c r="D148" s="369">
        <f>IF(ISBLANK(Regressions!D158), " ", Regressions!D158)</f>
        <v>4179171</v>
      </c>
      <c r="E148" s="240">
        <f>IF(ISNUMBER(Regressions!E158),ROUND(Regressions!E158, 1), NA())</f>
        <v>48.5</v>
      </c>
      <c r="F148" s="370">
        <f>IF(ISNUMBER(Regressions!F158),ROUND(Regressions!F158, 1), NA())</f>
        <v>21.1</v>
      </c>
      <c r="G148" s="262" t="e">
        <f>IF(ISNUMBER(Regressions!G158),ROUND(Regressions!G158, 1), NA())</f>
        <v>#N/A</v>
      </c>
      <c r="H148" s="371" t="e">
        <f>IF(ISNUMBER(Regressions!H158),ROUND(Regressions!H158, 1), NA())</f>
        <v>#N/A</v>
      </c>
      <c r="I148" s="263">
        <f>IF(ISNUMBER(Regressions!I158),ROUND(Regressions!I158, 1), NA())</f>
        <v>78.900000000000006</v>
      </c>
      <c r="J148" s="372">
        <f>IF(ISNUMBER(Regressions!K158),ROUND(Regressions!K158, 1), NA())</f>
        <v>37.1</v>
      </c>
      <c r="K148" s="370" t="e">
        <f>IF(ISNUMBER(Regressions!L158),ROUND(Regressions!L158, 1), NA())</f>
        <v>#N/A</v>
      </c>
      <c r="L148" s="264">
        <f>IF(ISNUMBER(Regressions!M158),ROUND(Regressions!M158, 1), NA())</f>
        <v>34.1</v>
      </c>
      <c r="M148" s="371">
        <f>IF(ISNUMBER(Regressions!N158),ROUND(Regressions!N158, 1), NA())</f>
        <v>3</v>
      </c>
      <c r="N148" s="263">
        <f>IF(ISNUMBER(Regressions!O158),ROUND(Regressions!O158, 1), NA())</f>
        <v>62.9</v>
      </c>
      <c r="O148" s="372">
        <f>IF(ISNUMBER(Regressions!Q158),ROUND(Regressions!Q158, 1), NA())</f>
        <v>48.8</v>
      </c>
      <c r="P148" s="370">
        <f>IF(ISNUMBER(Regressions!R158),ROUND(Regressions!R158, 1), NA())</f>
        <v>41.8</v>
      </c>
      <c r="Q148" s="241">
        <f>IF(ISNUMBER(Regressions!S158),ROUND(Regressions!S158, 1), NA())</f>
        <v>32.799999999999997</v>
      </c>
      <c r="R148" s="371">
        <f>IF(ISNUMBER(Regressions!T158),ROUND(Regressions!T158, 1), NA())</f>
        <v>8.9</v>
      </c>
      <c r="S148" s="263">
        <f>IF(ISNUMBER(Regressions!U158),ROUND(Regressions!U158, 1), NA())</f>
        <v>58.2</v>
      </c>
    </row>
    <row xmlns:x14ac="http://schemas.microsoft.com/office/spreadsheetml/2009/9/ac" r="149" x14ac:dyDescent="0.2">
      <c r="A149" s="427" t="str">
        <f>IF(ISBLANK(Regressions!A159), " ", Regressions!A159)</f>
        <v>Niger</v>
      </c>
      <c r="B149" s="428">
        <f>IF(ISBLANK(Regressions!B159), " ", Regressions!B159)</f>
        <v>2021</v>
      </c>
      <c r="C149" s="429" t="str">
        <f>IF(ISBLANK(Regressions!C159), " ", Regressions!C159)</f>
        <v>Primary</v>
      </c>
      <c r="D149" s="430">
        <f>IF(ISBLANK(Regressions!D159), " ", Regressions!D159)</f>
        <v>4333231</v>
      </c>
      <c r="E149" s="433">
        <f>IF(ISNUMBER(Regressions!E159),ROUND(Regressions!E159, 1), NA())</f>
        <v>54.6</v>
      </c>
      <c r="F149" s="431">
        <f>IF(ISNUMBER(Regressions!F159),ROUND(Regressions!F159, 1), NA())</f>
        <v>21.7</v>
      </c>
      <c r="G149" s="434" t="e">
        <f>IF(ISNUMBER(Regressions!G159),ROUND(Regressions!G159, 1), NA())</f>
        <v>#N/A</v>
      </c>
      <c r="H149" s="432" t="e">
        <f>IF(ISNUMBER(Regressions!H159),ROUND(Regressions!H159, 1), NA())</f>
        <v>#N/A</v>
      </c>
      <c r="I149" s="435">
        <f>IF(ISNUMBER(Regressions!I159),ROUND(Regressions!I159, 1), NA())</f>
        <v>78.3</v>
      </c>
      <c r="J149" s="433">
        <f>IF(ISNUMBER(Regressions!K159),ROUND(Regressions!K159, 1), NA())</f>
        <v>38.799999999999997</v>
      </c>
      <c r="K149" s="431" t="e">
        <f>IF(ISNUMBER(Regressions!L159),ROUND(Regressions!L159, 1), NA())</f>
        <v>#N/A</v>
      </c>
      <c r="L149" s="436">
        <f>IF(ISNUMBER(Regressions!M159),ROUND(Regressions!M159, 1), NA())</f>
        <v>36.6</v>
      </c>
      <c r="M149" s="432">
        <f>IF(ISNUMBER(Regressions!N159),ROUND(Regressions!N159, 1), NA())</f>
        <v>2.2000000000000002</v>
      </c>
      <c r="N149" s="435">
        <f>IF(ISNUMBER(Regressions!O159),ROUND(Regressions!O159, 1), NA())</f>
        <v>61.2</v>
      </c>
      <c r="O149" s="433">
        <f>IF(ISNUMBER(Regressions!Q159),ROUND(Regressions!Q159, 1), NA())</f>
        <v>48.8</v>
      </c>
      <c r="P149" s="431">
        <f>IF(ISNUMBER(Regressions!R159),ROUND(Regressions!R159, 1), NA())</f>
        <v>41.8</v>
      </c>
      <c r="Q149" s="437">
        <f>IF(ISNUMBER(Regressions!S159),ROUND(Regressions!S159, 1), NA())</f>
        <v>39</v>
      </c>
      <c r="R149" s="432">
        <f>IF(ISNUMBER(Regressions!T159),ROUND(Regressions!T159, 1), NA())</f>
        <v>2.8</v>
      </c>
      <c r="S149" s="435">
        <f>IF(ISNUMBER(Regressions!U159),ROUND(Regressions!U159, 1), NA())</f>
        <v>58.2</v>
      </c>
      <c r="T149" s="426"/>
      <c r="U149" s="426"/>
      <c r="V149" s="426"/>
      <c r="W149" s="426"/>
      <c r="X149" s="426"/>
      <c r="Y149" s="426"/>
      <c r="Z149" s="426"/>
      <c r="AA149" s="426"/>
      <c r="AB149" s="426"/>
      <c r="AC149" s="426"/>
    </row>
    <row xmlns:x14ac="http://schemas.microsoft.com/office/spreadsheetml/2009/9/ac" r="150" x14ac:dyDescent="0.2">
      <c r="A150" s="367" t="str">
        <f>IF(ISBLANK(Regressions!A160), " ", Regressions!A160)</f>
        <v>Niger</v>
      </c>
      <c r="B150" s="368">
        <f>IF(ISBLANK(Regressions!B160), " ", Regressions!B160)</f>
        <v>2022</v>
      </c>
      <c r="C150" s="373" t="str">
        <f>IF(ISBLANK(Regressions!C160), " ", Regressions!C160)</f>
        <v>Primary</v>
      </c>
      <c r="D150" s="369">
        <f>IF(ISBLANK(Regressions!D160), " ", Regressions!D160)</f>
        <v>4489792</v>
      </c>
      <c r="E150" s="240">
        <f>IF(ISNUMBER(Regressions!E160),ROUND(Regressions!E160, 1), NA())</f>
        <v>60.7</v>
      </c>
      <c r="F150" s="370">
        <f>IF(ISNUMBER(Regressions!F160),ROUND(Regressions!F160, 1), NA())</f>
        <v>22.3</v>
      </c>
      <c r="G150" s="262" t="e">
        <f>IF(ISNUMBER(Regressions!G160),ROUND(Regressions!G160, 1), NA())</f>
        <v>#N/A</v>
      </c>
      <c r="H150" s="371" t="e">
        <f>IF(ISNUMBER(Regressions!H160),ROUND(Regressions!H160, 1), NA())</f>
        <v>#N/A</v>
      </c>
      <c r="I150" s="263">
        <f>IF(ISNUMBER(Regressions!I160),ROUND(Regressions!I160, 1), NA())</f>
        <v>77.7</v>
      </c>
      <c r="J150" s="372">
        <f>IF(ISNUMBER(Regressions!K160),ROUND(Regressions!K160, 1), NA())</f>
        <v>40.6</v>
      </c>
      <c r="K150" s="370" t="e">
        <f>IF(ISNUMBER(Regressions!L160),ROUND(Regressions!L160, 1), NA())</f>
        <v>#N/A</v>
      </c>
      <c r="L150" s="264">
        <f>IF(ISNUMBER(Regressions!M160),ROUND(Regressions!M160, 1), NA())</f>
        <v>39.200000000000003</v>
      </c>
      <c r="M150" s="371">
        <f>IF(ISNUMBER(Regressions!N160),ROUND(Regressions!N160, 1), NA())</f>
        <v>1.4</v>
      </c>
      <c r="N150" s="263">
        <f>IF(ISNUMBER(Regressions!O160),ROUND(Regressions!O160, 1), NA())</f>
        <v>59.4</v>
      </c>
      <c r="O150" s="372">
        <f>IF(ISNUMBER(Regressions!Q160),ROUND(Regressions!Q160, 1), NA())</f>
        <v>48.8</v>
      </c>
      <c r="P150" s="370">
        <f>IF(ISNUMBER(Regressions!R160),ROUND(Regressions!R160, 1), NA())</f>
        <v>41.8</v>
      </c>
      <c r="Q150" s="241">
        <f>IF(ISNUMBER(Regressions!S160),ROUND(Regressions!S160, 1), NA())</f>
        <v>41.8</v>
      </c>
      <c r="R150" s="371">
        <f>IF(ISNUMBER(Regressions!T160),ROUND(Regressions!T160, 1), NA())</f>
        <v>0</v>
      </c>
      <c r="S150" s="263">
        <f>IF(ISNUMBER(Regressions!U160),ROUND(Regressions!U160, 1), NA())</f>
        <v>58.2</v>
      </c>
    </row>
    <row xmlns:x14ac="http://schemas.microsoft.com/office/spreadsheetml/2009/9/ac" r="151" x14ac:dyDescent="0.2">
      <c r="A151" s="374" t="str">
        <f>IF(ISBLANK(Regressions!A161), " ", Regressions!A161)</f>
        <v>Niger</v>
      </c>
      <c r="B151" s="375">
        <f>IF(ISBLANK(Regressions!B161), " ", Regressions!B161)</f>
        <v>2023</v>
      </c>
      <c r="C151" s="376" t="str">
        <f>IF(ISBLANK(Regressions!C161), " ", Regressions!C161)</f>
        <v>Primary</v>
      </c>
      <c r="D151" s="377">
        <f>IF(ISBLANK(Regressions!D161), " ", Regressions!D161)</f>
        <v>4477963</v>
      </c>
      <c r="E151" s="378">
        <f>IF(ISNUMBER(Regressions!E161),ROUND(Regressions!E161, 1), NA())</f>
        <v>66.8</v>
      </c>
      <c r="F151" s="379">
        <f>IF(ISNUMBER(Regressions!F161),ROUND(Regressions!F161, 1), NA())</f>
        <v>22.9</v>
      </c>
      <c r="G151" s="380" t="e">
        <f>IF(ISNUMBER(Regressions!G161),ROUND(Regressions!G161, 1), NA())</f>
        <v>#N/A</v>
      </c>
      <c r="H151" s="381" t="e">
        <f>IF(ISNUMBER(Regressions!H161),ROUND(Regressions!H161, 1), NA())</f>
        <v>#N/A</v>
      </c>
      <c r="I151" s="382">
        <f>IF(ISNUMBER(Regressions!I161),ROUND(Regressions!I161, 1), NA())</f>
        <v>77.099999999999994</v>
      </c>
      <c r="J151" s="383">
        <f>IF(ISNUMBER(Regressions!K161),ROUND(Regressions!K161, 1), NA())</f>
        <v>42.3</v>
      </c>
      <c r="K151" s="379" t="e">
        <f>IF(ISNUMBER(Regressions!L161),ROUND(Regressions!L161, 1), NA())</f>
        <v>#N/A</v>
      </c>
      <c r="L151" s="384">
        <f>IF(ISNUMBER(Regressions!M161),ROUND(Regressions!M161, 1), NA())</f>
        <v>41.7</v>
      </c>
      <c r="M151" s="381">
        <f>IF(ISNUMBER(Regressions!N161),ROUND(Regressions!N161, 1), NA())</f>
        <v>0.6</v>
      </c>
      <c r="N151" s="382">
        <f>IF(ISNUMBER(Regressions!O161),ROUND(Regressions!O161, 1), NA())</f>
        <v>57.7</v>
      </c>
      <c r="O151" s="383">
        <f>IF(ISNUMBER(Regressions!Q161),ROUND(Regressions!Q161, 1), NA())</f>
        <v>48.8</v>
      </c>
      <c r="P151" s="379">
        <f>IF(ISNUMBER(Regressions!R161),ROUND(Regressions!R161, 1), NA())</f>
        <v>41.8</v>
      </c>
      <c r="Q151" s="385">
        <f>IF(ISNUMBER(Regressions!S161),ROUND(Regressions!S161, 1), NA())</f>
        <v>41.8</v>
      </c>
      <c r="R151" s="381">
        <f>IF(ISNUMBER(Regressions!T161),ROUND(Regressions!T161, 1), NA())</f>
        <v>0</v>
      </c>
      <c r="S151" s="382">
        <f>IF(ISNUMBER(Regressions!U161),ROUND(Regressions!U161, 1), NA())</f>
        <v>58.2</v>
      </c>
    </row>
    <row xmlns:x14ac="http://schemas.microsoft.com/office/spreadsheetml/2009/9/ac" r="152" hidden="true" x14ac:dyDescent="0.2">
      <c r="A152" s="367" t="str">
        <f>IF(ISBLANK(Regressions!A162), " ", Regressions!A162)</f>
        <v>Niger</v>
      </c>
      <c r="B152" s="368">
        <f>IF(ISBLANK(Regressions!B162), " ", Regressions!B162)</f>
        <v>2024</v>
      </c>
      <c r="C152" s="373" t="str">
        <f>IF(ISBLANK(Regressions!C162), " ", Regressions!C162)</f>
        <v>Primary</v>
      </c>
      <c r="D152" s="369" t="str">
        <f>IF(ISBLANK(Regressions!D162), " ", Regressions!D162)</f>
        <v> </v>
      </c>
      <c r="E152" s="240" t="e">
        <f>IF(ISNUMBER(Regressions!E162),ROUND(Regressions!E162, 1), NA())</f>
        <v>#N/A</v>
      </c>
      <c r="F152" s="370" t="e">
        <f>IF(ISNUMBER(Regressions!F162),ROUND(Regressions!F162, 1), NA())</f>
        <v>#N/A</v>
      </c>
      <c r="G152" s="262" t="e">
        <f>IF(ISNUMBER(Regressions!G162),ROUND(Regressions!G162, 1), NA())</f>
        <v>#N/A</v>
      </c>
      <c r="H152" s="371" t="e">
        <f>IF(ISNUMBER(Regressions!H162),ROUND(Regressions!H162, 1), NA())</f>
        <v>#N/A</v>
      </c>
      <c r="I152" s="263" t="e">
        <f>IF(ISNUMBER(Regressions!I162),ROUND(Regressions!I162, 1), NA())</f>
        <v>#N/A</v>
      </c>
      <c r="J152" s="372" t="e">
        <f>IF(ISNUMBER(Regressions!K162),ROUND(Regressions!K162, 1), NA())</f>
        <v>#N/A</v>
      </c>
      <c r="K152" s="370" t="e">
        <f>IF(ISNUMBER(Regressions!L162),ROUND(Regressions!L162, 1), NA())</f>
        <v>#N/A</v>
      </c>
      <c r="L152" s="264" t="e">
        <f>IF(ISNUMBER(Regressions!M162),ROUND(Regressions!M162, 1), NA())</f>
        <v>#N/A</v>
      </c>
      <c r="M152" s="371" t="e">
        <f>IF(ISNUMBER(Regressions!N162),ROUND(Regressions!N162, 1), NA())</f>
        <v>#N/A</v>
      </c>
      <c r="N152" s="263" t="e">
        <f>IF(ISNUMBER(Regressions!O162),ROUND(Regressions!O162, 1), NA())</f>
        <v>#N/A</v>
      </c>
      <c r="O152" s="372" t="e">
        <f>IF(ISNUMBER(Regressions!Q162),ROUND(Regressions!Q162, 1), NA())</f>
        <v>#N/A</v>
      </c>
      <c r="P152" s="370" t="e">
        <f>IF(ISNUMBER(Regressions!R162),ROUND(Regressions!R162, 1), NA())</f>
        <v>#N/A</v>
      </c>
      <c r="Q152" s="241" t="e">
        <f>IF(ISNUMBER(Regressions!S162),ROUND(Regressions!S162, 1), NA())</f>
        <v>#N/A</v>
      </c>
      <c r="R152" s="371" t="e">
        <f>IF(ISNUMBER(Regressions!T162),ROUND(Regressions!T162, 1), NA())</f>
        <v>#N/A</v>
      </c>
      <c r="S152" s="263" t="e">
        <f>IF(ISNUMBER(Regressions!U162),ROUND(Regressions!U162, 1), NA())</f>
        <v>#N/A</v>
      </c>
    </row>
    <row xmlns:x14ac="http://schemas.microsoft.com/office/spreadsheetml/2009/9/ac" r="153" hidden="true" x14ac:dyDescent="0.2">
      <c r="A153" s="367" t="str">
        <f>IF(ISBLANK(Regressions!A163), " ", Regressions!A163)</f>
        <v>Niger</v>
      </c>
      <c r="B153" s="368">
        <f>IF(ISBLANK(Regressions!B163), " ", Regressions!B163)</f>
        <v>2025</v>
      </c>
      <c r="C153" s="373" t="str">
        <f>IF(ISBLANK(Regressions!C163), " ", Regressions!C163)</f>
        <v>Primary</v>
      </c>
      <c r="D153" s="369" t="str">
        <f>IF(ISBLANK(Regressions!D163), " ", Regressions!D163)</f>
        <v> </v>
      </c>
      <c r="E153" s="240" t="e">
        <f>IF(ISNUMBER(Regressions!E163),ROUND(Regressions!E163, 1), NA())</f>
        <v>#N/A</v>
      </c>
      <c r="F153" s="370" t="e">
        <f>IF(ISNUMBER(Regressions!F163),ROUND(Regressions!F163, 1), NA())</f>
        <v>#N/A</v>
      </c>
      <c r="G153" s="262" t="e">
        <f>IF(ISNUMBER(Regressions!G163),ROUND(Regressions!G163, 1), NA())</f>
        <v>#N/A</v>
      </c>
      <c r="H153" s="371" t="e">
        <f>IF(ISNUMBER(Regressions!H163),ROUND(Regressions!H163, 1), NA())</f>
        <v>#N/A</v>
      </c>
      <c r="I153" s="263" t="e">
        <f>IF(ISNUMBER(Regressions!I163),ROUND(Regressions!I163, 1), NA())</f>
        <v>#N/A</v>
      </c>
      <c r="J153" s="372" t="e">
        <f>IF(ISNUMBER(Regressions!K163),ROUND(Regressions!K163, 1), NA())</f>
        <v>#N/A</v>
      </c>
      <c r="K153" s="370" t="e">
        <f>IF(ISNUMBER(Regressions!L163),ROUND(Regressions!L163, 1), NA())</f>
        <v>#N/A</v>
      </c>
      <c r="L153" s="264" t="e">
        <f>IF(ISNUMBER(Regressions!M163),ROUND(Regressions!M163, 1), NA())</f>
        <v>#N/A</v>
      </c>
      <c r="M153" s="371" t="e">
        <f>IF(ISNUMBER(Regressions!N163),ROUND(Regressions!N163, 1), NA())</f>
        <v>#N/A</v>
      </c>
      <c r="N153" s="263" t="e">
        <f>IF(ISNUMBER(Regressions!O163),ROUND(Regressions!O163, 1), NA())</f>
        <v>#N/A</v>
      </c>
      <c r="O153" s="372" t="e">
        <f>IF(ISNUMBER(Regressions!Q163),ROUND(Regressions!Q163, 1), NA())</f>
        <v>#N/A</v>
      </c>
      <c r="P153" s="370" t="e">
        <f>IF(ISNUMBER(Regressions!R163),ROUND(Regressions!R163, 1), NA())</f>
        <v>#N/A</v>
      </c>
      <c r="Q153" s="241" t="e">
        <f>IF(ISNUMBER(Regressions!S163),ROUND(Regressions!S163, 1), NA())</f>
        <v>#N/A</v>
      </c>
      <c r="R153" s="371" t="e">
        <f>IF(ISNUMBER(Regressions!T163),ROUND(Regressions!T163, 1), NA())</f>
        <v>#N/A</v>
      </c>
      <c r="S153" s="263" t="e">
        <f>IF(ISNUMBER(Regressions!U163),ROUND(Regressions!U163, 1), NA())</f>
        <v>#N/A</v>
      </c>
    </row>
    <row xmlns:x14ac="http://schemas.microsoft.com/office/spreadsheetml/2009/9/ac" r="154" hidden="true" x14ac:dyDescent="0.2">
      <c r="A154" s="367" t="str">
        <f>IF(ISBLANK(Regressions!A164), " ", Regressions!A164)</f>
        <v>Niger</v>
      </c>
      <c r="B154" s="368">
        <f>IF(ISBLANK(Regressions!B164), " ", Regressions!B164)</f>
        <v>2026</v>
      </c>
      <c r="C154" s="373" t="str">
        <f>IF(ISBLANK(Regressions!C164), " ", Regressions!C164)</f>
        <v>Primary</v>
      </c>
      <c r="D154" s="369" t="str">
        <f>IF(ISBLANK(Regressions!D164), " ", Regressions!D164)</f>
        <v> </v>
      </c>
      <c r="E154" s="240" t="e">
        <f>IF(ISNUMBER(Regressions!E164),ROUND(Regressions!E164, 1), NA())</f>
        <v>#N/A</v>
      </c>
      <c r="F154" s="370" t="e">
        <f>IF(ISNUMBER(Regressions!F164),ROUND(Regressions!F164, 1), NA())</f>
        <v>#N/A</v>
      </c>
      <c r="G154" s="262" t="e">
        <f>IF(ISNUMBER(Regressions!G164),ROUND(Regressions!G164, 1), NA())</f>
        <v>#N/A</v>
      </c>
      <c r="H154" s="371" t="e">
        <f>IF(ISNUMBER(Regressions!H164),ROUND(Regressions!H164, 1), NA())</f>
        <v>#N/A</v>
      </c>
      <c r="I154" s="263" t="e">
        <f>IF(ISNUMBER(Regressions!I164),ROUND(Regressions!I164, 1), NA())</f>
        <v>#N/A</v>
      </c>
      <c r="J154" s="372" t="e">
        <f>IF(ISNUMBER(Regressions!K164),ROUND(Regressions!K164, 1), NA())</f>
        <v>#N/A</v>
      </c>
      <c r="K154" s="370" t="e">
        <f>IF(ISNUMBER(Regressions!L164),ROUND(Regressions!L164, 1), NA())</f>
        <v>#N/A</v>
      </c>
      <c r="L154" s="264" t="e">
        <f>IF(ISNUMBER(Regressions!M164),ROUND(Regressions!M164, 1), NA())</f>
        <v>#N/A</v>
      </c>
      <c r="M154" s="371" t="e">
        <f>IF(ISNUMBER(Regressions!N164),ROUND(Regressions!N164, 1), NA())</f>
        <v>#N/A</v>
      </c>
      <c r="N154" s="263" t="e">
        <f>IF(ISNUMBER(Regressions!O164),ROUND(Regressions!O164, 1), NA())</f>
        <v>#N/A</v>
      </c>
      <c r="O154" s="372" t="e">
        <f>IF(ISNUMBER(Regressions!Q164),ROUND(Regressions!Q164, 1), NA())</f>
        <v>#N/A</v>
      </c>
      <c r="P154" s="370" t="e">
        <f>IF(ISNUMBER(Regressions!R164),ROUND(Regressions!R164, 1), NA())</f>
        <v>#N/A</v>
      </c>
      <c r="Q154" s="241" t="e">
        <f>IF(ISNUMBER(Regressions!S164),ROUND(Regressions!S164, 1), NA())</f>
        <v>#N/A</v>
      </c>
      <c r="R154" s="371" t="e">
        <f>IF(ISNUMBER(Regressions!T164),ROUND(Regressions!T164, 1), NA())</f>
        <v>#N/A</v>
      </c>
      <c r="S154" s="263" t="e">
        <f>IF(ISNUMBER(Regressions!U164),ROUND(Regressions!U164, 1), NA())</f>
        <v>#N/A</v>
      </c>
    </row>
    <row xmlns:x14ac="http://schemas.microsoft.com/office/spreadsheetml/2009/9/ac" r="155" hidden="true" x14ac:dyDescent="0.2">
      <c r="A155" s="367" t="str">
        <f>IF(ISBLANK(Regressions!A165), " ", Regressions!A165)</f>
        <v>Niger</v>
      </c>
      <c r="B155" s="368">
        <f>IF(ISBLANK(Regressions!B165), " ", Regressions!B165)</f>
        <v>2027</v>
      </c>
      <c r="C155" s="373" t="str">
        <f>IF(ISBLANK(Regressions!C165), " ", Regressions!C165)</f>
        <v>Primary</v>
      </c>
      <c r="D155" s="369" t="str">
        <f>IF(ISBLANK(Regressions!D165), " ", Regressions!D165)</f>
        <v> </v>
      </c>
      <c r="E155" s="240" t="e">
        <f>IF(ISNUMBER(Regressions!E165),ROUND(Regressions!E165, 1), NA())</f>
        <v>#N/A</v>
      </c>
      <c r="F155" s="370" t="e">
        <f>IF(ISNUMBER(Regressions!F165),ROUND(Regressions!F165, 1), NA())</f>
        <v>#N/A</v>
      </c>
      <c r="G155" s="262" t="e">
        <f>IF(ISNUMBER(Regressions!G165),ROUND(Regressions!G165, 1), NA())</f>
        <v>#N/A</v>
      </c>
      <c r="H155" s="371" t="e">
        <f>IF(ISNUMBER(Regressions!H165),ROUND(Regressions!H165, 1), NA())</f>
        <v>#N/A</v>
      </c>
      <c r="I155" s="263" t="e">
        <f>IF(ISNUMBER(Regressions!I165),ROUND(Regressions!I165, 1), NA())</f>
        <v>#N/A</v>
      </c>
      <c r="J155" s="372" t="e">
        <f>IF(ISNUMBER(Regressions!K165),ROUND(Regressions!K165, 1), NA())</f>
        <v>#N/A</v>
      </c>
      <c r="K155" s="370" t="e">
        <f>IF(ISNUMBER(Regressions!L165),ROUND(Regressions!L165, 1), NA())</f>
        <v>#N/A</v>
      </c>
      <c r="L155" s="264" t="e">
        <f>IF(ISNUMBER(Regressions!M165),ROUND(Regressions!M165, 1), NA())</f>
        <v>#N/A</v>
      </c>
      <c r="M155" s="371" t="e">
        <f>IF(ISNUMBER(Regressions!N165),ROUND(Regressions!N165, 1), NA())</f>
        <v>#N/A</v>
      </c>
      <c r="N155" s="263" t="e">
        <f>IF(ISNUMBER(Regressions!O165),ROUND(Regressions!O165, 1), NA())</f>
        <v>#N/A</v>
      </c>
      <c r="O155" s="372" t="e">
        <f>IF(ISNUMBER(Regressions!Q165),ROUND(Regressions!Q165, 1), NA())</f>
        <v>#N/A</v>
      </c>
      <c r="P155" s="370" t="e">
        <f>IF(ISNUMBER(Regressions!R165),ROUND(Regressions!R165, 1), NA())</f>
        <v>#N/A</v>
      </c>
      <c r="Q155" s="241" t="e">
        <f>IF(ISNUMBER(Regressions!S165),ROUND(Regressions!S165, 1), NA())</f>
        <v>#N/A</v>
      </c>
      <c r="R155" s="371" t="e">
        <f>IF(ISNUMBER(Regressions!T165),ROUND(Regressions!T165, 1), NA())</f>
        <v>#N/A</v>
      </c>
      <c r="S155" s="263" t="e">
        <f>IF(ISNUMBER(Regressions!U165),ROUND(Regressions!U165, 1), NA())</f>
        <v>#N/A</v>
      </c>
    </row>
    <row xmlns:x14ac="http://schemas.microsoft.com/office/spreadsheetml/2009/9/ac" r="156" hidden="true" x14ac:dyDescent="0.2">
      <c r="A156" s="367" t="str">
        <f>IF(ISBLANK(Regressions!A166), " ", Regressions!A166)</f>
        <v>Niger</v>
      </c>
      <c r="B156" s="368">
        <f>IF(ISBLANK(Regressions!B166), " ", Regressions!B166)</f>
        <v>2028</v>
      </c>
      <c r="C156" s="373" t="str">
        <f>IF(ISBLANK(Regressions!C166), " ", Regressions!C166)</f>
        <v>Primary</v>
      </c>
      <c r="D156" s="369" t="str">
        <f>IF(ISBLANK(Regressions!D166), " ", Regressions!D166)</f>
        <v> </v>
      </c>
      <c r="E156" s="240" t="e">
        <f>IF(ISNUMBER(Regressions!E166),ROUND(Regressions!E166, 1), NA())</f>
        <v>#N/A</v>
      </c>
      <c r="F156" s="370" t="e">
        <f>IF(ISNUMBER(Regressions!F166),ROUND(Regressions!F166, 1), NA())</f>
        <v>#N/A</v>
      </c>
      <c r="G156" s="262" t="e">
        <f>IF(ISNUMBER(Regressions!G166),ROUND(Regressions!G166, 1), NA())</f>
        <v>#N/A</v>
      </c>
      <c r="H156" s="371" t="e">
        <f>IF(ISNUMBER(Regressions!H166),ROUND(Regressions!H166, 1), NA())</f>
        <v>#N/A</v>
      </c>
      <c r="I156" s="263" t="e">
        <f>IF(ISNUMBER(Regressions!I166),ROUND(Regressions!I166, 1), NA())</f>
        <v>#N/A</v>
      </c>
      <c r="J156" s="372" t="e">
        <f>IF(ISNUMBER(Regressions!K166),ROUND(Regressions!K166, 1), NA())</f>
        <v>#N/A</v>
      </c>
      <c r="K156" s="370" t="e">
        <f>IF(ISNUMBER(Regressions!L166),ROUND(Regressions!L166, 1), NA())</f>
        <v>#N/A</v>
      </c>
      <c r="L156" s="264" t="e">
        <f>IF(ISNUMBER(Regressions!M166),ROUND(Regressions!M166, 1), NA())</f>
        <v>#N/A</v>
      </c>
      <c r="M156" s="371" t="e">
        <f>IF(ISNUMBER(Regressions!N166),ROUND(Regressions!N166, 1), NA())</f>
        <v>#N/A</v>
      </c>
      <c r="N156" s="263" t="e">
        <f>IF(ISNUMBER(Regressions!O166),ROUND(Regressions!O166, 1), NA())</f>
        <v>#N/A</v>
      </c>
      <c r="O156" s="372" t="e">
        <f>IF(ISNUMBER(Regressions!Q166),ROUND(Regressions!Q166, 1), NA())</f>
        <v>#N/A</v>
      </c>
      <c r="P156" s="370" t="e">
        <f>IF(ISNUMBER(Regressions!R166),ROUND(Regressions!R166, 1), NA())</f>
        <v>#N/A</v>
      </c>
      <c r="Q156" s="241" t="e">
        <f>IF(ISNUMBER(Regressions!S166),ROUND(Regressions!S166, 1), NA())</f>
        <v>#N/A</v>
      </c>
      <c r="R156" s="371" t="e">
        <f>IF(ISNUMBER(Regressions!T166),ROUND(Regressions!T166, 1), NA())</f>
        <v>#N/A</v>
      </c>
      <c r="S156" s="263" t="e">
        <f>IF(ISNUMBER(Regressions!U166),ROUND(Regressions!U166, 1), NA())</f>
        <v>#N/A</v>
      </c>
    </row>
    <row xmlns:x14ac="http://schemas.microsoft.com/office/spreadsheetml/2009/9/ac" r="157" hidden="true" x14ac:dyDescent="0.2">
      <c r="A157" s="367" t="str">
        <f>IF(ISBLANK(Regressions!A167), " ", Regressions!A167)</f>
        <v>Niger</v>
      </c>
      <c r="B157" s="368">
        <f>IF(ISBLANK(Regressions!B167), " ", Regressions!B167)</f>
        <v>2029</v>
      </c>
      <c r="C157" s="373" t="str">
        <f>IF(ISBLANK(Regressions!C167), " ", Regressions!C167)</f>
        <v>Primary</v>
      </c>
      <c r="D157" s="369" t="str">
        <f>IF(ISBLANK(Regressions!D167), " ", Regressions!D167)</f>
        <v> </v>
      </c>
      <c r="E157" s="240" t="e">
        <f>IF(ISNUMBER(Regressions!E167),ROUND(Regressions!E167, 1), NA())</f>
        <v>#N/A</v>
      </c>
      <c r="F157" s="370" t="e">
        <f>IF(ISNUMBER(Regressions!F167),ROUND(Regressions!F167, 1), NA())</f>
        <v>#N/A</v>
      </c>
      <c r="G157" s="262" t="e">
        <f>IF(ISNUMBER(Regressions!G167),ROUND(Regressions!G167, 1), NA())</f>
        <v>#N/A</v>
      </c>
      <c r="H157" s="371" t="e">
        <f>IF(ISNUMBER(Regressions!H167),ROUND(Regressions!H167, 1), NA())</f>
        <v>#N/A</v>
      </c>
      <c r="I157" s="263" t="e">
        <f>IF(ISNUMBER(Regressions!I167),ROUND(Regressions!I167, 1), NA())</f>
        <v>#N/A</v>
      </c>
      <c r="J157" s="372" t="e">
        <f>IF(ISNUMBER(Regressions!K167),ROUND(Regressions!K167, 1), NA())</f>
        <v>#N/A</v>
      </c>
      <c r="K157" s="370" t="e">
        <f>IF(ISNUMBER(Regressions!L167),ROUND(Regressions!L167, 1), NA())</f>
        <v>#N/A</v>
      </c>
      <c r="L157" s="264" t="e">
        <f>IF(ISNUMBER(Regressions!M167),ROUND(Regressions!M167, 1), NA())</f>
        <v>#N/A</v>
      </c>
      <c r="M157" s="371" t="e">
        <f>IF(ISNUMBER(Regressions!N167),ROUND(Regressions!N167, 1), NA())</f>
        <v>#N/A</v>
      </c>
      <c r="N157" s="263" t="e">
        <f>IF(ISNUMBER(Regressions!O167),ROUND(Regressions!O167, 1), NA())</f>
        <v>#N/A</v>
      </c>
      <c r="O157" s="372" t="e">
        <f>IF(ISNUMBER(Regressions!Q167),ROUND(Regressions!Q167, 1), NA())</f>
        <v>#N/A</v>
      </c>
      <c r="P157" s="370" t="e">
        <f>IF(ISNUMBER(Regressions!R167),ROUND(Regressions!R167, 1), NA())</f>
        <v>#N/A</v>
      </c>
      <c r="Q157" s="241" t="e">
        <f>IF(ISNUMBER(Regressions!S167),ROUND(Regressions!S167, 1), NA())</f>
        <v>#N/A</v>
      </c>
      <c r="R157" s="371" t="e">
        <f>IF(ISNUMBER(Regressions!T167),ROUND(Regressions!T167, 1), NA())</f>
        <v>#N/A</v>
      </c>
      <c r="S157" s="263" t="e">
        <f>IF(ISNUMBER(Regressions!U167),ROUND(Regressions!U167, 1), NA())</f>
        <v>#N/A</v>
      </c>
    </row>
    <row xmlns:x14ac="http://schemas.microsoft.com/office/spreadsheetml/2009/9/ac" r="158" hidden="true" x14ac:dyDescent="0.2">
      <c r="A158" s="367" t="str">
        <f>IF(ISBLANK(Regressions!A168), " ", Regressions!A168)</f>
        <v>Niger</v>
      </c>
      <c r="B158" s="368">
        <f>IF(ISBLANK(Regressions!B168), " ", Regressions!B168)</f>
        <v>2030</v>
      </c>
      <c r="C158" s="373" t="str">
        <f>IF(ISBLANK(Regressions!C168), " ", Regressions!C168)</f>
        <v>Primary</v>
      </c>
      <c r="D158" s="369" t="str">
        <f>IF(ISBLANK(Regressions!D168), " ", Regressions!D168)</f>
        <v> </v>
      </c>
      <c r="E158" s="240" t="e">
        <f>IF(ISNUMBER(Regressions!E168),ROUND(Regressions!E168, 1), NA())</f>
        <v>#N/A</v>
      </c>
      <c r="F158" s="370" t="e">
        <f>IF(ISNUMBER(Regressions!F168),ROUND(Regressions!F168, 1), NA())</f>
        <v>#N/A</v>
      </c>
      <c r="G158" s="262" t="e">
        <f>IF(ISNUMBER(Regressions!G168),ROUND(Regressions!G168, 1), NA())</f>
        <v>#N/A</v>
      </c>
      <c r="H158" s="371" t="e">
        <f>IF(ISNUMBER(Regressions!H168),ROUND(Regressions!H168, 1), NA())</f>
        <v>#N/A</v>
      </c>
      <c r="I158" s="263" t="e">
        <f>IF(ISNUMBER(Regressions!I168),ROUND(Regressions!I168, 1), NA())</f>
        <v>#N/A</v>
      </c>
      <c r="J158" s="372" t="e">
        <f>IF(ISNUMBER(Regressions!K168),ROUND(Regressions!K168, 1), NA())</f>
        <v>#N/A</v>
      </c>
      <c r="K158" s="370" t="e">
        <f>IF(ISNUMBER(Regressions!L168),ROUND(Regressions!L168, 1), NA())</f>
        <v>#N/A</v>
      </c>
      <c r="L158" s="264" t="e">
        <f>IF(ISNUMBER(Regressions!M168),ROUND(Regressions!M168, 1), NA())</f>
        <v>#N/A</v>
      </c>
      <c r="M158" s="371" t="e">
        <f>IF(ISNUMBER(Regressions!N168),ROUND(Regressions!N168, 1), NA())</f>
        <v>#N/A</v>
      </c>
      <c r="N158" s="263" t="e">
        <f>IF(ISNUMBER(Regressions!O168),ROUND(Regressions!O168, 1), NA())</f>
        <v>#N/A</v>
      </c>
      <c r="O158" s="372" t="e">
        <f>IF(ISNUMBER(Regressions!Q168),ROUND(Regressions!Q168, 1), NA())</f>
        <v>#N/A</v>
      </c>
      <c r="P158" s="370" t="e">
        <f>IF(ISNUMBER(Regressions!R168),ROUND(Regressions!R168, 1), NA())</f>
        <v>#N/A</v>
      </c>
      <c r="Q158" s="241" t="e">
        <f>IF(ISNUMBER(Regressions!S168),ROUND(Regressions!S168, 1), NA())</f>
        <v>#N/A</v>
      </c>
      <c r="R158" s="371" t="e">
        <f>IF(ISNUMBER(Regressions!T168),ROUND(Regressions!T168, 1), NA())</f>
        <v>#N/A</v>
      </c>
      <c r="S158" s="263" t="e">
        <f>IF(ISNUMBER(Regressions!U168),ROUND(Regressions!U168, 1), NA())</f>
        <v>#N/A</v>
      </c>
    </row>
    <row xmlns:x14ac="http://schemas.microsoft.com/office/spreadsheetml/2009/9/ac" r="159" x14ac:dyDescent="0.2">
      <c r="A159" s="367" t="str">
        <f>IF(ISBLANK(Regressions!A169), " ", Regressions!A169)</f>
        <v>Niger</v>
      </c>
      <c r="B159" s="368">
        <f>IF(ISBLANK(Regressions!B169), " ", Regressions!B169)</f>
        <v>2000</v>
      </c>
      <c r="C159" s="373" t="str">
        <f>IF(ISBLANK(Regressions!C169), " ", Regressions!C169)</f>
        <v>Secondary</v>
      </c>
      <c r="D159" s="369">
        <f>IF(ISBLANK(Regressions!D169), " ", Regressions!D169)</f>
        <v>1720440</v>
      </c>
      <c r="E159" s="240" t="e">
        <f>IF(ISNUMBER(Regressions!E169),ROUND(Regressions!E169, 1), NA())</f>
        <v>#N/A</v>
      </c>
      <c r="F159" s="370" t="e">
        <f>IF(ISNUMBER(Regressions!F169),ROUND(Regressions!F169, 1), NA())</f>
        <v>#N/A</v>
      </c>
      <c r="G159" s="262" t="e">
        <f>IF(ISNUMBER(Regressions!G169),ROUND(Regressions!G169, 1), NA())</f>
        <v>#N/A</v>
      </c>
      <c r="H159" s="371" t="e">
        <f>IF(ISNUMBER(Regressions!H169),ROUND(Regressions!H169, 1), NA())</f>
        <v>#N/A</v>
      </c>
      <c r="I159" s="263" t="e">
        <f>IF(ISNUMBER(Regressions!I169),ROUND(Regressions!I169, 1), NA())</f>
        <v>#N/A</v>
      </c>
      <c r="J159" s="372" t="e">
        <f>IF(ISNUMBER(Regressions!K169),ROUND(Regressions!K169, 1), NA())</f>
        <v>#N/A</v>
      </c>
      <c r="K159" s="370" t="e">
        <f>IF(ISNUMBER(Regressions!L169),ROUND(Regressions!L169, 1), NA())</f>
        <v>#N/A</v>
      </c>
      <c r="L159" s="264" t="e">
        <f>IF(ISNUMBER(Regressions!M169),ROUND(Regressions!M169, 1), NA())</f>
        <v>#N/A</v>
      </c>
      <c r="M159" s="371" t="e">
        <f>IF(ISNUMBER(Regressions!N169),ROUND(Regressions!N169, 1), NA())</f>
        <v>#N/A</v>
      </c>
      <c r="N159" s="263" t="e">
        <f>IF(ISNUMBER(Regressions!O169),ROUND(Regressions!O169, 1), NA())</f>
        <v>#N/A</v>
      </c>
      <c r="O159" s="372" t="e">
        <f>IF(ISNUMBER(Regressions!Q169),ROUND(Regressions!Q169, 1), NA())</f>
        <v>#N/A</v>
      </c>
      <c r="P159" s="370" t="e">
        <f>IF(ISNUMBER(Regressions!R169),ROUND(Regressions!R169, 1), NA())</f>
        <v>#N/A</v>
      </c>
      <c r="Q159" s="241" t="e">
        <f>IF(ISNUMBER(Regressions!S169),ROUND(Regressions!S169, 1), NA())</f>
        <v>#N/A</v>
      </c>
      <c r="R159" s="371" t="e">
        <f>IF(ISNUMBER(Regressions!T169),ROUND(Regressions!T169, 1), NA())</f>
        <v>#N/A</v>
      </c>
      <c r="S159" s="263" t="e">
        <f>IF(ISNUMBER(Regressions!U169),ROUND(Regressions!U169, 1), NA())</f>
        <v>#N/A</v>
      </c>
    </row>
    <row xmlns:x14ac="http://schemas.microsoft.com/office/spreadsheetml/2009/9/ac" r="160" x14ac:dyDescent="0.2">
      <c r="A160" s="367" t="str">
        <f>IF(ISBLANK(Regressions!A170), " ", Regressions!A170)</f>
        <v>Niger</v>
      </c>
      <c r="B160" s="368">
        <f>IF(ISBLANK(Regressions!B170), " ", Regressions!B170)</f>
        <v>2001</v>
      </c>
      <c r="C160" s="373" t="str">
        <f>IF(ISBLANK(Regressions!C170), " ", Regressions!C170)</f>
        <v>Secondary</v>
      </c>
      <c r="D160" s="369">
        <f>IF(ISBLANK(Regressions!D170), " ", Regressions!D170)</f>
        <v>1767117</v>
      </c>
      <c r="E160" s="240" t="e">
        <f>IF(ISNUMBER(Regressions!E170),ROUND(Regressions!E170, 1), NA())</f>
        <v>#N/A</v>
      </c>
      <c r="F160" s="370">
        <f>IF(ISNUMBER(Regressions!F170),ROUND(Regressions!F170, 1), NA())</f>
        <v>49.8</v>
      </c>
      <c r="G160" s="262" t="e">
        <f>IF(ISNUMBER(Regressions!G170),ROUND(Regressions!G170, 1), NA())</f>
        <v>#N/A</v>
      </c>
      <c r="H160" s="371" t="e">
        <f>IF(ISNUMBER(Regressions!H170),ROUND(Regressions!H170, 1), NA())</f>
        <v>#N/A</v>
      </c>
      <c r="I160" s="263">
        <f>IF(ISNUMBER(Regressions!I170),ROUND(Regressions!I170, 1), NA())</f>
        <v>50.2</v>
      </c>
      <c r="J160" s="372">
        <f>IF(ISNUMBER(Regressions!K170),ROUND(Regressions!K170, 1), NA())</f>
        <v>52.2</v>
      </c>
      <c r="K160" s="370" t="e">
        <f>IF(ISNUMBER(Regressions!L170),ROUND(Regressions!L170, 1), NA())</f>
        <v>#N/A</v>
      </c>
      <c r="L160" s="264" t="e">
        <f>IF(ISNUMBER(Regressions!M170),ROUND(Regressions!M170, 1), NA())</f>
        <v>#N/A</v>
      </c>
      <c r="M160" s="371" t="e">
        <f>IF(ISNUMBER(Regressions!N170),ROUND(Regressions!N170, 1), NA())</f>
        <v>#N/A</v>
      </c>
      <c r="N160" s="263">
        <f>IF(ISNUMBER(Regressions!O170),ROUND(Regressions!O170, 1), NA())</f>
        <v>47.8</v>
      </c>
      <c r="O160" s="372" t="e">
        <f>IF(ISNUMBER(Regressions!Q170),ROUND(Regressions!Q170, 1), NA())</f>
        <v>#N/A</v>
      </c>
      <c r="P160" s="370" t="e">
        <f>IF(ISNUMBER(Regressions!R170),ROUND(Regressions!R170, 1), NA())</f>
        <v>#N/A</v>
      </c>
      <c r="Q160" s="241" t="e">
        <f>IF(ISNUMBER(Regressions!S170),ROUND(Regressions!S170, 1), NA())</f>
        <v>#N/A</v>
      </c>
      <c r="R160" s="371" t="e">
        <f>IF(ISNUMBER(Regressions!T170),ROUND(Regressions!T170, 1), NA())</f>
        <v>#N/A</v>
      </c>
      <c r="S160" s="263" t="e">
        <f>IF(ISNUMBER(Regressions!U170),ROUND(Regressions!U170, 1), NA())</f>
        <v>#N/A</v>
      </c>
    </row>
    <row xmlns:x14ac="http://schemas.microsoft.com/office/spreadsheetml/2009/9/ac" r="161" x14ac:dyDescent="0.2">
      <c r="A161" s="367" t="str">
        <f>IF(ISBLANK(Regressions!A171), " ", Regressions!A171)</f>
        <v>Niger</v>
      </c>
      <c r="B161" s="368">
        <f>IF(ISBLANK(Regressions!B171), " ", Regressions!B171)</f>
        <v>2002</v>
      </c>
      <c r="C161" s="373" t="str">
        <f>IF(ISBLANK(Regressions!C171), " ", Regressions!C171)</f>
        <v>Secondary</v>
      </c>
      <c r="D161" s="369">
        <f>IF(ISBLANK(Regressions!D171), " ", Regressions!D171)</f>
        <v>1813895</v>
      </c>
      <c r="E161" s="240" t="e">
        <f>IF(ISNUMBER(Regressions!E171),ROUND(Regressions!E171, 1), NA())</f>
        <v>#N/A</v>
      </c>
      <c r="F161" s="370">
        <f>IF(ISNUMBER(Regressions!F171),ROUND(Regressions!F171, 1), NA())</f>
        <v>49.8</v>
      </c>
      <c r="G161" s="262" t="e">
        <f>IF(ISNUMBER(Regressions!G171),ROUND(Regressions!G171, 1), NA())</f>
        <v>#N/A</v>
      </c>
      <c r="H161" s="371" t="e">
        <f>IF(ISNUMBER(Regressions!H171),ROUND(Regressions!H171, 1), NA())</f>
        <v>#N/A</v>
      </c>
      <c r="I161" s="263">
        <f>IF(ISNUMBER(Regressions!I171),ROUND(Regressions!I171, 1), NA())</f>
        <v>50.2</v>
      </c>
      <c r="J161" s="372">
        <f>IF(ISNUMBER(Regressions!K171),ROUND(Regressions!K171, 1), NA())</f>
        <v>52.2</v>
      </c>
      <c r="K161" s="370" t="e">
        <f>IF(ISNUMBER(Regressions!L171),ROUND(Regressions!L171, 1), NA())</f>
        <v>#N/A</v>
      </c>
      <c r="L161" s="264" t="e">
        <f>IF(ISNUMBER(Regressions!M171),ROUND(Regressions!M171, 1), NA())</f>
        <v>#N/A</v>
      </c>
      <c r="M161" s="371" t="e">
        <f>IF(ISNUMBER(Regressions!N171),ROUND(Regressions!N171, 1), NA())</f>
        <v>#N/A</v>
      </c>
      <c r="N161" s="263">
        <f>IF(ISNUMBER(Regressions!O171),ROUND(Regressions!O171, 1), NA())</f>
        <v>47.8</v>
      </c>
      <c r="O161" s="372" t="e">
        <f>IF(ISNUMBER(Regressions!Q171),ROUND(Regressions!Q171, 1), NA())</f>
        <v>#N/A</v>
      </c>
      <c r="P161" s="370" t="e">
        <f>IF(ISNUMBER(Regressions!R171),ROUND(Regressions!R171, 1), NA())</f>
        <v>#N/A</v>
      </c>
      <c r="Q161" s="241" t="e">
        <f>IF(ISNUMBER(Regressions!S171),ROUND(Regressions!S171, 1), NA())</f>
        <v>#N/A</v>
      </c>
      <c r="R161" s="371" t="e">
        <f>IF(ISNUMBER(Regressions!T171),ROUND(Regressions!T171, 1), NA())</f>
        <v>#N/A</v>
      </c>
      <c r="S161" s="263" t="e">
        <f>IF(ISNUMBER(Regressions!U171),ROUND(Regressions!U171, 1), NA())</f>
        <v>#N/A</v>
      </c>
    </row>
    <row xmlns:x14ac="http://schemas.microsoft.com/office/spreadsheetml/2009/9/ac" r="162" x14ac:dyDescent="0.2">
      <c r="A162" s="367" t="str">
        <f>IF(ISBLANK(Regressions!A172), " ", Regressions!A172)</f>
        <v>Niger</v>
      </c>
      <c r="B162" s="368">
        <f>IF(ISBLANK(Regressions!B172), " ", Regressions!B172)</f>
        <v>2003</v>
      </c>
      <c r="C162" s="373" t="str">
        <f>IF(ISBLANK(Regressions!C172), " ", Regressions!C172)</f>
        <v>Secondary</v>
      </c>
      <c r="D162" s="369">
        <f>IF(ISBLANK(Regressions!D172), " ", Regressions!D172)</f>
        <v>1864190</v>
      </c>
      <c r="E162" s="240" t="e">
        <f>IF(ISNUMBER(Regressions!E172),ROUND(Regressions!E172, 1), NA())</f>
        <v>#N/A</v>
      </c>
      <c r="F162" s="370">
        <f>IF(ISNUMBER(Regressions!F172),ROUND(Regressions!F172, 1), NA())</f>
        <v>49.8</v>
      </c>
      <c r="G162" s="262" t="e">
        <f>IF(ISNUMBER(Regressions!G172),ROUND(Regressions!G172, 1), NA())</f>
        <v>#N/A</v>
      </c>
      <c r="H162" s="371" t="e">
        <f>IF(ISNUMBER(Regressions!H172),ROUND(Regressions!H172, 1), NA())</f>
        <v>#N/A</v>
      </c>
      <c r="I162" s="263">
        <f>IF(ISNUMBER(Regressions!I172),ROUND(Regressions!I172, 1), NA())</f>
        <v>50.2</v>
      </c>
      <c r="J162" s="372">
        <f>IF(ISNUMBER(Regressions!K172),ROUND(Regressions!K172, 1), NA())</f>
        <v>52.2</v>
      </c>
      <c r="K162" s="370" t="e">
        <f>IF(ISNUMBER(Regressions!L172),ROUND(Regressions!L172, 1), NA())</f>
        <v>#N/A</v>
      </c>
      <c r="L162" s="264" t="e">
        <f>IF(ISNUMBER(Regressions!M172),ROUND(Regressions!M172, 1), NA())</f>
        <v>#N/A</v>
      </c>
      <c r="M162" s="371" t="e">
        <f>IF(ISNUMBER(Regressions!N172),ROUND(Regressions!N172, 1), NA())</f>
        <v>#N/A</v>
      </c>
      <c r="N162" s="263">
        <f>IF(ISNUMBER(Regressions!O172),ROUND(Regressions!O172, 1), NA())</f>
        <v>47.8</v>
      </c>
      <c r="O162" s="372" t="e">
        <f>IF(ISNUMBER(Regressions!Q172),ROUND(Regressions!Q172, 1), NA())</f>
        <v>#N/A</v>
      </c>
      <c r="P162" s="370" t="e">
        <f>IF(ISNUMBER(Regressions!R172),ROUND(Regressions!R172, 1), NA())</f>
        <v>#N/A</v>
      </c>
      <c r="Q162" s="241" t="e">
        <f>IF(ISNUMBER(Regressions!S172),ROUND(Regressions!S172, 1), NA())</f>
        <v>#N/A</v>
      </c>
      <c r="R162" s="371" t="e">
        <f>IF(ISNUMBER(Regressions!T172),ROUND(Regressions!T172, 1), NA())</f>
        <v>#N/A</v>
      </c>
      <c r="S162" s="263" t="e">
        <f>IF(ISNUMBER(Regressions!U172),ROUND(Regressions!U172, 1), NA())</f>
        <v>#N/A</v>
      </c>
    </row>
    <row xmlns:x14ac="http://schemas.microsoft.com/office/spreadsheetml/2009/9/ac" r="163" x14ac:dyDescent="0.2">
      <c r="A163" s="367" t="str">
        <f>IF(ISBLANK(Regressions!A173), " ", Regressions!A173)</f>
        <v>Niger</v>
      </c>
      <c r="B163" s="368">
        <f>IF(ISBLANK(Regressions!B173), " ", Regressions!B173)</f>
        <v>2004</v>
      </c>
      <c r="C163" s="373" t="str">
        <f>IF(ISBLANK(Regressions!C173), " ", Regressions!C173)</f>
        <v>Secondary</v>
      </c>
      <c r="D163" s="369">
        <f>IF(ISBLANK(Regressions!D173), " ", Regressions!D173)</f>
        <v>1921371</v>
      </c>
      <c r="E163" s="240" t="e">
        <f>IF(ISNUMBER(Regressions!E173),ROUND(Regressions!E173, 1), NA())</f>
        <v>#N/A</v>
      </c>
      <c r="F163" s="370">
        <f>IF(ISNUMBER(Regressions!F173),ROUND(Regressions!F173, 1), NA())</f>
        <v>49.8</v>
      </c>
      <c r="G163" s="262" t="e">
        <f>IF(ISNUMBER(Regressions!G173),ROUND(Regressions!G173, 1), NA())</f>
        <v>#N/A</v>
      </c>
      <c r="H163" s="371" t="e">
        <f>IF(ISNUMBER(Regressions!H173),ROUND(Regressions!H173, 1), NA())</f>
        <v>#N/A</v>
      </c>
      <c r="I163" s="263">
        <f>IF(ISNUMBER(Regressions!I173),ROUND(Regressions!I173, 1), NA())</f>
        <v>50.2</v>
      </c>
      <c r="J163" s="372">
        <f>IF(ISNUMBER(Regressions!K173),ROUND(Regressions!K173, 1), NA())</f>
        <v>52.2</v>
      </c>
      <c r="K163" s="370" t="e">
        <f>IF(ISNUMBER(Regressions!L173),ROUND(Regressions!L173, 1), NA())</f>
        <v>#N/A</v>
      </c>
      <c r="L163" s="264" t="e">
        <f>IF(ISNUMBER(Regressions!M173),ROUND(Regressions!M173, 1), NA())</f>
        <v>#N/A</v>
      </c>
      <c r="M163" s="371" t="e">
        <f>IF(ISNUMBER(Regressions!N173),ROUND(Regressions!N173, 1), NA())</f>
        <v>#N/A</v>
      </c>
      <c r="N163" s="263">
        <f>IF(ISNUMBER(Regressions!O173),ROUND(Regressions!O173, 1), NA())</f>
        <v>47.8</v>
      </c>
      <c r="O163" s="372" t="e">
        <f>IF(ISNUMBER(Regressions!Q173),ROUND(Regressions!Q173, 1), NA())</f>
        <v>#N/A</v>
      </c>
      <c r="P163" s="370" t="e">
        <f>IF(ISNUMBER(Regressions!R173),ROUND(Regressions!R173, 1), NA())</f>
        <v>#N/A</v>
      </c>
      <c r="Q163" s="241" t="e">
        <f>IF(ISNUMBER(Regressions!S173),ROUND(Regressions!S173, 1), NA())</f>
        <v>#N/A</v>
      </c>
      <c r="R163" s="371" t="e">
        <f>IF(ISNUMBER(Regressions!T173),ROUND(Regressions!T173, 1), NA())</f>
        <v>#N/A</v>
      </c>
      <c r="S163" s="263" t="e">
        <f>IF(ISNUMBER(Regressions!U173),ROUND(Regressions!U173, 1), NA())</f>
        <v>#N/A</v>
      </c>
    </row>
    <row xmlns:x14ac="http://schemas.microsoft.com/office/spreadsheetml/2009/9/ac" r="164" x14ac:dyDescent="0.2">
      <c r="A164" s="367" t="str">
        <f>IF(ISBLANK(Regressions!A174), " ", Regressions!A174)</f>
        <v>Niger</v>
      </c>
      <c r="B164" s="368">
        <f>IF(ISBLANK(Regressions!B174), " ", Regressions!B174)</f>
        <v>2005</v>
      </c>
      <c r="C164" s="373" t="str">
        <f>IF(ISBLANK(Regressions!C174), " ", Regressions!C174)</f>
        <v>Secondary</v>
      </c>
      <c r="D164" s="369">
        <f>IF(ISBLANK(Regressions!D174), " ", Regressions!D174)</f>
        <v>1983013</v>
      </c>
      <c r="E164" s="240" t="e">
        <f>IF(ISNUMBER(Regressions!E174),ROUND(Regressions!E174, 1), NA())</f>
        <v>#N/A</v>
      </c>
      <c r="F164" s="370">
        <f>IF(ISNUMBER(Regressions!F174),ROUND(Regressions!F174, 1), NA())</f>
        <v>49.8</v>
      </c>
      <c r="G164" s="262" t="e">
        <f>IF(ISNUMBER(Regressions!G174),ROUND(Regressions!G174, 1), NA())</f>
        <v>#N/A</v>
      </c>
      <c r="H164" s="371" t="e">
        <f>IF(ISNUMBER(Regressions!H174),ROUND(Regressions!H174, 1), NA())</f>
        <v>#N/A</v>
      </c>
      <c r="I164" s="263">
        <f>IF(ISNUMBER(Regressions!I174),ROUND(Regressions!I174, 1), NA())</f>
        <v>50.2</v>
      </c>
      <c r="J164" s="372">
        <f>IF(ISNUMBER(Regressions!K174),ROUND(Regressions!K174, 1), NA())</f>
        <v>52.2</v>
      </c>
      <c r="K164" s="370" t="e">
        <f>IF(ISNUMBER(Regressions!L174),ROUND(Regressions!L174, 1), NA())</f>
        <v>#N/A</v>
      </c>
      <c r="L164" s="264" t="e">
        <f>IF(ISNUMBER(Regressions!M174),ROUND(Regressions!M174, 1), NA())</f>
        <v>#N/A</v>
      </c>
      <c r="M164" s="371" t="e">
        <f>IF(ISNUMBER(Regressions!N174),ROUND(Regressions!N174, 1), NA())</f>
        <v>#N/A</v>
      </c>
      <c r="N164" s="263">
        <f>IF(ISNUMBER(Regressions!O174),ROUND(Regressions!O174, 1), NA())</f>
        <v>47.8</v>
      </c>
      <c r="O164" s="372" t="e">
        <f>IF(ISNUMBER(Regressions!Q174),ROUND(Regressions!Q174, 1), NA())</f>
        <v>#N/A</v>
      </c>
      <c r="P164" s="370" t="e">
        <f>IF(ISNUMBER(Regressions!R174),ROUND(Regressions!R174, 1), NA())</f>
        <v>#N/A</v>
      </c>
      <c r="Q164" s="241" t="e">
        <f>IF(ISNUMBER(Regressions!S174),ROUND(Regressions!S174, 1), NA())</f>
        <v>#N/A</v>
      </c>
      <c r="R164" s="371" t="e">
        <f>IF(ISNUMBER(Regressions!T174),ROUND(Regressions!T174, 1), NA())</f>
        <v>#N/A</v>
      </c>
      <c r="S164" s="263" t="e">
        <f>IF(ISNUMBER(Regressions!U174),ROUND(Regressions!U174, 1), NA())</f>
        <v>#N/A</v>
      </c>
    </row>
    <row xmlns:x14ac="http://schemas.microsoft.com/office/spreadsheetml/2009/9/ac" r="165" x14ac:dyDescent="0.2">
      <c r="A165" s="367" t="str">
        <f>IF(ISBLANK(Regressions!A175), " ", Regressions!A175)</f>
        <v>Niger</v>
      </c>
      <c r="B165" s="368">
        <f>IF(ISBLANK(Regressions!B175), " ", Regressions!B175)</f>
        <v>2006</v>
      </c>
      <c r="C165" s="373" t="str">
        <f>IF(ISBLANK(Regressions!C175), " ", Regressions!C175)</f>
        <v>Secondary</v>
      </c>
      <c r="D165" s="369">
        <f>IF(ISBLANK(Regressions!D175), " ", Regressions!D175)</f>
        <v>2051575</v>
      </c>
      <c r="E165" s="240" t="e">
        <f>IF(ISNUMBER(Regressions!E175),ROUND(Regressions!E175, 1), NA())</f>
        <v>#N/A</v>
      </c>
      <c r="F165" s="370">
        <f>IF(ISNUMBER(Regressions!F175),ROUND(Regressions!F175, 1), NA())</f>
        <v>49.8</v>
      </c>
      <c r="G165" s="262" t="e">
        <f>IF(ISNUMBER(Regressions!G175),ROUND(Regressions!G175, 1), NA())</f>
        <v>#N/A</v>
      </c>
      <c r="H165" s="371" t="e">
        <f>IF(ISNUMBER(Regressions!H175),ROUND(Regressions!H175, 1), NA())</f>
        <v>#N/A</v>
      </c>
      <c r="I165" s="263">
        <f>IF(ISNUMBER(Regressions!I175),ROUND(Regressions!I175, 1), NA())</f>
        <v>50.2</v>
      </c>
      <c r="J165" s="372">
        <f>IF(ISNUMBER(Regressions!K175),ROUND(Regressions!K175, 1), NA())</f>
        <v>52.9</v>
      </c>
      <c r="K165" s="370" t="e">
        <f>IF(ISNUMBER(Regressions!L175),ROUND(Regressions!L175, 1), NA())</f>
        <v>#N/A</v>
      </c>
      <c r="L165" s="264" t="e">
        <f>IF(ISNUMBER(Regressions!M175),ROUND(Regressions!M175, 1), NA())</f>
        <v>#N/A</v>
      </c>
      <c r="M165" s="371" t="e">
        <f>IF(ISNUMBER(Regressions!N175),ROUND(Regressions!N175, 1), NA())</f>
        <v>#N/A</v>
      </c>
      <c r="N165" s="263">
        <f>IF(ISNUMBER(Regressions!O175),ROUND(Regressions!O175, 1), NA())</f>
        <v>47.1</v>
      </c>
      <c r="O165" s="372" t="e">
        <f>IF(ISNUMBER(Regressions!Q175),ROUND(Regressions!Q175, 1), NA())</f>
        <v>#N/A</v>
      </c>
      <c r="P165" s="370" t="e">
        <f>IF(ISNUMBER(Regressions!R175),ROUND(Regressions!R175, 1), NA())</f>
        <v>#N/A</v>
      </c>
      <c r="Q165" s="241" t="e">
        <f>IF(ISNUMBER(Regressions!S175),ROUND(Regressions!S175, 1), NA())</f>
        <v>#N/A</v>
      </c>
      <c r="R165" s="371" t="e">
        <f>IF(ISNUMBER(Regressions!T175),ROUND(Regressions!T175, 1), NA())</f>
        <v>#N/A</v>
      </c>
      <c r="S165" s="263" t="e">
        <f>IF(ISNUMBER(Regressions!U175),ROUND(Regressions!U175, 1), NA())</f>
        <v>#N/A</v>
      </c>
    </row>
    <row xmlns:x14ac="http://schemas.microsoft.com/office/spreadsheetml/2009/9/ac" r="166" x14ac:dyDescent="0.2">
      <c r="A166" s="367" t="str">
        <f>IF(ISBLANK(Regressions!A176), " ", Regressions!A176)</f>
        <v>Niger</v>
      </c>
      <c r="B166" s="368">
        <f>IF(ISBLANK(Regressions!B176), " ", Regressions!B176)</f>
        <v>2007</v>
      </c>
      <c r="C166" s="373" t="str">
        <f>IF(ISBLANK(Regressions!C176), " ", Regressions!C176)</f>
        <v>Secondary</v>
      </c>
      <c r="D166" s="369">
        <f>IF(ISBLANK(Regressions!D176), " ", Regressions!D176)</f>
        <v>2129416</v>
      </c>
      <c r="E166" s="240" t="e">
        <f>IF(ISNUMBER(Regressions!E176),ROUND(Regressions!E176, 1), NA())</f>
        <v>#N/A</v>
      </c>
      <c r="F166" s="370">
        <f>IF(ISNUMBER(Regressions!F176),ROUND(Regressions!F176, 1), NA())</f>
        <v>49.8</v>
      </c>
      <c r="G166" s="262" t="e">
        <f>IF(ISNUMBER(Regressions!G176),ROUND(Regressions!G176, 1), NA())</f>
        <v>#N/A</v>
      </c>
      <c r="H166" s="371" t="e">
        <f>IF(ISNUMBER(Regressions!H176),ROUND(Regressions!H176, 1), NA())</f>
        <v>#N/A</v>
      </c>
      <c r="I166" s="263">
        <f>IF(ISNUMBER(Regressions!I176),ROUND(Regressions!I176, 1), NA())</f>
        <v>50.2</v>
      </c>
      <c r="J166" s="372">
        <f>IF(ISNUMBER(Regressions!K176),ROUND(Regressions!K176, 1), NA())</f>
        <v>53.6</v>
      </c>
      <c r="K166" s="370" t="e">
        <f>IF(ISNUMBER(Regressions!L176),ROUND(Regressions!L176, 1), NA())</f>
        <v>#N/A</v>
      </c>
      <c r="L166" s="264" t="e">
        <f>IF(ISNUMBER(Regressions!M176),ROUND(Regressions!M176, 1), NA())</f>
        <v>#N/A</v>
      </c>
      <c r="M166" s="371" t="e">
        <f>IF(ISNUMBER(Regressions!N176),ROUND(Regressions!N176, 1), NA())</f>
        <v>#N/A</v>
      </c>
      <c r="N166" s="263">
        <f>IF(ISNUMBER(Regressions!O176),ROUND(Regressions!O176, 1), NA())</f>
        <v>46.4</v>
      </c>
      <c r="O166" s="372" t="e">
        <f>IF(ISNUMBER(Regressions!Q176),ROUND(Regressions!Q176, 1), NA())</f>
        <v>#N/A</v>
      </c>
      <c r="P166" s="370" t="e">
        <f>IF(ISNUMBER(Regressions!R176),ROUND(Regressions!R176, 1), NA())</f>
        <v>#N/A</v>
      </c>
      <c r="Q166" s="241" t="e">
        <f>IF(ISNUMBER(Regressions!S176),ROUND(Regressions!S176, 1), NA())</f>
        <v>#N/A</v>
      </c>
      <c r="R166" s="371" t="e">
        <f>IF(ISNUMBER(Regressions!T176),ROUND(Regressions!T176, 1), NA())</f>
        <v>#N/A</v>
      </c>
      <c r="S166" s="263" t="e">
        <f>IF(ISNUMBER(Regressions!U176),ROUND(Regressions!U176, 1), NA())</f>
        <v>#N/A</v>
      </c>
    </row>
    <row xmlns:x14ac="http://schemas.microsoft.com/office/spreadsheetml/2009/9/ac" r="167" x14ac:dyDescent="0.2">
      <c r="A167" s="367" t="str">
        <f>IF(ISBLANK(Regressions!A177), " ", Regressions!A177)</f>
        <v>Niger</v>
      </c>
      <c r="B167" s="368">
        <f>IF(ISBLANK(Regressions!B177), " ", Regressions!B177)</f>
        <v>2008</v>
      </c>
      <c r="C167" s="373" t="str">
        <f>IF(ISBLANK(Regressions!C177), " ", Regressions!C177)</f>
        <v>Secondary</v>
      </c>
      <c r="D167" s="369">
        <f>IF(ISBLANK(Regressions!D177), " ", Regressions!D177)</f>
        <v>2214298</v>
      </c>
      <c r="E167" s="240" t="e">
        <f>IF(ISNUMBER(Regressions!E177),ROUND(Regressions!E177, 1), NA())</f>
        <v>#N/A</v>
      </c>
      <c r="F167" s="370">
        <f>IF(ISNUMBER(Regressions!F177),ROUND(Regressions!F177, 1), NA())</f>
        <v>49.8</v>
      </c>
      <c r="G167" s="262" t="e">
        <f>IF(ISNUMBER(Regressions!G177),ROUND(Regressions!G177, 1), NA())</f>
        <v>#N/A</v>
      </c>
      <c r="H167" s="371" t="e">
        <f>IF(ISNUMBER(Regressions!H177),ROUND(Regressions!H177, 1), NA())</f>
        <v>#N/A</v>
      </c>
      <c r="I167" s="263">
        <f>IF(ISNUMBER(Regressions!I177),ROUND(Regressions!I177, 1), NA())</f>
        <v>50.2</v>
      </c>
      <c r="J167" s="372">
        <f>IF(ISNUMBER(Regressions!K177),ROUND(Regressions!K177, 1), NA())</f>
        <v>54.4</v>
      </c>
      <c r="K167" s="370" t="e">
        <f>IF(ISNUMBER(Regressions!L177),ROUND(Regressions!L177, 1), NA())</f>
        <v>#N/A</v>
      </c>
      <c r="L167" s="264" t="e">
        <f>IF(ISNUMBER(Regressions!M177),ROUND(Regressions!M177, 1), NA())</f>
        <v>#N/A</v>
      </c>
      <c r="M167" s="371" t="e">
        <f>IF(ISNUMBER(Regressions!N177),ROUND(Regressions!N177, 1), NA())</f>
        <v>#N/A</v>
      </c>
      <c r="N167" s="263">
        <f>IF(ISNUMBER(Regressions!O177),ROUND(Regressions!O177, 1), NA())</f>
        <v>45.6</v>
      </c>
      <c r="O167" s="372" t="e">
        <f>IF(ISNUMBER(Regressions!Q177),ROUND(Regressions!Q177, 1), NA())</f>
        <v>#N/A</v>
      </c>
      <c r="P167" s="370" t="e">
        <f>IF(ISNUMBER(Regressions!R177),ROUND(Regressions!R177, 1), NA())</f>
        <v>#N/A</v>
      </c>
      <c r="Q167" s="241" t="e">
        <f>IF(ISNUMBER(Regressions!S177),ROUND(Regressions!S177, 1), NA())</f>
        <v>#N/A</v>
      </c>
      <c r="R167" s="371" t="e">
        <f>IF(ISNUMBER(Regressions!T177),ROUND(Regressions!T177, 1), NA())</f>
        <v>#N/A</v>
      </c>
      <c r="S167" s="263" t="e">
        <f>IF(ISNUMBER(Regressions!U177),ROUND(Regressions!U177, 1), NA())</f>
        <v>#N/A</v>
      </c>
    </row>
    <row xmlns:x14ac="http://schemas.microsoft.com/office/spreadsheetml/2009/9/ac" r="168" x14ac:dyDescent="0.2">
      <c r="A168" s="367" t="str">
        <f>IF(ISBLANK(Regressions!A178), " ", Regressions!A178)</f>
        <v>Niger</v>
      </c>
      <c r="B168" s="368">
        <f>IF(ISBLANK(Regressions!B178), " ", Regressions!B178)</f>
        <v>2009</v>
      </c>
      <c r="C168" s="373" t="str">
        <f>IF(ISBLANK(Regressions!C178), " ", Regressions!C178)</f>
        <v>Secondary</v>
      </c>
      <c r="D168" s="369">
        <f>IF(ISBLANK(Regressions!D178), " ", Regressions!D178)</f>
        <v>2311119</v>
      </c>
      <c r="E168" s="240" t="e">
        <f>IF(ISNUMBER(Regressions!E178),ROUND(Regressions!E178, 1), NA())</f>
        <v>#N/A</v>
      </c>
      <c r="F168" s="370">
        <f>IF(ISNUMBER(Regressions!F178),ROUND(Regressions!F178, 1), NA())</f>
        <v>49.8</v>
      </c>
      <c r="G168" s="262" t="e">
        <f>IF(ISNUMBER(Regressions!G178),ROUND(Regressions!G178, 1), NA())</f>
        <v>#N/A</v>
      </c>
      <c r="H168" s="371" t="e">
        <f>IF(ISNUMBER(Regressions!H178),ROUND(Regressions!H178, 1), NA())</f>
        <v>#N/A</v>
      </c>
      <c r="I168" s="263">
        <f>IF(ISNUMBER(Regressions!I178),ROUND(Regressions!I178, 1), NA())</f>
        <v>50.2</v>
      </c>
      <c r="J168" s="372">
        <f>IF(ISNUMBER(Regressions!K178),ROUND(Regressions!K178, 1), NA())</f>
        <v>55.1</v>
      </c>
      <c r="K168" s="370" t="e">
        <f>IF(ISNUMBER(Regressions!L178),ROUND(Regressions!L178, 1), NA())</f>
        <v>#N/A</v>
      </c>
      <c r="L168" s="264" t="e">
        <f>IF(ISNUMBER(Regressions!M178),ROUND(Regressions!M178, 1), NA())</f>
        <v>#N/A</v>
      </c>
      <c r="M168" s="371" t="e">
        <f>IF(ISNUMBER(Regressions!N178),ROUND(Regressions!N178, 1), NA())</f>
        <v>#N/A</v>
      </c>
      <c r="N168" s="263">
        <f>IF(ISNUMBER(Regressions!O178),ROUND(Regressions!O178, 1), NA())</f>
        <v>44.9</v>
      </c>
      <c r="O168" s="372" t="e">
        <f>IF(ISNUMBER(Regressions!Q178),ROUND(Regressions!Q178, 1), NA())</f>
        <v>#N/A</v>
      </c>
      <c r="P168" s="370" t="e">
        <f>IF(ISNUMBER(Regressions!R178),ROUND(Regressions!R178, 1), NA())</f>
        <v>#N/A</v>
      </c>
      <c r="Q168" s="241" t="e">
        <f>IF(ISNUMBER(Regressions!S178),ROUND(Regressions!S178, 1), NA())</f>
        <v>#N/A</v>
      </c>
      <c r="R168" s="371" t="e">
        <f>IF(ISNUMBER(Regressions!T178),ROUND(Regressions!T178, 1), NA())</f>
        <v>#N/A</v>
      </c>
      <c r="S168" s="263" t="e">
        <f>IF(ISNUMBER(Regressions!U178),ROUND(Regressions!U178, 1), NA())</f>
        <v>#N/A</v>
      </c>
    </row>
    <row xmlns:x14ac="http://schemas.microsoft.com/office/spreadsheetml/2009/9/ac" r="169" x14ac:dyDescent="0.2">
      <c r="A169" s="367" t="str">
        <f>IF(ISBLANK(Regressions!A179), " ", Regressions!A179)</f>
        <v>Niger</v>
      </c>
      <c r="B169" s="368">
        <f>IF(ISBLANK(Regressions!B179), " ", Regressions!B179)</f>
        <v>2010</v>
      </c>
      <c r="C169" s="373" t="str">
        <f>IF(ISBLANK(Regressions!C179), " ", Regressions!C179)</f>
        <v>Secondary</v>
      </c>
      <c r="D169" s="369">
        <f>IF(ISBLANK(Regressions!D179), " ", Regressions!D179)</f>
        <v>2416986</v>
      </c>
      <c r="E169" s="240" t="e">
        <f>IF(ISNUMBER(Regressions!E179),ROUND(Regressions!E179, 1), NA())</f>
        <v>#N/A</v>
      </c>
      <c r="F169" s="370">
        <f>IF(ISNUMBER(Regressions!F179),ROUND(Regressions!F179, 1), NA())</f>
        <v>49.8</v>
      </c>
      <c r="G169" s="262" t="e">
        <f>IF(ISNUMBER(Regressions!G179),ROUND(Regressions!G179, 1), NA())</f>
        <v>#N/A</v>
      </c>
      <c r="H169" s="371" t="e">
        <f>IF(ISNUMBER(Regressions!H179),ROUND(Regressions!H179, 1), NA())</f>
        <v>#N/A</v>
      </c>
      <c r="I169" s="263">
        <f>IF(ISNUMBER(Regressions!I179),ROUND(Regressions!I179, 1), NA())</f>
        <v>50.2</v>
      </c>
      <c r="J169" s="372">
        <f>IF(ISNUMBER(Regressions!K179),ROUND(Regressions!K179, 1), NA())</f>
        <v>55.9</v>
      </c>
      <c r="K169" s="370" t="e">
        <f>IF(ISNUMBER(Regressions!L179),ROUND(Regressions!L179, 1), NA())</f>
        <v>#N/A</v>
      </c>
      <c r="L169" s="264" t="e">
        <f>IF(ISNUMBER(Regressions!M179),ROUND(Regressions!M179, 1), NA())</f>
        <v>#N/A</v>
      </c>
      <c r="M169" s="371" t="e">
        <f>IF(ISNUMBER(Regressions!N179),ROUND(Regressions!N179, 1), NA())</f>
        <v>#N/A</v>
      </c>
      <c r="N169" s="263">
        <f>IF(ISNUMBER(Regressions!O179),ROUND(Regressions!O179, 1), NA())</f>
        <v>44.1</v>
      </c>
      <c r="O169" s="372" t="e">
        <f>IF(ISNUMBER(Regressions!Q179),ROUND(Regressions!Q179, 1), NA())</f>
        <v>#N/A</v>
      </c>
      <c r="P169" s="370" t="e">
        <f>IF(ISNUMBER(Regressions!R179),ROUND(Regressions!R179, 1), NA())</f>
        <v>#N/A</v>
      </c>
      <c r="Q169" s="241" t="e">
        <f>IF(ISNUMBER(Regressions!S179),ROUND(Regressions!S179, 1), NA())</f>
        <v>#N/A</v>
      </c>
      <c r="R169" s="371" t="e">
        <f>IF(ISNUMBER(Regressions!T179),ROUND(Regressions!T179, 1), NA())</f>
        <v>#N/A</v>
      </c>
      <c r="S169" s="263" t="e">
        <f>IF(ISNUMBER(Regressions!U179),ROUND(Regressions!U179, 1), NA())</f>
        <v>#N/A</v>
      </c>
    </row>
    <row xmlns:x14ac="http://schemas.microsoft.com/office/spreadsheetml/2009/9/ac" r="170" x14ac:dyDescent="0.2">
      <c r="A170" s="367" t="str">
        <f>IF(ISBLANK(Regressions!A180), " ", Regressions!A180)</f>
        <v>Niger</v>
      </c>
      <c r="B170" s="368">
        <f>IF(ISBLANK(Regressions!B180), " ", Regressions!B180)</f>
        <v>2011</v>
      </c>
      <c r="C170" s="373" t="str">
        <f>IF(ISBLANK(Regressions!C180), " ", Regressions!C180)</f>
        <v>Secondary</v>
      </c>
      <c r="D170" s="369">
        <f>IF(ISBLANK(Regressions!D180), " ", Regressions!D180)</f>
        <v>2528236</v>
      </c>
      <c r="E170" s="240">
        <f>IF(ISNUMBER(Regressions!E180),ROUND(Regressions!E180, 1), NA())</f>
        <v>68.8</v>
      </c>
      <c r="F170" s="370">
        <f>IF(ISNUMBER(Regressions!F180),ROUND(Regressions!F180, 1), NA())</f>
        <v>49.8</v>
      </c>
      <c r="G170" s="262" t="e">
        <f>IF(ISNUMBER(Regressions!G180),ROUND(Regressions!G180, 1), NA())</f>
        <v>#N/A</v>
      </c>
      <c r="H170" s="371" t="e">
        <f>IF(ISNUMBER(Regressions!H180),ROUND(Regressions!H180, 1), NA())</f>
        <v>#N/A</v>
      </c>
      <c r="I170" s="263">
        <f>IF(ISNUMBER(Regressions!I180),ROUND(Regressions!I180, 1), NA())</f>
        <v>50.2</v>
      </c>
      <c r="J170" s="372">
        <f>IF(ISNUMBER(Regressions!K180),ROUND(Regressions!K180, 1), NA())</f>
        <v>56.6</v>
      </c>
      <c r="K170" s="370" t="e">
        <f>IF(ISNUMBER(Regressions!L180),ROUND(Regressions!L180, 1), NA())</f>
        <v>#N/A</v>
      </c>
      <c r="L170" s="264" t="e">
        <f>IF(ISNUMBER(Regressions!M180),ROUND(Regressions!M180, 1), NA())</f>
        <v>#N/A</v>
      </c>
      <c r="M170" s="371" t="e">
        <f>IF(ISNUMBER(Regressions!N180),ROUND(Regressions!N180, 1), NA())</f>
        <v>#N/A</v>
      </c>
      <c r="N170" s="263">
        <f>IF(ISNUMBER(Regressions!O180),ROUND(Regressions!O180, 1), NA())</f>
        <v>43.4</v>
      </c>
      <c r="O170" s="372" t="e">
        <f>IF(ISNUMBER(Regressions!Q180),ROUND(Regressions!Q180, 1), NA())</f>
        <v>#N/A</v>
      </c>
      <c r="P170" s="370" t="e">
        <f>IF(ISNUMBER(Regressions!R180),ROUND(Regressions!R180, 1), NA())</f>
        <v>#N/A</v>
      </c>
      <c r="Q170" s="241" t="e">
        <f>IF(ISNUMBER(Regressions!S180),ROUND(Regressions!S180, 1), NA())</f>
        <v>#N/A</v>
      </c>
      <c r="R170" s="371" t="e">
        <f>IF(ISNUMBER(Regressions!T180),ROUND(Regressions!T180, 1), NA())</f>
        <v>#N/A</v>
      </c>
      <c r="S170" s="263" t="e">
        <f>IF(ISNUMBER(Regressions!U180),ROUND(Regressions!U180, 1), NA())</f>
        <v>#N/A</v>
      </c>
    </row>
    <row xmlns:x14ac="http://schemas.microsoft.com/office/spreadsheetml/2009/9/ac" r="171" x14ac:dyDescent="0.2">
      <c r="A171" s="367" t="str">
        <f>IF(ISBLANK(Regressions!A181), " ", Regressions!A181)</f>
        <v>Niger</v>
      </c>
      <c r="B171" s="368">
        <f>IF(ISBLANK(Regressions!B181), " ", Regressions!B181)</f>
        <v>2012</v>
      </c>
      <c r="C171" s="373" t="str">
        <f>IF(ISBLANK(Regressions!C181), " ", Regressions!C181)</f>
        <v>Secondary</v>
      </c>
      <c r="D171" s="369">
        <f>IF(ISBLANK(Regressions!D181), " ", Regressions!D181)</f>
        <v>2645744</v>
      </c>
      <c r="E171" s="240">
        <f>IF(ISNUMBER(Regressions!E181),ROUND(Regressions!E181, 1), NA())</f>
        <v>68.8</v>
      </c>
      <c r="F171" s="370">
        <f>IF(ISNUMBER(Regressions!F181),ROUND(Regressions!F181, 1), NA())</f>
        <v>49.8</v>
      </c>
      <c r="G171" s="262" t="e">
        <f>IF(ISNUMBER(Regressions!G181),ROUND(Regressions!G181, 1), NA())</f>
        <v>#N/A</v>
      </c>
      <c r="H171" s="371" t="e">
        <f>IF(ISNUMBER(Regressions!H181),ROUND(Regressions!H181, 1), NA())</f>
        <v>#N/A</v>
      </c>
      <c r="I171" s="263">
        <f>IF(ISNUMBER(Regressions!I181),ROUND(Regressions!I181, 1), NA())</f>
        <v>50.2</v>
      </c>
      <c r="J171" s="372">
        <f>IF(ISNUMBER(Regressions!K181),ROUND(Regressions!K181, 1), NA())</f>
        <v>57.4</v>
      </c>
      <c r="K171" s="370" t="e">
        <f>IF(ISNUMBER(Regressions!L181),ROUND(Regressions!L181, 1), NA())</f>
        <v>#N/A</v>
      </c>
      <c r="L171" s="264" t="e">
        <f>IF(ISNUMBER(Regressions!M181),ROUND(Regressions!M181, 1), NA())</f>
        <v>#N/A</v>
      </c>
      <c r="M171" s="371" t="e">
        <f>IF(ISNUMBER(Regressions!N181),ROUND(Regressions!N181, 1), NA())</f>
        <v>#N/A</v>
      </c>
      <c r="N171" s="263">
        <f>IF(ISNUMBER(Regressions!O181),ROUND(Regressions!O181, 1), NA())</f>
        <v>42.6</v>
      </c>
      <c r="O171" s="372" t="e">
        <f>IF(ISNUMBER(Regressions!Q181),ROUND(Regressions!Q181, 1), NA())</f>
        <v>#N/A</v>
      </c>
      <c r="P171" s="370" t="e">
        <f>IF(ISNUMBER(Regressions!R181),ROUND(Regressions!R181, 1), NA())</f>
        <v>#N/A</v>
      </c>
      <c r="Q171" s="241" t="e">
        <f>IF(ISNUMBER(Regressions!S181),ROUND(Regressions!S181, 1), NA())</f>
        <v>#N/A</v>
      </c>
      <c r="R171" s="371" t="e">
        <f>IF(ISNUMBER(Regressions!T181),ROUND(Regressions!T181, 1), NA())</f>
        <v>#N/A</v>
      </c>
      <c r="S171" s="263" t="e">
        <f>IF(ISNUMBER(Regressions!U181),ROUND(Regressions!U181, 1), NA())</f>
        <v>#N/A</v>
      </c>
    </row>
    <row xmlns:x14ac="http://schemas.microsoft.com/office/spreadsheetml/2009/9/ac" r="172" x14ac:dyDescent="0.2">
      <c r="A172" s="367" t="str">
        <f>IF(ISBLANK(Regressions!A182), " ", Regressions!A182)</f>
        <v>Niger</v>
      </c>
      <c r="B172" s="368">
        <f>IF(ISBLANK(Regressions!B182), " ", Regressions!B182)</f>
        <v>2013</v>
      </c>
      <c r="C172" s="373" t="str">
        <f>IF(ISBLANK(Regressions!C182), " ", Regressions!C182)</f>
        <v>Secondary</v>
      </c>
      <c r="D172" s="369">
        <f>IF(ISBLANK(Regressions!D182), " ", Regressions!D182)</f>
        <v>2771186</v>
      </c>
      <c r="E172" s="240">
        <f>IF(ISNUMBER(Regressions!E182),ROUND(Regressions!E182, 1), NA())</f>
        <v>68.8</v>
      </c>
      <c r="F172" s="370">
        <f>IF(ISNUMBER(Regressions!F182),ROUND(Regressions!F182, 1), NA())</f>
        <v>49.8</v>
      </c>
      <c r="G172" s="262">
        <f>IF(ISNUMBER(Regressions!G182),ROUND(Regressions!G182, 1), NA())</f>
        <v>31.9</v>
      </c>
      <c r="H172" s="371">
        <f>IF(ISNUMBER(Regressions!H182),ROUND(Regressions!H182, 1), NA())</f>
        <v>17.899999999999999</v>
      </c>
      <c r="I172" s="263">
        <f>IF(ISNUMBER(Regressions!I182),ROUND(Regressions!I182, 1), NA())</f>
        <v>50.2</v>
      </c>
      <c r="J172" s="372">
        <f>IF(ISNUMBER(Regressions!K182),ROUND(Regressions!K182, 1), NA())</f>
        <v>58.1</v>
      </c>
      <c r="K172" s="370" t="e">
        <f>IF(ISNUMBER(Regressions!L182),ROUND(Regressions!L182, 1), NA())</f>
        <v>#N/A</v>
      </c>
      <c r="L172" s="264" t="e">
        <f>IF(ISNUMBER(Regressions!M182),ROUND(Regressions!M182, 1), NA())</f>
        <v>#N/A</v>
      </c>
      <c r="M172" s="371" t="e">
        <f>IF(ISNUMBER(Regressions!N182),ROUND(Regressions!N182, 1), NA())</f>
        <v>#N/A</v>
      </c>
      <c r="N172" s="263">
        <f>IF(ISNUMBER(Regressions!O182),ROUND(Regressions!O182, 1), NA())</f>
        <v>41.9</v>
      </c>
      <c r="O172" s="372" t="e">
        <f>IF(ISNUMBER(Regressions!Q182),ROUND(Regressions!Q182, 1), NA())</f>
        <v>#N/A</v>
      </c>
      <c r="P172" s="370" t="e">
        <f>IF(ISNUMBER(Regressions!R182),ROUND(Regressions!R182, 1), NA())</f>
        <v>#N/A</v>
      </c>
      <c r="Q172" s="241">
        <f>IF(ISNUMBER(Regressions!S182),ROUND(Regressions!S182, 1), NA())</f>
        <v>42</v>
      </c>
      <c r="R172" s="371" t="e">
        <f>IF(ISNUMBER(Regressions!T182),ROUND(Regressions!T182, 1), NA())</f>
        <v>#N/A</v>
      </c>
      <c r="S172" s="263" t="e">
        <f>IF(ISNUMBER(Regressions!U182),ROUND(Regressions!U182, 1), NA())</f>
        <v>#N/A</v>
      </c>
    </row>
    <row xmlns:x14ac="http://schemas.microsoft.com/office/spreadsheetml/2009/9/ac" r="173" x14ac:dyDescent="0.2">
      <c r="A173" s="367" t="str">
        <f>IF(ISBLANK(Regressions!A183), " ", Regressions!A183)</f>
        <v>Niger</v>
      </c>
      <c r="B173" s="368">
        <f>IF(ISBLANK(Regressions!B183), " ", Regressions!B183)</f>
        <v>2014</v>
      </c>
      <c r="C173" s="373" t="str">
        <f>IF(ISBLANK(Regressions!C183), " ", Regressions!C183)</f>
        <v>Secondary</v>
      </c>
      <c r="D173" s="369">
        <f>IF(ISBLANK(Regressions!D183), " ", Regressions!D183)</f>
        <v>2898675</v>
      </c>
      <c r="E173" s="240">
        <f>IF(ISNUMBER(Regressions!E183),ROUND(Regressions!E183, 1), NA())</f>
        <v>68.8</v>
      </c>
      <c r="F173" s="370">
        <f>IF(ISNUMBER(Regressions!F183),ROUND(Regressions!F183, 1), NA())</f>
        <v>49.8</v>
      </c>
      <c r="G173" s="262">
        <f>IF(ISNUMBER(Regressions!G183),ROUND(Regressions!G183, 1), NA())</f>
        <v>31.9</v>
      </c>
      <c r="H173" s="371">
        <f>IF(ISNUMBER(Regressions!H183),ROUND(Regressions!H183, 1), NA())</f>
        <v>17.899999999999999</v>
      </c>
      <c r="I173" s="263">
        <f>IF(ISNUMBER(Regressions!I183),ROUND(Regressions!I183, 1), NA())</f>
        <v>50.2</v>
      </c>
      <c r="J173" s="372">
        <f>IF(ISNUMBER(Regressions!K183),ROUND(Regressions!K183, 1), NA())</f>
        <v>58.8</v>
      </c>
      <c r="K173" s="370" t="e">
        <f>IF(ISNUMBER(Regressions!L183),ROUND(Regressions!L183, 1), NA())</f>
        <v>#N/A</v>
      </c>
      <c r="L173" s="264" t="e">
        <f>IF(ISNUMBER(Regressions!M183),ROUND(Regressions!M183, 1), NA())</f>
        <v>#N/A</v>
      </c>
      <c r="M173" s="371" t="e">
        <f>IF(ISNUMBER(Regressions!N183),ROUND(Regressions!N183, 1), NA())</f>
        <v>#N/A</v>
      </c>
      <c r="N173" s="263">
        <f>IF(ISNUMBER(Regressions!O183),ROUND(Regressions!O183, 1), NA())</f>
        <v>41.2</v>
      </c>
      <c r="O173" s="372" t="e">
        <f>IF(ISNUMBER(Regressions!Q183),ROUND(Regressions!Q183, 1), NA())</f>
        <v>#N/A</v>
      </c>
      <c r="P173" s="370" t="e">
        <f>IF(ISNUMBER(Regressions!R183),ROUND(Regressions!R183, 1), NA())</f>
        <v>#N/A</v>
      </c>
      <c r="Q173" s="241">
        <f>IF(ISNUMBER(Regressions!S183),ROUND(Regressions!S183, 1), NA())</f>
        <v>42</v>
      </c>
      <c r="R173" s="371" t="e">
        <f>IF(ISNUMBER(Regressions!T183),ROUND(Regressions!T183, 1), NA())</f>
        <v>#N/A</v>
      </c>
      <c r="S173" s="263" t="e">
        <f>IF(ISNUMBER(Regressions!U183),ROUND(Regressions!U183, 1), NA())</f>
        <v>#N/A</v>
      </c>
    </row>
    <row xmlns:x14ac="http://schemas.microsoft.com/office/spreadsheetml/2009/9/ac" r="174" x14ac:dyDescent="0.2">
      <c r="A174" s="367" t="str">
        <f>IF(ISBLANK(Regressions!A184), " ", Regressions!A184)</f>
        <v>Niger</v>
      </c>
      <c r="B174" s="368">
        <f>IF(ISBLANK(Regressions!B184), " ", Regressions!B184)</f>
        <v>2015</v>
      </c>
      <c r="C174" s="373" t="str">
        <f>IF(ISBLANK(Regressions!C184), " ", Regressions!C184)</f>
        <v>Secondary</v>
      </c>
      <c r="D174" s="369">
        <f>IF(ISBLANK(Regressions!D184), " ", Regressions!D184)</f>
        <v>3031376</v>
      </c>
      <c r="E174" s="240">
        <f>IF(ISNUMBER(Regressions!E184),ROUND(Regressions!E184, 1), NA())</f>
        <v>68.8</v>
      </c>
      <c r="F174" s="370">
        <f>IF(ISNUMBER(Regressions!F184),ROUND(Regressions!F184, 1), NA())</f>
        <v>49.8</v>
      </c>
      <c r="G174" s="262">
        <f>IF(ISNUMBER(Regressions!G184),ROUND(Regressions!G184, 1), NA())</f>
        <v>31.9</v>
      </c>
      <c r="H174" s="371">
        <f>IF(ISNUMBER(Regressions!H184),ROUND(Regressions!H184, 1), NA())</f>
        <v>17.899999999999999</v>
      </c>
      <c r="I174" s="263">
        <f>IF(ISNUMBER(Regressions!I184),ROUND(Regressions!I184, 1), NA())</f>
        <v>50.2</v>
      </c>
      <c r="J174" s="372">
        <f>IF(ISNUMBER(Regressions!K184),ROUND(Regressions!K184, 1), NA())</f>
        <v>59.6</v>
      </c>
      <c r="K174" s="370" t="e">
        <f>IF(ISNUMBER(Regressions!L184),ROUND(Regressions!L184, 1), NA())</f>
        <v>#N/A</v>
      </c>
      <c r="L174" s="264" t="e">
        <f>IF(ISNUMBER(Regressions!M184),ROUND(Regressions!M184, 1), NA())</f>
        <v>#N/A</v>
      </c>
      <c r="M174" s="371" t="e">
        <f>IF(ISNUMBER(Regressions!N184),ROUND(Regressions!N184, 1), NA())</f>
        <v>#N/A</v>
      </c>
      <c r="N174" s="263">
        <f>IF(ISNUMBER(Regressions!O184),ROUND(Regressions!O184, 1), NA())</f>
        <v>40.4</v>
      </c>
      <c r="O174" s="372">
        <f>IF(ISNUMBER(Regressions!Q184),ROUND(Regressions!Q184, 1), NA())</f>
        <v>50.3</v>
      </c>
      <c r="P174" s="370" t="e">
        <f>IF(ISNUMBER(Regressions!R184),ROUND(Regressions!R184, 1), NA())</f>
        <v>#N/A</v>
      </c>
      <c r="Q174" s="241">
        <f>IF(ISNUMBER(Regressions!S184),ROUND(Regressions!S184, 1), NA())</f>
        <v>42</v>
      </c>
      <c r="R174" s="371">
        <f>IF(ISNUMBER(Regressions!T184),ROUND(Regressions!T184, 1), NA())</f>
        <v>8.3000000000000007</v>
      </c>
      <c r="S174" s="263">
        <f>IF(ISNUMBER(Regressions!U184),ROUND(Regressions!U184, 1), NA())</f>
        <v>49.7</v>
      </c>
    </row>
    <row xmlns:x14ac="http://schemas.microsoft.com/office/spreadsheetml/2009/9/ac" r="175" x14ac:dyDescent="0.2">
      <c r="A175" s="367" t="str">
        <f>IF(ISBLANK(Regressions!A185), " ", Regressions!A185)</f>
        <v>Niger</v>
      </c>
      <c r="B175" s="368">
        <f>IF(ISBLANK(Regressions!B185), " ", Regressions!B185)</f>
        <v>2016</v>
      </c>
      <c r="C175" s="373" t="str">
        <f>IF(ISBLANK(Regressions!C185), " ", Regressions!C185)</f>
        <v>Secondary</v>
      </c>
      <c r="D175" s="369">
        <f>IF(ISBLANK(Regressions!D185), " ", Regressions!D185)</f>
        <v>3167552</v>
      </c>
      <c r="E175" s="240">
        <f>IF(ISNUMBER(Regressions!E185),ROUND(Regressions!E185, 1), NA())</f>
        <v>68.8</v>
      </c>
      <c r="F175" s="370">
        <f>IF(ISNUMBER(Regressions!F185),ROUND(Regressions!F185, 1), NA())</f>
        <v>49.8</v>
      </c>
      <c r="G175" s="262">
        <f>IF(ISNUMBER(Regressions!G185),ROUND(Regressions!G185, 1), NA())</f>
        <v>31.9</v>
      </c>
      <c r="H175" s="371">
        <f>IF(ISNUMBER(Regressions!H185),ROUND(Regressions!H185, 1), NA())</f>
        <v>17.899999999999999</v>
      </c>
      <c r="I175" s="263">
        <f>IF(ISNUMBER(Regressions!I185),ROUND(Regressions!I185, 1), NA())</f>
        <v>50.2</v>
      </c>
      <c r="J175" s="372">
        <f>IF(ISNUMBER(Regressions!K185),ROUND(Regressions!K185, 1), NA())</f>
        <v>60.3</v>
      </c>
      <c r="K175" s="370" t="e">
        <f>IF(ISNUMBER(Regressions!L185),ROUND(Regressions!L185, 1), NA())</f>
        <v>#N/A</v>
      </c>
      <c r="L175" s="264" t="e">
        <f>IF(ISNUMBER(Regressions!M185),ROUND(Regressions!M185, 1), NA())</f>
        <v>#N/A</v>
      </c>
      <c r="M175" s="371" t="e">
        <f>IF(ISNUMBER(Regressions!N185),ROUND(Regressions!N185, 1), NA())</f>
        <v>#N/A</v>
      </c>
      <c r="N175" s="263">
        <f>IF(ISNUMBER(Regressions!O185),ROUND(Regressions!O185, 1), NA())</f>
        <v>39.700000000000003</v>
      </c>
      <c r="O175" s="372">
        <f>IF(ISNUMBER(Regressions!Q185),ROUND(Regressions!Q185, 1), NA())</f>
        <v>50.3</v>
      </c>
      <c r="P175" s="370" t="e">
        <f>IF(ISNUMBER(Regressions!R185),ROUND(Regressions!R185, 1), NA())</f>
        <v>#N/A</v>
      </c>
      <c r="Q175" s="241">
        <f>IF(ISNUMBER(Regressions!S185),ROUND(Regressions!S185, 1), NA())</f>
        <v>42</v>
      </c>
      <c r="R175" s="371">
        <f>IF(ISNUMBER(Regressions!T185),ROUND(Regressions!T185, 1), NA())</f>
        <v>8.3000000000000007</v>
      </c>
      <c r="S175" s="263">
        <f>IF(ISNUMBER(Regressions!U185),ROUND(Regressions!U185, 1), NA())</f>
        <v>49.7</v>
      </c>
    </row>
    <row xmlns:x14ac="http://schemas.microsoft.com/office/spreadsheetml/2009/9/ac" r="176" x14ac:dyDescent="0.2">
      <c r="A176" s="367" t="str">
        <f>IF(ISBLANK(Regressions!A186), " ", Regressions!A186)</f>
        <v>Niger</v>
      </c>
      <c r="B176" s="368">
        <f>IF(ISBLANK(Regressions!B186), " ", Regressions!B186)</f>
        <v>2017</v>
      </c>
      <c r="C176" s="373" t="str">
        <f>IF(ISBLANK(Regressions!C186), " ", Regressions!C186)</f>
        <v>Secondary</v>
      </c>
      <c r="D176" s="369">
        <f>IF(ISBLANK(Regressions!D186), " ", Regressions!D186)</f>
        <v>3306984</v>
      </c>
      <c r="E176" s="240">
        <f>IF(ISNUMBER(Regressions!E186),ROUND(Regressions!E186, 1), NA())</f>
        <v>68.8</v>
      </c>
      <c r="F176" s="370">
        <f>IF(ISNUMBER(Regressions!F186),ROUND(Regressions!F186, 1), NA())</f>
        <v>49.8</v>
      </c>
      <c r="G176" s="262">
        <f>IF(ISNUMBER(Regressions!G186),ROUND(Regressions!G186, 1), NA())</f>
        <v>31.9</v>
      </c>
      <c r="H176" s="371">
        <f>IF(ISNUMBER(Regressions!H186),ROUND(Regressions!H186, 1), NA())</f>
        <v>17.899999999999999</v>
      </c>
      <c r="I176" s="263">
        <f>IF(ISNUMBER(Regressions!I186),ROUND(Regressions!I186, 1), NA())</f>
        <v>50.2</v>
      </c>
      <c r="J176" s="372">
        <f>IF(ISNUMBER(Regressions!K186),ROUND(Regressions!K186, 1), NA())</f>
        <v>61.1</v>
      </c>
      <c r="K176" s="370" t="e">
        <f>IF(ISNUMBER(Regressions!L186),ROUND(Regressions!L186, 1), NA())</f>
        <v>#N/A</v>
      </c>
      <c r="L176" s="264" t="e">
        <f>IF(ISNUMBER(Regressions!M186),ROUND(Regressions!M186, 1), NA())</f>
        <v>#N/A</v>
      </c>
      <c r="M176" s="371" t="e">
        <f>IF(ISNUMBER(Regressions!N186),ROUND(Regressions!N186, 1), NA())</f>
        <v>#N/A</v>
      </c>
      <c r="N176" s="263">
        <f>IF(ISNUMBER(Regressions!O186),ROUND(Regressions!O186, 1), NA())</f>
        <v>38.9</v>
      </c>
      <c r="O176" s="372">
        <f>IF(ISNUMBER(Regressions!Q186),ROUND(Regressions!Q186, 1), NA())</f>
        <v>50.3</v>
      </c>
      <c r="P176" s="370" t="e">
        <f>IF(ISNUMBER(Regressions!R186),ROUND(Regressions!R186, 1), NA())</f>
        <v>#N/A</v>
      </c>
      <c r="Q176" s="241">
        <f>IF(ISNUMBER(Regressions!S186),ROUND(Regressions!S186, 1), NA())</f>
        <v>42</v>
      </c>
      <c r="R176" s="371">
        <f>IF(ISNUMBER(Regressions!T186),ROUND(Regressions!T186, 1), NA())</f>
        <v>8.3000000000000007</v>
      </c>
      <c r="S176" s="263">
        <f>IF(ISNUMBER(Regressions!U186),ROUND(Regressions!U186, 1), NA())</f>
        <v>49.7</v>
      </c>
    </row>
    <row xmlns:x14ac="http://schemas.microsoft.com/office/spreadsheetml/2009/9/ac" r="177" x14ac:dyDescent="0.2">
      <c r="A177" s="367" t="str">
        <f>IF(ISBLANK(Regressions!A187), " ", Regressions!A187)</f>
        <v>Niger</v>
      </c>
      <c r="B177" s="368">
        <f>IF(ISBLANK(Regressions!B187), " ", Regressions!B187)</f>
        <v>2018</v>
      </c>
      <c r="C177" s="373" t="str">
        <f>IF(ISBLANK(Regressions!C187), " ", Regressions!C187)</f>
        <v>Secondary</v>
      </c>
      <c r="D177" s="369">
        <f>IF(ISBLANK(Regressions!D187), " ", Regressions!D187)</f>
        <v>3448829</v>
      </c>
      <c r="E177" s="240">
        <f>IF(ISNUMBER(Regressions!E187),ROUND(Regressions!E187, 1), NA())</f>
        <v>68.8</v>
      </c>
      <c r="F177" s="370">
        <f>IF(ISNUMBER(Regressions!F187),ROUND(Regressions!F187, 1), NA())</f>
        <v>49.8</v>
      </c>
      <c r="G177" s="262">
        <f>IF(ISNUMBER(Regressions!G187),ROUND(Regressions!G187, 1), NA())</f>
        <v>31.9</v>
      </c>
      <c r="H177" s="371">
        <f>IF(ISNUMBER(Regressions!H187),ROUND(Regressions!H187, 1), NA())</f>
        <v>17.899999999999999</v>
      </c>
      <c r="I177" s="263">
        <f>IF(ISNUMBER(Regressions!I187),ROUND(Regressions!I187, 1), NA())</f>
        <v>50.2</v>
      </c>
      <c r="J177" s="372">
        <f>IF(ISNUMBER(Regressions!K187),ROUND(Regressions!K187, 1), NA())</f>
        <v>61.8</v>
      </c>
      <c r="K177" s="370" t="e">
        <f>IF(ISNUMBER(Regressions!L187),ROUND(Regressions!L187, 1), NA())</f>
        <v>#N/A</v>
      </c>
      <c r="L177" s="264" t="e">
        <f>IF(ISNUMBER(Regressions!M187),ROUND(Regressions!M187, 1), NA())</f>
        <v>#N/A</v>
      </c>
      <c r="M177" s="371" t="e">
        <f>IF(ISNUMBER(Regressions!N187),ROUND(Regressions!N187, 1), NA())</f>
        <v>#N/A</v>
      </c>
      <c r="N177" s="263">
        <f>IF(ISNUMBER(Regressions!O187),ROUND(Regressions!O187, 1), NA())</f>
        <v>38.200000000000003</v>
      </c>
      <c r="O177" s="372">
        <f>IF(ISNUMBER(Regressions!Q187),ROUND(Regressions!Q187, 1), NA())</f>
        <v>50.3</v>
      </c>
      <c r="P177" s="370" t="e">
        <f>IF(ISNUMBER(Regressions!R187),ROUND(Regressions!R187, 1), NA())</f>
        <v>#N/A</v>
      </c>
      <c r="Q177" s="241">
        <f>IF(ISNUMBER(Regressions!S187),ROUND(Regressions!S187, 1), NA())</f>
        <v>42</v>
      </c>
      <c r="R177" s="371">
        <f>IF(ISNUMBER(Regressions!T187),ROUND(Regressions!T187, 1), NA())</f>
        <v>8.3000000000000007</v>
      </c>
      <c r="S177" s="263">
        <f>IF(ISNUMBER(Regressions!U187),ROUND(Regressions!U187, 1), NA())</f>
        <v>49.7</v>
      </c>
    </row>
    <row xmlns:x14ac="http://schemas.microsoft.com/office/spreadsheetml/2009/9/ac" r="178" x14ac:dyDescent="0.2">
      <c r="A178" s="367" t="str">
        <f>IF(ISBLANK(Regressions!A188), " ", Regressions!A188)</f>
        <v>Niger</v>
      </c>
      <c r="B178" s="368">
        <f>IF(ISBLANK(Regressions!B188), " ", Regressions!B188)</f>
        <v>2019</v>
      </c>
      <c r="C178" s="373" t="str">
        <f>IF(ISBLANK(Regressions!C188), " ", Regressions!C188)</f>
        <v>Secondary</v>
      </c>
      <c r="D178" s="369">
        <f>IF(ISBLANK(Regressions!D188), " ", Regressions!D188)</f>
        <v>3596283</v>
      </c>
      <c r="E178" s="240">
        <f>IF(ISNUMBER(Regressions!E188),ROUND(Regressions!E188, 1), NA())</f>
        <v>68.8</v>
      </c>
      <c r="F178" s="370">
        <f>IF(ISNUMBER(Regressions!F188),ROUND(Regressions!F188, 1), NA())</f>
        <v>49.8</v>
      </c>
      <c r="G178" s="262">
        <f>IF(ISNUMBER(Regressions!G188),ROUND(Regressions!G188, 1), NA())</f>
        <v>31.9</v>
      </c>
      <c r="H178" s="371">
        <f>IF(ISNUMBER(Regressions!H188),ROUND(Regressions!H188, 1), NA())</f>
        <v>17.899999999999999</v>
      </c>
      <c r="I178" s="263">
        <f>IF(ISNUMBER(Regressions!I188),ROUND(Regressions!I188, 1), NA())</f>
        <v>50.2</v>
      </c>
      <c r="J178" s="372">
        <f>IF(ISNUMBER(Regressions!K188),ROUND(Regressions!K188, 1), NA())</f>
        <v>62.6</v>
      </c>
      <c r="K178" s="370" t="e">
        <f>IF(ISNUMBER(Regressions!L188),ROUND(Regressions!L188, 1), NA())</f>
        <v>#N/A</v>
      </c>
      <c r="L178" s="264" t="e">
        <f>IF(ISNUMBER(Regressions!M188),ROUND(Regressions!M188, 1), NA())</f>
        <v>#N/A</v>
      </c>
      <c r="M178" s="371" t="e">
        <f>IF(ISNUMBER(Regressions!N188),ROUND(Regressions!N188, 1), NA())</f>
        <v>#N/A</v>
      </c>
      <c r="N178" s="263">
        <f>IF(ISNUMBER(Regressions!O188),ROUND(Regressions!O188, 1), NA())</f>
        <v>37.4</v>
      </c>
      <c r="O178" s="372">
        <f>IF(ISNUMBER(Regressions!Q188),ROUND(Regressions!Q188, 1), NA())</f>
        <v>50.3</v>
      </c>
      <c r="P178" s="370" t="e">
        <f>IF(ISNUMBER(Regressions!R188),ROUND(Regressions!R188, 1), NA())</f>
        <v>#N/A</v>
      </c>
      <c r="Q178" s="241">
        <f>IF(ISNUMBER(Regressions!S188),ROUND(Regressions!S188, 1), NA())</f>
        <v>42</v>
      </c>
      <c r="R178" s="371">
        <f>IF(ISNUMBER(Regressions!T188),ROUND(Regressions!T188, 1), NA())</f>
        <v>8.3000000000000007</v>
      </c>
      <c r="S178" s="263">
        <f>IF(ISNUMBER(Regressions!U188),ROUND(Regressions!U188, 1), NA())</f>
        <v>49.7</v>
      </c>
    </row>
    <row xmlns:x14ac="http://schemas.microsoft.com/office/spreadsheetml/2009/9/ac" r="179" x14ac:dyDescent="0.2">
      <c r="A179" s="367" t="str">
        <f>IF(ISBLANK(Regressions!A189), " ", Regressions!A189)</f>
        <v>Niger</v>
      </c>
      <c r="B179" s="368">
        <f>IF(ISBLANK(Regressions!B189), " ", Regressions!B189)</f>
        <v>2020</v>
      </c>
      <c r="C179" s="373" t="str">
        <f>IF(ISBLANK(Regressions!C189), " ", Regressions!C189)</f>
        <v>Secondary</v>
      </c>
      <c r="D179" s="369">
        <f>IF(ISBLANK(Regressions!D189), " ", Regressions!D189)</f>
        <v>3747027</v>
      </c>
      <c r="E179" s="240" t="e">
        <f>IF(ISNUMBER(Regressions!E189),ROUND(Regressions!E189, 1), NA())</f>
        <v>#N/A</v>
      </c>
      <c r="F179" s="370">
        <f>IF(ISNUMBER(Regressions!F189),ROUND(Regressions!F189, 1), NA())</f>
        <v>49.8</v>
      </c>
      <c r="G179" s="262">
        <f>IF(ISNUMBER(Regressions!G189),ROUND(Regressions!G189, 1), NA())</f>
        <v>31.9</v>
      </c>
      <c r="H179" s="371">
        <f>IF(ISNUMBER(Regressions!H189),ROUND(Regressions!H189, 1), NA())</f>
        <v>17.899999999999999</v>
      </c>
      <c r="I179" s="263">
        <f>IF(ISNUMBER(Regressions!I189),ROUND(Regressions!I189, 1), NA())</f>
        <v>50.2</v>
      </c>
      <c r="J179" s="372">
        <f>IF(ISNUMBER(Regressions!K189),ROUND(Regressions!K189, 1), NA())</f>
        <v>63.3</v>
      </c>
      <c r="K179" s="370" t="e">
        <f>IF(ISNUMBER(Regressions!L189),ROUND(Regressions!L189, 1), NA())</f>
        <v>#N/A</v>
      </c>
      <c r="L179" s="264" t="e">
        <f>IF(ISNUMBER(Regressions!M189),ROUND(Regressions!M189, 1), NA())</f>
        <v>#N/A</v>
      </c>
      <c r="M179" s="371" t="e">
        <f>IF(ISNUMBER(Regressions!N189),ROUND(Regressions!N189, 1), NA())</f>
        <v>#N/A</v>
      </c>
      <c r="N179" s="263">
        <f>IF(ISNUMBER(Regressions!O189),ROUND(Regressions!O189, 1), NA())</f>
        <v>36.700000000000003</v>
      </c>
      <c r="O179" s="372">
        <f>IF(ISNUMBER(Regressions!Q189),ROUND(Regressions!Q189, 1), NA())</f>
        <v>50.3</v>
      </c>
      <c r="P179" s="370" t="e">
        <f>IF(ISNUMBER(Regressions!R189),ROUND(Regressions!R189, 1), NA())</f>
        <v>#N/A</v>
      </c>
      <c r="Q179" s="241">
        <f>IF(ISNUMBER(Regressions!S189),ROUND(Regressions!S189, 1), NA())</f>
        <v>42</v>
      </c>
      <c r="R179" s="371">
        <f>IF(ISNUMBER(Regressions!T189),ROUND(Regressions!T189, 1), NA())</f>
        <v>8.3000000000000007</v>
      </c>
      <c r="S179" s="263">
        <f>IF(ISNUMBER(Regressions!U189),ROUND(Regressions!U189, 1), NA())</f>
        <v>49.7</v>
      </c>
    </row>
    <row xmlns:x14ac="http://schemas.microsoft.com/office/spreadsheetml/2009/9/ac" r="180" x14ac:dyDescent="0.2">
      <c r="A180" s="427" t="str">
        <f>IF(ISBLANK(Regressions!A190), " ", Regressions!A190)</f>
        <v>Niger</v>
      </c>
      <c r="B180" s="428">
        <f>IF(ISBLANK(Regressions!B190), " ", Regressions!B190)</f>
        <v>2021</v>
      </c>
      <c r="C180" s="429" t="str">
        <f>IF(ISBLANK(Regressions!C190), " ", Regressions!C190)</f>
        <v>Secondary</v>
      </c>
      <c r="D180" s="430">
        <f>IF(ISBLANK(Regressions!D190), " ", Regressions!D190)</f>
        <v>3903764</v>
      </c>
      <c r="E180" s="433" t="e">
        <f>IF(ISNUMBER(Regressions!E190),ROUND(Regressions!E190, 1), NA())</f>
        <v>#N/A</v>
      </c>
      <c r="F180" s="431">
        <f>IF(ISNUMBER(Regressions!F190),ROUND(Regressions!F190, 1), NA())</f>
        <v>49.8</v>
      </c>
      <c r="G180" s="434">
        <f>IF(ISNUMBER(Regressions!G190),ROUND(Regressions!G190, 1), NA())</f>
        <v>31.9</v>
      </c>
      <c r="H180" s="432">
        <f>IF(ISNUMBER(Regressions!H190),ROUND(Regressions!H190, 1), NA())</f>
        <v>17.899999999999999</v>
      </c>
      <c r="I180" s="435">
        <f>IF(ISNUMBER(Regressions!I190),ROUND(Regressions!I190, 1), NA())</f>
        <v>50.2</v>
      </c>
      <c r="J180" s="433">
        <f>IF(ISNUMBER(Regressions!K190),ROUND(Regressions!K190, 1), NA())</f>
        <v>64</v>
      </c>
      <c r="K180" s="431" t="e">
        <f>IF(ISNUMBER(Regressions!L190),ROUND(Regressions!L190, 1), NA())</f>
        <v>#N/A</v>
      </c>
      <c r="L180" s="436" t="e">
        <f>IF(ISNUMBER(Regressions!M190),ROUND(Regressions!M190, 1), NA())</f>
        <v>#N/A</v>
      </c>
      <c r="M180" s="432" t="e">
        <f>IF(ISNUMBER(Regressions!N190),ROUND(Regressions!N190, 1), NA())</f>
        <v>#N/A</v>
      </c>
      <c r="N180" s="435">
        <f>IF(ISNUMBER(Regressions!O190),ROUND(Regressions!O190, 1), NA())</f>
        <v>36</v>
      </c>
      <c r="O180" s="433">
        <f>IF(ISNUMBER(Regressions!Q190),ROUND(Regressions!Q190, 1), NA())</f>
        <v>50.3</v>
      </c>
      <c r="P180" s="431" t="e">
        <f>IF(ISNUMBER(Regressions!R190),ROUND(Regressions!R190, 1), NA())</f>
        <v>#N/A</v>
      </c>
      <c r="Q180" s="437">
        <f>IF(ISNUMBER(Regressions!S190),ROUND(Regressions!S190, 1), NA())</f>
        <v>42</v>
      </c>
      <c r="R180" s="432">
        <f>IF(ISNUMBER(Regressions!T190),ROUND(Regressions!T190, 1), NA())</f>
        <v>8.3000000000000007</v>
      </c>
      <c r="S180" s="435">
        <f>IF(ISNUMBER(Regressions!U190),ROUND(Regressions!U190, 1), NA())</f>
        <v>49.7</v>
      </c>
      <c r="T180" s="426"/>
      <c r="U180" s="426"/>
      <c r="V180" s="426"/>
      <c r="W180" s="426"/>
      <c r="X180" s="426"/>
      <c r="Y180" s="426"/>
      <c r="Z180" s="426"/>
      <c r="AA180" s="426"/>
      <c r="AB180" s="426"/>
      <c r="AC180" s="426"/>
    </row>
    <row xmlns:x14ac="http://schemas.microsoft.com/office/spreadsheetml/2009/9/ac" r="181" x14ac:dyDescent="0.2">
      <c r="A181" s="367" t="str">
        <f>IF(ISBLANK(Regressions!A191), " ", Regressions!A191)</f>
        <v>Niger</v>
      </c>
      <c r="B181" s="368">
        <f>IF(ISBLANK(Regressions!B191), " ", Regressions!B191)</f>
        <v>2022</v>
      </c>
      <c r="C181" s="373" t="str">
        <f>IF(ISBLANK(Regressions!C191), " ", Regressions!C191)</f>
        <v>Secondary</v>
      </c>
      <c r="D181" s="369">
        <f>IF(ISBLANK(Regressions!D191), " ", Regressions!D191)</f>
        <v>4065644</v>
      </c>
      <c r="E181" s="240" t="e">
        <f>IF(ISNUMBER(Regressions!E191),ROUND(Regressions!E191, 1), NA())</f>
        <v>#N/A</v>
      </c>
      <c r="F181" s="370">
        <f>IF(ISNUMBER(Regressions!F191),ROUND(Regressions!F191, 1), NA())</f>
        <v>49.8</v>
      </c>
      <c r="G181" s="262">
        <f>IF(ISNUMBER(Regressions!G191),ROUND(Regressions!G191, 1), NA())</f>
        <v>31.9</v>
      </c>
      <c r="H181" s="371">
        <f>IF(ISNUMBER(Regressions!H191),ROUND(Regressions!H191, 1), NA())</f>
        <v>17.899999999999999</v>
      </c>
      <c r="I181" s="263">
        <f>IF(ISNUMBER(Regressions!I191),ROUND(Regressions!I191, 1), NA())</f>
        <v>50.2</v>
      </c>
      <c r="J181" s="372">
        <f>IF(ISNUMBER(Regressions!K191),ROUND(Regressions!K191, 1), NA())</f>
        <v>64.8</v>
      </c>
      <c r="K181" s="370" t="e">
        <f>IF(ISNUMBER(Regressions!L191),ROUND(Regressions!L191, 1), NA())</f>
        <v>#N/A</v>
      </c>
      <c r="L181" s="264" t="e">
        <f>IF(ISNUMBER(Regressions!M191),ROUND(Regressions!M191, 1), NA())</f>
        <v>#N/A</v>
      </c>
      <c r="M181" s="371" t="e">
        <f>IF(ISNUMBER(Regressions!N191),ROUND(Regressions!N191, 1), NA())</f>
        <v>#N/A</v>
      </c>
      <c r="N181" s="263">
        <f>IF(ISNUMBER(Regressions!O191),ROUND(Regressions!O191, 1), NA())</f>
        <v>35.200000000000003</v>
      </c>
      <c r="O181" s="372">
        <f>IF(ISNUMBER(Regressions!Q191),ROUND(Regressions!Q191, 1), NA())</f>
        <v>50.3</v>
      </c>
      <c r="P181" s="370" t="e">
        <f>IF(ISNUMBER(Regressions!R191),ROUND(Regressions!R191, 1), NA())</f>
        <v>#N/A</v>
      </c>
      <c r="Q181" s="241">
        <f>IF(ISNUMBER(Regressions!S191),ROUND(Regressions!S191, 1), NA())</f>
        <v>42</v>
      </c>
      <c r="R181" s="371">
        <f>IF(ISNUMBER(Regressions!T191),ROUND(Regressions!T191, 1), NA())</f>
        <v>8.3000000000000007</v>
      </c>
      <c r="S181" s="263">
        <f>IF(ISNUMBER(Regressions!U191),ROUND(Regressions!U191, 1), NA())</f>
        <v>49.7</v>
      </c>
    </row>
    <row xmlns:x14ac="http://schemas.microsoft.com/office/spreadsheetml/2009/9/ac" r="182" x14ac:dyDescent="0.2">
      <c r="A182" s="374" t="str">
        <f>IF(ISBLANK(Regressions!A192), " ", Regressions!A192)</f>
        <v>Niger</v>
      </c>
      <c r="B182" s="375">
        <f>IF(ISBLANK(Regressions!B192), " ", Regressions!B192)</f>
        <v>2023</v>
      </c>
      <c r="C182" s="376" t="str">
        <f>IF(ISBLANK(Regressions!C192), " ", Regressions!C192)</f>
        <v>Secondary</v>
      </c>
      <c r="D182" s="377">
        <f>IF(ISBLANK(Regressions!D192), " ", Regressions!D192)</f>
        <v>3963183</v>
      </c>
      <c r="E182" s="378" t="e">
        <f>IF(ISNUMBER(Regressions!E192),ROUND(Regressions!E192, 1), NA())</f>
        <v>#N/A</v>
      </c>
      <c r="F182" s="379">
        <f>IF(ISNUMBER(Regressions!F192),ROUND(Regressions!F192, 1), NA())</f>
        <v>49.8</v>
      </c>
      <c r="G182" s="380">
        <f>IF(ISNUMBER(Regressions!G192),ROUND(Regressions!G192, 1), NA())</f>
        <v>31.9</v>
      </c>
      <c r="H182" s="381">
        <f>IF(ISNUMBER(Regressions!H192),ROUND(Regressions!H192, 1), NA())</f>
        <v>17.899999999999999</v>
      </c>
      <c r="I182" s="382">
        <f>IF(ISNUMBER(Regressions!I192),ROUND(Regressions!I192, 1), NA())</f>
        <v>50.2</v>
      </c>
      <c r="J182" s="383">
        <f>IF(ISNUMBER(Regressions!K192),ROUND(Regressions!K192, 1), NA())</f>
        <v>65.5</v>
      </c>
      <c r="K182" s="379" t="e">
        <f>IF(ISNUMBER(Regressions!L192),ROUND(Regressions!L192, 1), NA())</f>
        <v>#N/A</v>
      </c>
      <c r="L182" s="384" t="e">
        <f>IF(ISNUMBER(Regressions!M192),ROUND(Regressions!M192, 1), NA())</f>
        <v>#N/A</v>
      </c>
      <c r="M182" s="381" t="e">
        <f>IF(ISNUMBER(Regressions!N192),ROUND(Regressions!N192, 1), NA())</f>
        <v>#N/A</v>
      </c>
      <c r="N182" s="382">
        <f>IF(ISNUMBER(Regressions!O192),ROUND(Regressions!O192, 1), NA())</f>
        <v>34.5</v>
      </c>
      <c r="O182" s="383">
        <f>IF(ISNUMBER(Regressions!Q192),ROUND(Regressions!Q192, 1), NA())</f>
        <v>50.3</v>
      </c>
      <c r="P182" s="379" t="e">
        <f>IF(ISNUMBER(Regressions!R192),ROUND(Regressions!R192, 1), NA())</f>
        <v>#N/A</v>
      </c>
      <c r="Q182" s="385">
        <f>IF(ISNUMBER(Regressions!S192),ROUND(Regressions!S192, 1), NA())</f>
        <v>42</v>
      </c>
      <c r="R182" s="381">
        <f>IF(ISNUMBER(Regressions!T192),ROUND(Regressions!T192, 1), NA())</f>
        <v>8.3000000000000007</v>
      </c>
      <c r="S182" s="382">
        <f>IF(ISNUMBER(Regressions!U192),ROUND(Regressions!U192, 1), NA())</f>
        <v>49.7</v>
      </c>
    </row>
    <row xmlns:x14ac="http://schemas.microsoft.com/office/spreadsheetml/2009/9/ac" r="183" hidden="true" x14ac:dyDescent="0.2">
      <c r="A183" s="367" t="str">
        <f>IF(ISBLANK(Regressions!A193), " ", Regressions!A193)</f>
        <v>Niger</v>
      </c>
      <c r="B183" s="368">
        <f>IF(ISBLANK(Regressions!B193), " ", Regressions!B193)</f>
        <v>2024</v>
      </c>
      <c r="C183" s="373" t="str">
        <f>IF(ISBLANK(Regressions!C193), " ", Regressions!C193)</f>
        <v>Secondary</v>
      </c>
      <c r="D183" s="369" t="str">
        <f>IF(ISBLANK(Regressions!D193), " ", Regressions!D193)</f>
        <v> </v>
      </c>
      <c r="E183" s="240" t="e">
        <f>IF(ISNUMBER(Regressions!E193),ROUND(Regressions!E193, 1), NA())</f>
        <v>#N/A</v>
      </c>
      <c r="F183" s="370" t="e">
        <f>IF(ISNUMBER(Regressions!F193),ROUND(Regressions!F193, 1), NA())</f>
        <v>#N/A</v>
      </c>
      <c r="G183" s="262" t="e">
        <f>IF(ISNUMBER(Regressions!G193),ROUND(Regressions!G193, 1), NA())</f>
        <v>#N/A</v>
      </c>
      <c r="H183" s="371" t="e">
        <f>IF(ISNUMBER(Regressions!H193),ROUND(Regressions!H193, 1), NA())</f>
        <v>#N/A</v>
      </c>
      <c r="I183" s="263" t="e">
        <f>IF(ISNUMBER(Regressions!I193),ROUND(Regressions!I193, 1), NA())</f>
        <v>#N/A</v>
      </c>
      <c r="J183" s="372" t="e">
        <f>IF(ISNUMBER(Regressions!K193),ROUND(Regressions!K193, 1), NA())</f>
        <v>#N/A</v>
      </c>
      <c r="K183" s="370" t="e">
        <f>IF(ISNUMBER(Regressions!L193),ROUND(Regressions!L193, 1), NA())</f>
        <v>#N/A</v>
      </c>
      <c r="L183" s="264" t="e">
        <f>IF(ISNUMBER(Regressions!M193),ROUND(Regressions!M193, 1), NA())</f>
        <v>#N/A</v>
      </c>
      <c r="M183" s="371" t="e">
        <f>IF(ISNUMBER(Regressions!N193),ROUND(Regressions!N193, 1), NA())</f>
        <v>#N/A</v>
      </c>
      <c r="N183" s="263" t="e">
        <f>IF(ISNUMBER(Regressions!O193),ROUND(Regressions!O193, 1), NA())</f>
        <v>#N/A</v>
      </c>
      <c r="O183" s="372" t="e">
        <f>IF(ISNUMBER(Regressions!Q193),ROUND(Regressions!Q193, 1), NA())</f>
        <v>#N/A</v>
      </c>
      <c r="P183" s="370" t="e">
        <f>IF(ISNUMBER(Regressions!R193),ROUND(Regressions!R193, 1), NA())</f>
        <v>#N/A</v>
      </c>
      <c r="Q183" s="241" t="e">
        <f>IF(ISNUMBER(Regressions!S193),ROUND(Regressions!S193, 1), NA())</f>
        <v>#N/A</v>
      </c>
      <c r="R183" s="371" t="e">
        <f>IF(ISNUMBER(Regressions!T193),ROUND(Regressions!T193, 1), NA())</f>
        <v>#N/A</v>
      </c>
      <c r="S183" s="263" t="e">
        <f>IF(ISNUMBER(Regressions!U193),ROUND(Regressions!U193, 1), NA())</f>
        <v>#N/A</v>
      </c>
    </row>
    <row xmlns:x14ac="http://schemas.microsoft.com/office/spreadsheetml/2009/9/ac" r="184" hidden="true" x14ac:dyDescent="0.2">
      <c r="A184" s="367" t="str">
        <f>IF(ISBLANK(Regressions!A194), " ", Regressions!A194)</f>
        <v>Niger</v>
      </c>
      <c r="B184" s="368">
        <f>IF(ISBLANK(Regressions!B194), " ", Regressions!B194)</f>
        <v>2025</v>
      </c>
      <c r="C184" s="373" t="str">
        <f>IF(ISBLANK(Regressions!C194), " ", Regressions!C194)</f>
        <v>Secondary</v>
      </c>
      <c r="D184" s="369" t="str">
        <f>IF(ISBLANK(Regressions!D194), " ", Regressions!D194)</f>
        <v> </v>
      </c>
      <c r="E184" s="240" t="e">
        <f>IF(ISNUMBER(Regressions!E194),ROUND(Regressions!E194, 1), NA())</f>
        <v>#N/A</v>
      </c>
      <c r="F184" s="370" t="e">
        <f>IF(ISNUMBER(Regressions!F194),ROUND(Regressions!F194, 1), NA())</f>
        <v>#N/A</v>
      </c>
      <c r="G184" s="262" t="e">
        <f>IF(ISNUMBER(Regressions!G194),ROUND(Regressions!G194, 1), NA())</f>
        <v>#N/A</v>
      </c>
      <c r="H184" s="371" t="e">
        <f>IF(ISNUMBER(Regressions!H194),ROUND(Regressions!H194, 1), NA())</f>
        <v>#N/A</v>
      </c>
      <c r="I184" s="263" t="e">
        <f>IF(ISNUMBER(Regressions!I194),ROUND(Regressions!I194, 1), NA())</f>
        <v>#N/A</v>
      </c>
      <c r="J184" s="372" t="e">
        <f>IF(ISNUMBER(Regressions!K194),ROUND(Regressions!K194, 1), NA())</f>
        <v>#N/A</v>
      </c>
      <c r="K184" s="370" t="e">
        <f>IF(ISNUMBER(Regressions!L194),ROUND(Regressions!L194, 1), NA())</f>
        <v>#N/A</v>
      </c>
      <c r="L184" s="264" t="e">
        <f>IF(ISNUMBER(Regressions!M194),ROUND(Regressions!M194, 1), NA())</f>
        <v>#N/A</v>
      </c>
      <c r="M184" s="371" t="e">
        <f>IF(ISNUMBER(Regressions!N194),ROUND(Regressions!N194, 1), NA())</f>
        <v>#N/A</v>
      </c>
      <c r="N184" s="263" t="e">
        <f>IF(ISNUMBER(Regressions!O194),ROUND(Regressions!O194, 1), NA())</f>
        <v>#N/A</v>
      </c>
      <c r="O184" s="372" t="e">
        <f>IF(ISNUMBER(Regressions!Q194),ROUND(Regressions!Q194, 1), NA())</f>
        <v>#N/A</v>
      </c>
      <c r="P184" s="370" t="e">
        <f>IF(ISNUMBER(Regressions!R194),ROUND(Regressions!R194, 1), NA())</f>
        <v>#N/A</v>
      </c>
      <c r="Q184" s="241" t="e">
        <f>IF(ISNUMBER(Regressions!S194),ROUND(Regressions!S194, 1), NA())</f>
        <v>#N/A</v>
      </c>
      <c r="R184" s="371" t="e">
        <f>IF(ISNUMBER(Regressions!T194),ROUND(Regressions!T194, 1), NA())</f>
        <v>#N/A</v>
      </c>
      <c r="S184" s="263" t="e">
        <f>IF(ISNUMBER(Regressions!U194),ROUND(Regressions!U194, 1), NA())</f>
        <v>#N/A</v>
      </c>
    </row>
    <row xmlns:x14ac="http://schemas.microsoft.com/office/spreadsheetml/2009/9/ac" r="185" hidden="true" x14ac:dyDescent="0.2">
      <c r="A185" s="367" t="str">
        <f>IF(ISBLANK(Regressions!A195), " ", Regressions!A195)</f>
        <v>Niger</v>
      </c>
      <c r="B185" s="368">
        <f>IF(ISBLANK(Regressions!B195), " ", Regressions!B195)</f>
        <v>2026</v>
      </c>
      <c r="C185" s="373" t="str">
        <f>IF(ISBLANK(Regressions!C195), " ", Regressions!C195)</f>
        <v>Secondary</v>
      </c>
      <c r="D185" s="369" t="str">
        <f>IF(ISBLANK(Regressions!D195), " ", Regressions!D195)</f>
        <v> </v>
      </c>
      <c r="E185" s="240" t="e">
        <f>IF(ISNUMBER(Regressions!E195),ROUND(Regressions!E195, 1), NA())</f>
        <v>#N/A</v>
      </c>
      <c r="F185" s="370" t="e">
        <f>IF(ISNUMBER(Regressions!F195),ROUND(Regressions!F195, 1), NA())</f>
        <v>#N/A</v>
      </c>
      <c r="G185" s="262" t="e">
        <f>IF(ISNUMBER(Regressions!G195),ROUND(Regressions!G195, 1), NA())</f>
        <v>#N/A</v>
      </c>
      <c r="H185" s="371" t="e">
        <f>IF(ISNUMBER(Regressions!H195),ROUND(Regressions!H195, 1), NA())</f>
        <v>#N/A</v>
      </c>
      <c r="I185" s="263" t="e">
        <f>IF(ISNUMBER(Regressions!I195),ROUND(Regressions!I195, 1), NA())</f>
        <v>#N/A</v>
      </c>
      <c r="J185" s="372" t="e">
        <f>IF(ISNUMBER(Regressions!K195),ROUND(Regressions!K195, 1), NA())</f>
        <v>#N/A</v>
      </c>
      <c r="K185" s="370" t="e">
        <f>IF(ISNUMBER(Regressions!L195),ROUND(Regressions!L195, 1), NA())</f>
        <v>#N/A</v>
      </c>
      <c r="L185" s="264" t="e">
        <f>IF(ISNUMBER(Regressions!M195),ROUND(Regressions!M195, 1), NA())</f>
        <v>#N/A</v>
      </c>
      <c r="M185" s="371" t="e">
        <f>IF(ISNUMBER(Regressions!N195),ROUND(Regressions!N195, 1), NA())</f>
        <v>#N/A</v>
      </c>
      <c r="N185" s="263" t="e">
        <f>IF(ISNUMBER(Regressions!O195),ROUND(Regressions!O195, 1), NA())</f>
        <v>#N/A</v>
      </c>
      <c r="O185" s="372" t="e">
        <f>IF(ISNUMBER(Regressions!Q195),ROUND(Regressions!Q195, 1), NA())</f>
        <v>#N/A</v>
      </c>
      <c r="P185" s="370" t="e">
        <f>IF(ISNUMBER(Regressions!R195),ROUND(Regressions!R195, 1), NA())</f>
        <v>#N/A</v>
      </c>
      <c r="Q185" s="241" t="e">
        <f>IF(ISNUMBER(Regressions!S195),ROUND(Regressions!S195, 1), NA())</f>
        <v>#N/A</v>
      </c>
      <c r="R185" s="371" t="e">
        <f>IF(ISNUMBER(Regressions!T195),ROUND(Regressions!T195, 1), NA())</f>
        <v>#N/A</v>
      </c>
      <c r="S185" s="263" t="e">
        <f>IF(ISNUMBER(Regressions!U195),ROUND(Regressions!U195, 1), NA())</f>
        <v>#N/A</v>
      </c>
    </row>
    <row xmlns:x14ac="http://schemas.microsoft.com/office/spreadsheetml/2009/9/ac" r="186" hidden="true" x14ac:dyDescent="0.2">
      <c r="A186" s="367" t="str">
        <f>IF(ISBLANK(Regressions!A196), " ", Regressions!A196)</f>
        <v>Niger</v>
      </c>
      <c r="B186" s="368">
        <f>IF(ISBLANK(Regressions!B196), " ", Regressions!B196)</f>
        <v>2027</v>
      </c>
      <c r="C186" s="373" t="str">
        <f>IF(ISBLANK(Regressions!C196), " ", Regressions!C196)</f>
        <v>Secondary</v>
      </c>
      <c r="D186" s="369" t="str">
        <f>IF(ISBLANK(Regressions!D196), " ", Regressions!D196)</f>
        <v> </v>
      </c>
      <c r="E186" s="240" t="e">
        <f>IF(ISNUMBER(Regressions!E196),ROUND(Regressions!E196, 1), NA())</f>
        <v>#N/A</v>
      </c>
      <c r="F186" s="370" t="e">
        <f>IF(ISNUMBER(Regressions!F196),ROUND(Regressions!F196, 1), NA())</f>
        <v>#N/A</v>
      </c>
      <c r="G186" s="262" t="e">
        <f>IF(ISNUMBER(Regressions!G196),ROUND(Regressions!G196, 1), NA())</f>
        <v>#N/A</v>
      </c>
      <c r="H186" s="371" t="e">
        <f>IF(ISNUMBER(Regressions!H196),ROUND(Regressions!H196, 1), NA())</f>
        <v>#N/A</v>
      </c>
      <c r="I186" s="263" t="e">
        <f>IF(ISNUMBER(Regressions!I196),ROUND(Regressions!I196, 1), NA())</f>
        <v>#N/A</v>
      </c>
      <c r="J186" s="372" t="e">
        <f>IF(ISNUMBER(Regressions!K196),ROUND(Regressions!K196, 1), NA())</f>
        <v>#N/A</v>
      </c>
      <c r="K186" s="370" t="e">
        <f>IF(ISNUMBER(Regressions!L196),ROUND(Regressions!L196, 1), NA())</f>
        <v>#N/A</v>
      </c>
      <c r="L186" s="264" t="e">
        <f>IF(ISNUMBER(Regressions!M196),ROUND(Regressions!M196, 1), NA())</f>
        <v>#N/A</v>
      </c>
      <c r="M186" s="371" t="e">
        <f>IF(ISNUMBER(Regressions!N196),ROUND(Regressions!N196, 1), NA())</f>
        <v>#N/A</v>
      </c>
      <c r="N186" s="263" t="e">
        <f>IF(ISNUMBER(Regressions!O196),ROUND(Regressions!O196, 1), NA())</f>
        <v>#N/A</v>
      </c>
      <c r="O186" s="372" t="e">
        <f>IF(ISNUMBER(Regressions!Q196),ROUND(Regressions!Q196, 1), NA())</f>
        <v>#N/A</v>
      </c>
      <c r="P186" s="370" t="e">
        <f>IF(ISNUMBER(Regressions!R196),ROUND(Regressions!R196, 1), NA())</f>
        <v>#N/A</v>
      </c>
      <c r="Q186" s="241" t="e">
        <f>IF(ISNUMBER(Regressions!S196),ROUND(Regressions!S196, 1), NA())</f>
        <v>#N/A</v>
      </c>
      <c r="R186" s="371" t="e">
        <f>IF(ISNUMBER(Regressions!T196),ROUND(Regressions!T196, 1), NA())</f>
        <v>#N/A</v>
      </c>
      <c r="S186" s="263" t="e">
        <f>IF(ISNUMBER(Regressions!U196),ROUND(Regressions!U196, 1), NA())</f>
        <v>#N/A</v>
      </c>
    </row>
    <row xmlns:x14ac="http://schemas.microsoft.com/office/spreadsheetml/2009/9/ac" r="187" hidden="true" x14ac:dyDescent="0.2">
      <c r="A187" s="367" t="str">
        <f>IF(ISBLANK(Regressions!A197), " ", Regressions!A197)</f>
        <v>Niger</v>
      </c>
      <c r="B187" s="368">
        <f>IF(ISBLANK(Regressions!B197), " ", Regressions!B197)</f>
        <v>2028</v>
      </c>
      <c r="C187" s="373" t="str">
        <f>IF(ISBLANK(Regressions!C197), " ", Regressions!C197)</f>
        <v>Secondary</v>
      </c>
      <c r="D187" s="369" t="str">
        <f>IF(ISBLANK(Regressions!D197), " ", Regressions!D197)</f>
        <v> </v>
      </c>
      <c r="E187" s="240" t="e">
        <f>IF(ISNUMBER(Regressions!E197),ROUND(Regressions!E197, 1), NA())</f>
        <v>#N/A</v>
      </c>
      <c r="F187" s="370" t="e">
        <f>IF(ISNUMBER(Regressions!F197),ROUND(Regressions!F197, 1), NA())</f>
        <v>#N/A</v>
      </c>
      <c r="G187" s="262" t="e">
        <f>IF(ISNUMBER(Regressions!G197),ROUND(Regressions!G197, 1), NA())</f>
        <v>#N/A</v>
      </c>
      <c r="H187" s="371" t="e">
        <f>IF(ISNUMBER(Regressions!H197),ROUND(Regressions!H197, 1), NA())</f>
        <v>#N/A</v>
      </c>
      <c r="I187" s="263" t="e">
        <f>IF(ISNUMBER(Regressions!I197),ROUND(Regressions!I197, 1), NA())</f>
        <v>#N/A</v>
      </c>
      <c r="J187" s="372" t="e">
        <f>IF(ISNUMBER(Regressions!K197),ROUND(Regressions!K197, 1), NA())</f>
        <v>#N/A</v>
      </c>
      <c r="K187" s="370" t="e">
        <f>IF(ISNUMBER(Regressions!L197),ROUND(Regressions!L197, 1), NA())</f>
        <v>#N/A</v>
      </c>
      <c r="L187" s="264" t="e">
        <f>IF(ISNUMBER(Regressions!M197),ROUND(Regressions!M197, 1), NA())</f>
        <v>#N/A</v>
      </c>
      <c r="M187" s="371" t="e">
        <f>IF(ISNUMBER(Regressions!N197),ROUND(Regressions!N197, 1), NA())</f>
        <v>#N/A</v>
      </c>
      <c r="N187" s="263" t="e">
        <f>IF(ISNUMBER(Regressions!O197),ROUND(Regressions!O197, 1), NA())</f>
        <v>#N/A</v>
      </c>
      <c r="O187" s="372" t="e">
        <f>IF(ISNUMBER(Regressions!Q197),ROUND(Regressions!Q197, 1), NA())</f>
        <v>#N/A</v>
      </c>
      <c r="P187" s="370" t="e">
        <f>IF(ISNUMBER(Regressions!R197),ROUND(Regressions!R197, 1), NA())</f>
        <v>#N/A</v>
      </c>
      <c r="Q187" s="241" t="e">
        <f>IF(ISNUMBER(Regressions!S197),ROUND(Regressions!S197, 1), NA())</f>
        <v>#N/A</v>
      </c>
      <c r="R187" s="371" t="e">
        <f>IF(ISNUMBER(Regressions!T197),ROUND(Regressions!T197, 1), NA())</f>
        <v>#N/A</v>
      </c>
      <c r="S187" s="263" t="e">
        <f>IF(ISNUMBER(Regressions!U197),ROUND(Regressions!U197, 1), NA())</f>
        <v>#N/A</v>
      </c>
    </row>
    <row xmlns:x14ac="http://schemas.microsoft.com/office/spreadsheetml/2009/9/ac" r="188" hidden="true" x14ac:dyDescent="0.2">
      <c r="A188" s="367" t="str">
        <f>IF(ISBLANK(Regressions!A198), " ", Regressions!A198)</f>
        <v>Niger</v>
      </c>
      <c r="B188" s="368">
        <f>IF(ISBLANK(Regressions!B198), " ", Regressions!B198)</f>
        <v>2029</v>
      </c>
      <c r="C188" s="373" t="str">
        <f>IF(ISBLANK(Regressions!C198), " ", Regressions!C198)</f>
        <v>Secondary</v>
      </c>
      <c r="D188" s="369" t="str">
        <f>IF(ISBLANK(Regressions!D198), " ", Regressions!D198)</f>
        <v> </v>
      </c>
      <c r="E188" s="240" t="e">
        <f>IF(ISNUMBER(Regressions!E198),ROUND(Regressions!E198, 1), NA())</f>
        <v>#N/A</v>
      </c>
      <c r="F188" s="370" t="e">
        <f>IF(ISNUMBER(Regressions!F198),ROUND(Regressions!F198, 1), NA())</f>
        <v>#N/A</v>
      </c>
      <c r="G188" s="262" t="e">
        <f>IF(ISNUMBER(Regressions!G198),ROUND(Regressions!G198, 1), NA())</f>
        <v>#N/A</v>
      </c>
      <c r="H188" s="371" t="e">
        <f>IF(ISNUMBER(Regressions!H198),ROUND(Regressions!H198, 1), NA())</f>
        <v>#N/A</v>
      </c>
      <c r="I188" s="263" t="e">
        <f>IF(ISNUMBER(Regressions!I198),ROUND(Regressions!I198, 1), NA())</f>
        <v>#N/A</v>
      </c>
      <c r="J188" s="372" t="e">
        <f>IF(ISNUMBER(Regressions!K198),ROUND(Regressions!K198, 1), NA())</f>
        <v>#N/A</v>
      </c>
      <c r="K188" s="370" t="e">
        <f>IF(ISNUMBER(Regressions!L198),ROUND(Regressions!L198, 1), NA())</f>
        <v>#N/A</v>
      </c>
      <c r="L188" s="264" t="e">
        <f>IF(ISNUMBER(Regressions!M198),ROUND(Regressions!M198, 1), NA())</f>
        <v>#N/A</v>
      </c>
      <c r="M188" s="371" t="e">
        <f>IF(ISNUMBER(Regressions!N198),ROUND(Regressions!N198, 1), NA())</f>
        <v>#N/A</v>
      </c>
      <c r="N188" s="263" t="e">
        <f>IF(ISNUMBER(Regressions!O198),ROUND(Regressions!O198, 1), NA())</f>
        <v>#N/A</v>
      </c>
      <c r="O188" s="372" t="e">
        <f>IF(ISNUMBER(Regressions!Q198),ROUND(Regressions!Q198, 1), NA())</f>
        <v>#N/A</v>
      </c>
      <c r="P188" s="370" t="e">
        <f>IF(ISNUMBER(Regressions!R198),ROUND(Regressions!R198, 1), NA())</f>
        <v>#N/A</v>
      </c>
      <c r="Q188" s="241" t="e">
        <f>IF(ISNUMBER(Regressions!S198),ROUND(Regressions!S198, 1), NA())</f>
        <v>#N/A</v>
      </c>
      <c r="R188" s="371" t="e">
        <f>IF(ISNUMBER(Regressions!T198),ROUND(Regressions!T198, 1), NA())</f>
        <v>#N/A</v>
      </c>
      <c r="S188" s="263" t="e">
        <f>IF(ISNUMBER(Regressions!U198),ROUND(Regressions!U198, 1), NA())</f>
        <v>#N/A</v>
      </c>
    </row>
    <row xmlns:x14ac="http://schemas.microsoft.com/office/spreadsheetml/2009/9/ac" r="189" hidden="true" x14ac:dyDescent="0.2">
      <c r="A189" s="367" t="str">
        <f>IF(ISBLANK(Regressions!A199), " ", Regressions!A199)</f>
        <v>Niger</v>
      </c>
      <c r="B189" s="368">
        <f>IF(ISBLANK(Regressions!B199), " ", Regressions!B199)</f>
        <v>2030</v>
      </c>
      <c r="C189" s="373" t="str">
        <f>IF(ISBLANK(Regressions!C199), " ", Regressions!C199)</f>
        <v>Secondary</v>
      </c>
      <c r="D189" s="369" t="str">
        <f>IF(ISBLANK(Regressions!D199), " ", Regressions!D199)</f>
        <v> </v>
      </c>
      <c r="E189" s="240" t="e">
        <f>IF(ISNUMBER(Regressions!E199),ROUND(Regressions!E199, 1), NA())</f>
        <v>#N/A</v>
      </c>
      <c r="F189" s="370" t="e">
        <f>IF(ISNUMBER(Regressions!F199),ROUND(Regressions!F199, 1), NA())</f>
        <v>#N/A</v>
      </c>
      <c r="G189" s="262" t="e">
        <f>IF(ISNUMBER(Regressions!G199),ROUND(Regressions!G199, 1), NA())</f>
        <v>#N/A</v>
      </c>
      <c r="H189" s="371" t="e">
        <f>IF(ISNUMBER(Regressions!H199),ROUND(Regressions!H199, 1), NA())</f>
        <v>#N/A</v>
      </c>
      <c r="I189" s="263" t="e">
        <f>IF(ISNUMBER(Regressions!I199),ROUND(Regressions!I199, 1), NA())</f>
        <v>#N/A</v>
      </c>
      <c r="J189" s="372" t="e">
        <f>IF(ISNUMBER(Regressions!K199),ROUND(Regressions!K199, 1), NA())</f>
        <v>#N/A</v>
      </c>
      <c r="K189" s="370" t="e">
        <f>IF(ISNUMBER(Regressions!L199),ROUND(Regressions!L199, 1), NA())</f>
        <v>#N/A</v>
      </c>
      <c r="L189" s="264" t="e">
        <f>IF(ISNUMBER(Regressions!M199),ROUND(Regressions!M199, 1), NA())</f>
        <v>#N/A</v>
      </c>
      <c r="M189" s="371" t="e">
        <f>IF(ISNUMBER(Regressions!N199),ROUND(Regressions!N199, 1), NA())</f>
        <v>#N/A</v>
      </c>
      <c r="N189" s="263" t="e">
        <f>IF(ISNUMBER(Regressions!O199),ROUND(Regressions!O199, 1), NA())</f>
        <v>#N/A</v>
      </c>
      <c r="O189" s="372" t="e">
        <f>IF(ISNUMBER(Regressions!Q199),ROUND(Regressions!Q199, 1), NA())</f>
        <v>#N/A</v>
      </c>
      <c r="P189" s="370" t="e">
        <f>IF(ISNUMBER(Regressions!R199),ROUND(Regressions!R199, 1), NA())</f>
        <v>#N/A</v>
      </c>
      <c r="Q189" s="241" t="e">
        <f>IF(ISNUMBER(Regressions!S199),ROUND(Regressions!S199, 1), NA())</f>
        <v>#N/A</v>
      </c>
      <c r="R189" s="371" t="e">
        <f>IF(ISNUMBER(Regressions!T199),ROUND(Regressions!T199, 1), NA())</f>
        <v>#N/A</v>
      </c>
      <c r="S189" s="263" t="e">
        <f>IF(ISNUMBER(Regressions!U199),ROUND(Regressions!U199, 1), NA())</f>
        <v>#N/A</v>
      </c>
    </row>
    <row xmlns:x14ac="http://schemas.microsoft.com/office/spreadsheetml/2009/9/ac" r="211" x14ac:dyDescent="0.2">
      <c r="A211" s="438"/>
      <c r="B211" s="439"/>
      <c r="C211" s="440"/>
      <c r="D211" s="426"/>
      <c r="E211" s="441"/>
      <c r="F211" s="441"/>
      <c r="G211" s="442"/>
      <c r="H211" s="441"/>
      <c r="I211" s="442"/>
      <c r="J211" s="443"/>
      <c r="K211" s="443"/>
      <c r="L211" s="441"/>
      <c r="M211" s="443"/>
      <c r="N211" s="444"/>
      <c r="O211" s="426"/>
      <c r="P211" s="426"/>
      <c r="Q211" s="426"/>
      <c r="R211" s="426"/>
      <c r="S211" s="426"/>
      <c r="T211" s="426"/>
      <c r="U211" s="426"/>
      <c r="V211" s="426"/>
      <c r="W211" s="426"/>
      <c r="X211" s="426"/>
      <c r="Y211" s="426"/>
      <c r="Z211" s="426"/>
      <c r="AA211" s="426"/>
      <c r="AB211" s="426"/>
      <c r="AC211" s="42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60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65" t="s">
        <v>14</v>
      </c>
      <c r="E2" s="36"/>
      <c r="F2" s="36"/>
      <c r="G2" s="55"/>
      <c r="H2" s="36"/>
      <c r="I2" s="36"/>
      <c r="J2" s="55"/>
      <c r="K2" s="38"/>
      <c r="L2" s="38"/>
      <c r="M2" s="55"/>
      <c r="N2" s="38"/>
      <c r="O2" s="38"/>
      <c r="P2" s="55"/>
      <c r="Q2" s="38"/>
      <c r="R2" s="38"/>
      <c r="S2" s="55"/>
      <c r="T2" s="38"/>
      <c r="U2" s="38"/>
      <c r="V2" s="266"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8"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42" t="s">
        <v>26</v>
      </c>
      <c r="E4" s="267" t="s">
        <v>20</v>
      </c>
      <c r="F4" s="268" t="s">
        <v>187</v>
      </c>
      <c r="G4" s="142" t="s">
        <v>26</v>
      </c>
      <c r="H4" s="267" t="s">
        <v>20</v>
      </c>
      <c r="I4" s="268" t="s">
        <v>187</v>
      </c>
      <c r="J4" s="142" t="s">
        <v>26</v>
      </c>
      <c r="K4" s="267" t="s">
        <v>20</v>
      </c>
      <c r="L4" s="268" t="s">
        <v>187</v>
      </c>
      <c r="M4" s="142" t="s">
        <v>26</v>
      </c>
      <c r="N4" s="267" t="s">
        <v>20</v>
      </c>
      <c r="O4" s="268" t="s">
        <v>187</v>
      </c>
      <c r="P4" s="142" t="s">
        <v>26</v>
      </c>
      <c r="Q4" s="267" t="s">
        <v>20</v>
      </c>
      <c r="R4" s="268" t="s">
        <v>187</v>
      </c>
      <c r="S4" s="142" t="s">
        <v>26</v>
      </c>
      <c r="T4" s="267" t="s">
        <v>20</v>
      </c>
      <c r="U4" s="269" t="s">
        <v>187</v>
      </c>
      <c r="V4" s="146" t="s">
        <v>26</v>
      </c>
      <c r="W4" s="147" t="s">
        <v>20</v>
      </c>
      <c r="X4" s="147" t="s">
        <v>22</v>
      </c>
      <c r="Y4" s="147" t="s">
        <v>30</v>
      </c>
      <c r="Z4" s="149" t="s">
        <v>188</v>
      </c>
      <c r="AA4" s="146" t="s">
        <v>26</v>
      </c>
      <c r="AB4" s="147" t="s">
        <v>20</v>
      </c>
      <c r="AC4" s="147" t="s">
        <v>22</v>
      </c>
      <c r="AD4" s="147" t="s">
        <v>30</v>
      </c>
      <c r="AE4" s="149" t="s">
        <v>188</v>
      </c>
      <c r="AF4" s="146" t="s">
        <v>26</v>
      </c>
      <c r="AG4" s="147" t="s">
        <v>20</v>
      </c>
      <c r="AH4" s="147" t="s">
        <v>22</v>
      </c>
      <c r="AI4" s="147" t="s">
        <v>30</v>
      </c>
      <c r="AJ4" s="149" t="s">
        <v>188</v>
      </c>
      <c r="AK4" s="146" t="s">
        <v>26</v>
      </c>
      <c r="AL4" s="147" t="s">
        <v>20</v>
      </c>
      <c r="AM4" s="147" t="s">
        <v>22</v>
      </c>
      <c r="AN4" s="147" t="s">
        <v>30</v>
      </c>
      <c r="AO4" s="149" t="s">
        <v>188</v>
      </c>
      <c r="AP4" s="146" t="s">
        <v>26</v>
      </c>
      <c r="AQ4" s="147" t="s">
        <v>20</v>
      </c>
      <c r="AR4" s="147" t="s">
        <v>22</v>
      </c>
      <c r="AS4" s="147" t="s">
        <v>30</v>
      </c>
      <c r="AT4" s="149" t="s">
        <v>188</v>
      </c>
      <c r="AU4" s="146" t="s">
        <v>26</v>
      </c>
      <c r="AV4" s="147" t="s">
        <v>20</v>
      </c>
      <c r="AW4" s="147" t="s">
        <v>22</v>
      </c>
      <c r="AX4" s="147" t="s">
        <v>30</v>
      </c>
      <c r="AY4" s="150" t="s">
        <v>188</v>
      </c>
      <c r="AZ4" s="151" t="s">
        <v>126</v>
      </c>
      <c r="BA4" s="152" t="s">
        <v>125</v>
      </c>
      <c r="BB4" s="153" t="s">
        <v>189</v>
      </c>
      <c r="BC4" s="151" t="s">
        <v>126</v>
      </c>
      <c r="BD4" s="152" t="s">
        <v>125</v>
      </c>
      <c r="BE4" s="153" t="s">
        <v>189</v>
      </c>
      <c r="BF4" s="151" t="s">
        <v>126</v>
      </c>
      <c r="BG4" s="152" t="s">
        <v>125</v>
      </c>
      <c r="BH4" s="153" t="s">
        <v>189</v>
      </c>
      <c r="BI4" s="151" t="s">
        <v>126</v>
      </c>
      <c r="BJ4" s="152" t="s">
        <v>125</v>
      </c>
      <c r="BK4" s="153" t="s">
        <v>189</v>
      </c>
      <c r="BL4" s="151" t="s">
        <v>126</v>
      </c>
      <c r="BM4" s="152" t="s">
        <v>125</v>
      </c>
      <c r="BN4" s="153" t="s">
        <v>189</v>
      </c>
      <c r="BO4" s="151" t="s">
        <v>126</v>
      </c>
      <c r="BP4" s="152" t="s">
        <v>125</v>
      </c>
      <c r="BQ4" s="153" t="s">
        <v>189</v>
      </c>
      <c r="BS4" s="85" t="s">
        <v>26</v>
      </c>
      <c r="BT4" s="86" t="s">
        <v>20</v>
      </c>
      <c r="BU4" s="56" t="s">
        <v>39</v>
      </c>
      <c r="BV4" s="85" t="s">
        <v>26</v>
      </c>
      <c r="BW4" s="86" t="s">
        <v>20</v>
      </c>
      <c r="BX4" s="87" t="s">
        <v>105</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54</v>
      </c>
      <c r="CN4" s="58" t="s">
        <v>59</v>
      </c>
      <c r="CO4" s="90" t="s">
        <v>111</v>
      </c>
      <c r="CP4" s="89" t="s">
        <v>26</v>
      </c>
      <c r="CQ4" s="88" t="s">
        <v>20</v>
      </c>
      <c r="CR4" s="50" t="s">
        <v>54</v>
      </c>
      <c r="CS4" s="50" t="s">
        <v>59</v>
      </c>
      <c r="CT4" s="58" t="s">
        <v>111</v>
      </c>
      <c r="CU4" s="89" t="s">
        <v>26</v>
      </c>
      <c r="CV4" s="88" t="s">
        <v>20</v>
      </c>
      <c r="CW4" s="58" t="s">
        <v>54</v>
      </c>
      <c r="CX4" s="58" t="s">
        <v>59</v>
      </c>
      <c r="CY4" s="90" t="s">
        <v>111</v>
      </c>
      <c r="CZ4" s="89" t="s">
        <v>26</v>
      </c>
      <c r="DA4" s="88" t="s">
        <v>20</v>
      </c>
      <c r="DB4" s="50" t="s">
        <v>54</v>
      </c>
      <c r="DC4" s="50" t="s">
        <v>59</v>
      </c>
      <c r="DD4" s="58" t="s">
        <v>111</v>
      </c>
      <c r="DE4" s="89" t="s">
        <v>26</v>
      </c>
      <c r="DF4" s="88" t="s">
        <v>20</v>
      </c>
      <c r="DG4" s="58" t="s">
        <v>54</v>
      </c>
      <c r="DH4" s="58" t="s">
        <v>59</v>
      </c>
      <c r="DI4" s="90" t="s">
        <v>111</v>
      </c>
      <c r="DJ4" s="89" t="s">
        <v>26</v>
      </c>
      <c r="DK4" s="88" t="s">
        <v>20</v>
      </c>
      <c r="DL4" s="50" t="s">
        <v>54</v>
      </c>
      <c r="DM4" s="50" t="s">
        <v>59</v>
      </c>
      <c r="DN4" s="58" t="s">
        <v>111</v>
      </c>
      <c r="DO4" s="47" t="s">
        <v>112</v>
      </c>
      <c r="DP4" s="57" t="s">
        <v>113</v>
      </c>
      <c r="DQ4" s="57" t="s">
        <v>114</v>
      </c>
      <c r="DR4" s="47" t="s">
        <v>112</v>
      </c>
      <c r="DS4" s="57" t="s">
        <v>113</v>
      </c>
      <c r="DT4" s="57" t="s">
        <v>114</v>
      </c>
      <c r="DU4" s="47" t="s">
        <v>112</v>
      </c>
      <c r="DV4" s="57" t="s">
        <v>113</v>
      </c>
      <c r="DW4" s="57" t="s">
        <v>114</v>
      </c>
      <c r="DX4" s="47" t="s">
        <v>112</v>
      </c>
      <c r="DY4" s="57" t="s">
        <v>113</v>
      </c>
      <c r="DZ4" s="57" t="s">
        <v>114</v>
      </c>
      <c r="EA4" s="47" t="s">
        <v>112</v>
      </c>
      <c r="EB4" s="57" t="s">
        <v>113</v>
      </c>
      <c r="EC4" s="57" t="s">
        <v>114</v>
      </c>
      <c r="ED4" s="47" t="s">
        <v>112</v>
      </c>
      <c r="EE4" s="57" t="s">
        <v>113</v>
      </c>
      <c r="EF4" s="57" t="s">
        <v>114</v>
      </c>
    </row>
    <row xmlns:x14ac="http://schemas.microsoft.com/office/spreadsheetml/2009/9/ac" r="5" ht="48" hidden="true" x14ac:dyDescent="0.2">
      <c r="A5" s="43" t="s">
        <v>40</v>
      </c>
      <c r="B5" s="43" t="s">
        <v>41</v>
      </c>
      <c r="C5" s="43" t="s">
        <v>42</v>
      </c>
      <c r="D5" s="142" t="s">
        <v>136</v>
      </c>
      <c r="E5" s="143" t="s">
        <v>43</v>
      </c>
      <c r="F5" s="144" t="s">
        <v>232</v>
      </c>
      <c r="G5" s="142" t="s">
        <v>137</v>
      </c>
      <c r="H5" s="143" t="s">
        <v>44</v>
      </c>
      <c r="I5" s="144" t="s">
        <v>233</v>
      </c>
      <c r="J5" s="142" t="s">
        <v>138</v>
      </c>
      <c r="K5" s="143" t="s">
        <v>45</v>
      </c>
      <c r="L5" s="144" t="s">
        <v>234</v>
      </c>
      <c r="M5" s="142" t="s">
        <v>139</v>
      </c>
      <c r="N5" s="143" t="s">
        <v>87</v>
      </c>
      <c r="O5" s="144" t="s">
        <v>235</v>
      </c>
      <c r="P5" s="142" t="s">
        <v>140</v>
      </c>
      <c r="Q5" s="143" t="s">
        <v>88</v>
      </c>
      <c r="R5" s="144" t="s">
        <v>236</v>
      </c>
      <c r="S5" s="142" t="s">
        <v>141</v>
      </c>
      <c r="T5" s="143" t="s">
        <v>89</v>
      </c>
      <c r="U5" s="145" t="s">
        <v>237</v>
      </c>
      <c r="V5" s="146" t="s">
        <v>130</v>
      </c>
      <c r="W5" s="147" t="s">
        <v>46</v>
      </c>
      <c r="X5" s="148" t="s">
        <v>66</v>
      </c>
      <c r="Y5" s="148" t="s">
        <v>67</v>
      </c>
      <c r="Z5" s="149" t="s">
        <v>238</v>
      </c>
      <c r="AA5" s="146" t="s">
        <v>131</v>
      </c>
      <c r="AB5" s="147" t="s">
        <v>47</v>
      </c>
      <c r="AC5" s="148" t="s">
        <v>68</v>
      </c>
      <c r="AD5" s="148" t="s">
        <v>69</v>
      </c>
      <c r="AE5" s="149" t="s">
        <v>239</v>
      </c>
      <c r="AF5" s="146" t="s">
        <v>132</v>
      </c>
      <c r="AG5" s="147" t="s">
        <v>48</v>
      </c>
      <c r="AH5" s="148" t="s">
        <v>70</v>
      </c>
      <c r="AI5" s="148" t="s">
        <v>71</v>
      </c>
      <c r="AJ5" s="149" t="s">
        <v>240</v>
      </c>
      <c r="AK5" s="146" t="s">
        <v>133</v>
      </c>
      <c r="AL5" s="147" t="s">
        <v>72</v>
      </c>
      <c r="AM5" s="148" t="s">
        <v>73</v>
      </c>
      <c r="AN5" s="148" t="s">
        <v>74</v>
      </c>
      <c r="AO5" s="149" t="s">
        <v>241</v>
      </c>
      <c r="AP5" s="146" t="s">
        <v>134</v>
      </c>
      <c r="AQ5" s="147" t="s">
        <v>75</v>
      </c>
      <c r="AR5" s="148" t="s">
        <v>76</v>
      </c>
      <c r="AS5" s="148" t="s">
        <v>77</v>
      </c>
      <c r="AT5" s="149" t="s">
        <v>242</v>
      </c>
      <c r="AU5" s="146" t="s">
        <v>135</v>
      </c>
      <c r="AV5" s="147" t="s">
        <v>78</v>
      </c>
      <c r="AW5" s="148" t="s">
        <v>79</v>
      </c>
      <c r="AX5" s="148" t="s">
        <v>80</v>
      </c>
      <c r="AY5" s="150" t="s">
        <v>243</v>
      </c>
      <c r="AZ5" s="151" t="s">
        <v>81</v>
      </c>
      <c r="BA5" s="152" t="s">
        <v>115</v>
      </c>
      <c r="BB5" s="153" t="s">
        <v>244</v>
      </c>
      <c r="BC5" s="151" t="s">
        <v>86</v>
      </c>
      <c r="BD5" s="152" t="s">
        <v>116</v>
      </c>
      <c r="BE5" s="153" t="s">
        <v>245</v>
      </c>
      <c r="BF5" s="151" t="s">
        <v>85</v>
      </c>
      <c r="BG5" s="152" t="s">
        <v>117</v>
      </c>
      <c r="BH5" s="153" t="s">
        <v>246</v>
      </c>
      <c r="BI5" s="151" t="s">
        <v>84</v>
      </c>
      <c r="BJ5" s="152" t="s">
        <v>118</v>
      </c>
      <c r="BK5" s="153" t="s">
        <v>247</v>
      </c>
      <c r="BL5" s="151" t="s">
        <v>83</v>
      </c>
      <c r="BM5" s="152" t="s">
        <v>119</v>
      </c>
      <c r="BN5" s="153" t="s">
        <v>248</v>
      </c>
      <c r="BO5" s="151" t="s">
        <v>82</v>
      </c>
      <c r="BP5" s="152" t="s">
        <v>120</v>
      </c>
      <c r="BQ5" s="153" t="s">
        <v>249</v>
      </c>
    </row>
    <row xmlns:x14ac="http://schemas.microsoft.com/office/spreadsheetml/2009/9/ac" r="6" x14ac:dyDescent="0.2">
      <c r="A6" s="36" t="str">
        <f>IF('Water Data'!$B$2="","",'Water Data'!$B$2)</f>
        <v>NER_2003_EMIS</v>
      </c>
      <c r="B6" s="36" t="str">
        <f>+'Water Data'!C2</f>
        <v>EMIS</v>
      </c>
      <c r="C6" s="365">
        <f>+IF(ISNUMBER(VALUE(MID(A6,5,4))), VALUE(MID(A6, 5,4)),"")</f>
        <v>2003</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309"/>
      <c r="BS6" s="309">
        <f>+'Water Data'!D27</f>
        <v>0</v>
      </c>
      <c r="BT6" s="309">
        <f>+'Water Data'!D28</f>
        <v>0</v>
      </c>
      <c r="BU6" s="309">
        <f>+'Water Data'!D29</f>
        <v>0</v>
      </c>
      <c r="BV6" s="309">
        <f>+'Water Data'!E27</f>
        <v>0</v>
      </c>
      <c r="BW6" s="309">
        <f>+'Water Data'!E28</f>
        <v>0</v>
      </c>
      <c r="BX6" s="309">
        <f>+'Water Data'!E29</f>
        <v>0</v>
      </c>
      <c r="BY6" s="309">
        <f>+'Water Data'!F27</f>
        <v>0</v>
      </c>
      <c r="BZ6" s="309">
        <f>+'Water Data'!F28</f>
        <v>0</v>
      </c>
      <c r="CA6" s="309">
        <f>+'Water Data'!F29</f>
        <v>0</v>
      </c>
      <c r="CB6" s="309">
        <f>+'Water Data'!G27</f>
        <v>0</v>
      </c>
      <c r="CC6" s="309">
        <f>+'Water Data'!G28</f>
        <v>0</v>
      </c>
      <c r="CD6" s="309">
        <f>+'Water Data'!G29</f>
        <v>0</v>
      </c>
      <c r="CE6" s="309">
        <f>+'Water Data'!H27</f>
        <v>0</v>
      </c>
      <c r="CF6" s="309">
        <f>+'Water Data'!H28</f>
        <v>0</v>
      </c>
      <c r="CG6" s="309">
        <f>+'Water Data'!H29</f>
        <v>0</v>
      </c>
      <c r="CH6" s="309">
        <f>+'Water Data'!I27</f>
        <v>0</v>
      </c>
      <c r="CI6" s="309">
        <f>+'Water Data'!I28</f>
        <v>0</v>
      </c>
      <c r="CJ6" s="309">
        <f>+'Water Data'!I29</f>
        <v>0</v>
      </c>
      <c r="CK6" s="309">
        <f>+'Sanitation Data'!D28</f>
        <v>0</v>
      </c>
      <c r="CL6" s="309">
        <f>+'Sanitation Data'!D29</f>
        <v>0</v>
      </c>
      <c r="CM6" s="309">
        <f>+'Sanitation Data'!D30</f>
        <v>0</v>
      </c>
      <c r="CN6" s="309">
        <f>+'Sanitation Data'!D31</f>
        <v>0</v>
      </c>
      <c r="CO6" s="309">
        <f>+'Sanitation Data'!D32</f>
        <v>0</v>
      </c>
      <c r="CP6" s="309">
        <f>+'Sanitation Data'!E28</f>
        <v>0</v>
      </c>
      <c r="CQ6" s="309">
        <f>+'Sanitation Data'!E29</f>
        <v>0</v>
      </c>
      <c r="CR6" s="309">
        <f>+'Sanitation Data'!E30</f>
        <v>0</v>
      </c>
      <c r="CS6" s="309">
        <f>+'Sanitation Data'!E31</f>
        <v>0</v>
      </c>
      <c r="CT6" s="309">
        <f>+'Sanitation Data'!E32</f>
        <v>0</v>
      </c>
      <c r="CU6" s="309">
        <f>+'Sanitation Data'!F28</f>
        <v>0</v>
      </c>
      <c r="CV6" s="309">
        <f>+'Sanitation Data'!F29</f>
        <v>0</v>
      </c>
      <c r="CW6" s="309">
        <f>+'Sanitation Data'!F30</f>
        <v>0</v>
      </c>
      <c r="CX6" s="309">
        <f>+'Sanitation Data'!F31</f>
        <v>0</v>
      </c>
      <c r="CY6" s="309">
        <f>+'Sanitation Data'!F32</f>
        <v>0</v>
      </c>
      <c r="CZ6" s="309">
        <f>+'Sanitation Data'!G28</f>
        <v>0</v>
      </c>
      <c r="DA6" s="309">
        <f>+'Sanitation Data'!G29</f>
        <v>0</v>
      </c>
      <c r="DB6" s="309">
        <f>+'Sanitation Data'!G30</f>
        <v>0</v>
      </c>
      <c r="DC6" s="309">
        <f>+'Sanitation Data'!G31</f>
        <v>0</v>
      </c>
      <c r="DD6" s="309">
        <f>+'Sanitation Data'!G32</f>
        <v>0</v>
      </c>
      <c r="DE6" s="309">
        <f>+'Sanitation Data'!H28</f>
        <v>0</v>
      </c>
      <c r="DF6" s="309">
        <f>+'Sanitation Data'!H29</f>
        <v>0</v>
      </c>
      <c r="DG6" s="309">
        <f>+'Sanitation Data'!H30</f>
        <v>0</v>
      </c>
      <c r="DH6" s="309">
        <f>+'Sanitation Data'!H31</f>
        <v>0</v>
      </c>
      <c r="DI6" s="309">
        <f>+'Sanitation Data'!H32</f>
        <v>0</v>
      </c>
      <c r="DJ6" s="309">
        <f>+'Sanitation Data'!I28</f>
        <v>0</v>
      </c>
      <c r="DK6" s="309">
        <f>+'Sanitation Data'!I29</f>
        <v>0</v>
      </c>
      <c r="DL6" s="309">
        <f>+'Sanitation Data'!I30</f>
        <v>0</v>
      </c>
      <c r="DM6" s="309">
        <f>+'Sanitation Data'!I31</f>
        <v>0</v>
      </c>
      <c r="DN6" s="309">
        <f>+'Sanitation Data'!I32</f>
        <v>0</v>
      </c>
      <c r="DO6" s="309">
        <f>+'Hygiene Data'!D11</f>
        <v>0</v>
      </c>
      <c r="DP6" s="309">
        <f>+'Hygiene Data'!D12</f>
        <v>0</v>
      </c>
      <c r="DQ6" s="309">
        <f>+'Hygiene Data'!D13</f>
        <v>0</v>
      </c>
      <c r="DR6" s="309">
        <f>+'Hygiene Data'!E11</f>
        <v>0</v>
      </c>
      <c r="DS6" s="309">
        <f>+'Hygiene Data'!E12</f>
        <v>0</v>
      </c>
      <c r="DT6" s="309">
        <f>+'Hygiene Data'!E13</f>
        <v>0</v>
      </c>
      <c r="DU6" s="309">
        <f>+'Hygiene Data'!F11</f>
        <v>0</v>
      </c>
      <c r="DV6" s="309">
        <f>+'Hygiene Data'!F12</f>
        <v>0</v>
      </c>
      <c r="DW6" s="309">
        <f>+'Hygiene Data'!F13</f>
        <v>0</v>
      </c>
      <c r="DX6" s="309">
        <f>+'Hygiene Data'!G11</f>
        <v>0</v>
      </c>
      <c r="DY6" s="309">
        <f>+'Hygiene Data'!G12</f>
        <v>0</v>
      </c>
      <c r="DZ6" s="309">
        <f>+'Hygiene Data'!G13</f>
        <v>0</v>
      </c>
      <c r="EA6" s="309">
        <f>+'Hygiene Data'!H11</f>
        <v>0</v>
      </c>
      <c r="EB6" s="309">
        <f>+'Hygiene Data'!H12</f>
        <v>0</v>
      </c>
      <c r="EC6" s="309">
        <f>+'Hygiene Data'!H13</f>
        <v>0</v>
      </c>
      <c r="ED6" s="309">
        <f>+'Hygiene Data'!I11</f>
        <v>0</v>
      </c>
      <c r="EE6" s="309">
        <f>+'Hygiene Data'!I12</f>
        <v>0</v>
      </c>
      <c r="EF6" s="309">
        <f>+'Hygiene Data'!I13</f>
        <v>0</v>
      </c>
    </row>
    <row xmlns:x14ac="http://schemas.microsoft.com/office/spreadsheetml/2009/9/ac" r="7" x14ac:dyDescent="0.2">
      <c r="A7" s="36" t="str">
        <f ca="true">+IF(OFFSET('Water Data'!$B$2,0,10*ROW('Water Data'!E1))="","",OFFSET('Water Data'!$B$2,0,10*ROW('Water Data'!E1)))</f>
        <v>NER_2004_EMIS</v>
      </c>
      <c r="B7" s="36" t="str">
        <f ca="true">+IF(OFFSET('Water Data'!$C$2,0,10*ROW('Water Data'!F1))="","",OFFSET('Water Data'!$C$2,0,10*ROW('Water Data'!F1)))</f>
        <v>EMIS</v>
      </c>
      <c r="C7" s="365">
        <f t="shared" ref="C7:C70" ca="true" si="0">+IF(ISNUMBER(VALUE(MID(A7,5,4))), VALUE(MID(A7, 5,4)),"")</f>
        <v>2004</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51</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16.404367373153434</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60.459492140266022</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10.231170768083516</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36</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15.746149761019595</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9"/>
      <c r="BS7" s="309" t="str">
        <f ca="true">+IF(OFFSET('Water Data'!$D$27,0,10*ROW('Water Data'!D1))="","",OFFSET('Water Data'!$D$27,0,10*ROW('Water Data'!D1)))</f>
        <v/>
      </c>
      <c r="BT7" s="309" t="str">
        <f ca="true">+IF(OFFSET('Water Data'!$D$28,0,10*ROW('Water Data'!D1))="","",OFFSET('Water Data'!$D$28,0,10*ROW('Water Data'!D1)))</f>
        <v/>
      </c>
      <c r="BU7" s="309" t="str">
        <f ca="true">+IF(OFFSET('Water Data'!$D$29,0,10*ROW('Water Data'!D1))="","",OFFSET('Water Data'!$D$29,0,10*ROW('Water Data'!D1)))</f>
        <v/>
      </c>
      <c r="BV7" s="309" t="str">
        <f ca="true">+IF(OFFSET('Water Data'!$E$27,0,10*ROW('Water Data'!E1))="","",OFFSET('Water Data'!$E$27,0,10*ROW('Water Data'!E1)))</f>
        <v/>
      </c>
      <c r="BW7" s="309" t="str">
        <f ca="true">+IF(OFFSET('Water Data'!$E$28,0,10*ROW('Water Data'!E1))="","",OFFSET('Water Data'!$E$28,0,10*ROW('Water Data'!E1)))</f>
        <v/>
      </c>
      <c r="BX7" s="309" t="str">
        <f ca="true">+IF(OFFSET('Water Data'!$E$29,0,10*ROW('Water Data'!E1))="","",OFFSET('Water Data'!$E$29,0,10*ROW('Water Data'!E1)))</f>
        <v/>
      </c>
      <c r="BY7" s="309" t="str">
        <f ca="true">+IF(OFFSET('Water Data'!$F$27,0,10*ROW('Water Data'!F1))="","",OFFSET('Water Data'!$F$27,0,10*ROW('Water Data'!F1)))</f>
        <v/>
      </c>
      <c r="BZ7" s="309" t="str">
        <f ca="true">+IF(OFFSET('Water Data'!$F$28,0,10*ROW('Water Data'!F1))="","",OFFSET('Water Data'!$F$28,0,10*ROW('Water Data'!F1)))</f>
        <v/>
      </c>
      <c r="CA7" s="309" t="str">
        <f ca="true">+IF(OFFSET('Water Data'!$F$29,0,10*ROW('Water Data'!F1))="","",OFFSET('Water Data'!$F$29,0,10*ROW('Water Data'!F1)))</f>
        <v/>
      </c>
      <c r="CB7" s="309" t="str">
        <f ca="true">+IF(OFFSET('Water Data'!$G$27,0,10*ROW('Water Data'!G1))="","",OFFSET('Water Data'!$G$27,0,10*ROW('Water Data'!G1)))</f>
        <v/>
      </c>
      <c r="CC7" s="309" t="str">
        <f ca="true">+IF(OFFSET('Water Data'!$G$28,0,10*ROW('Water Data'!G1))="","",OFFSET('Water Data'!$G$28,0,10*ROW('Water Data'!G1)))</f>
        <v>Yes</v>
      </c>
      <c r="CD7" s="309" t="str">
        <f ca="true">+IF(OFFSET('Water Data'!$G$29,0,10*ROW('Water Data'!G1))="","",OFFSET('Water Data'!$G$29,0,10*ROW('Water Data'!G1)))</f>
        <v/>
      </c>
      <c r="CE7" s="309" t="str">
        <f ca="true">+IF(OFFSET('Water Data'!$H$27,0,10*ROW('Water Data'!H1))="","",OFFSET('Water Data'!$H$27,0,10*ROW('Water Data'!H1)))</f>
        <v/>
      </c>
      <c r="CF7" s="309" t="str">
        <f ca="true">+IF(OFFSET('Water Data'!$H$28,0,10*ROW('Water Data'!H1))="","",OFFSET('Water Data'!$H$28,0,10*ROW('Water Data'!H1)))</f>
        <v/>
      </c>
      <c r="CG7" s="309" t="str">
        <f ca="true">+IF(OFFSET('Water Data'!$H$29,0,10*ROW('Water Data'!H1))="","",OFFSET('Water Data'!$H$29,0,10*ROW('Water Data'!H1)))</f>
        <v/>
      </c>
      <c r="CH7" s="309" t="str">
        <f ca="true">+IF(OFFSET('Water Data'!$I$27,0,10*ROW('Water Data'!I1))="","",OFFSET('Water Data'!$I$27,0,10*ROW('Water Data'!I1)))</f>
        <v/>
      </c>
      <c r="CI7" s="309" t="str">
        <f ca="true">+IF(OFFSET('Water Data'!$I$28,0,10*ROW('Water Data'!I1))="","",OFFSET('Water Data'!$I$28,0,10*ROW('Water Data'!I1)))</f>
        <v/>
      </c>
      <c r="CJ7" s="309" t="str">
        <f ca="true">+IF(OFFSET('Water Data'!$I$29,0,10*ROW('Water Data'!I1))="","",OFFSET('Water Data'!$I$29,0,10*ROW('Water Data'!I1)))</f>
        <v/>
      </c>
      <c r="CK7" s="309" t="str">
        <f ca="true">+IF(OFFSET('Sanitation Data'!$D$28,0,10*ROW('Sanitation Data'!D1))="","",OFFSET('Sanitation Data'!$D$28,0,10*ROW('Sanitation Data'!D1)))</f>
        <v>Yes</v>
      </c>
      <c r="CL7" s="309" t="str">
        <f ca="true">+IF(OFFSET('Sanitation Data'!$D$29,0,10*ROW('Sanitation Data'!D1))="","",OFFSET('Sanitation Data'!$D$29,0,10*ROW('Sanitation Data'!D1)))</f>
        <v/>
      </c>
      <c r="CM7" s="309" t="str">
        <f ca="true">+IF(OFFSET('Sanitation Data'!$D$30,0,10*ROW('Sanitation Data'!D1))="","",OFFSET('Sanitation Data'!$D$30,0,10*ROW('Sanitation Data'!D1)))</f>
        <v/>
      </c>
      <c r="CN7" s="309" t="str">
        <f ca="true">+IF(OFFSET('Sanitation Data'!$D$31,0,10*ROW('Sanitation Data'!D1))="","",OFFSET('Sanitation Data'!$D$31,0,10*ROW('Sanitation Data'!D1)))</f>
        <v/>
      </c>
      <c r="CO7" s="309" t="str">
        <f ca="true">+IF(OFFSET('Sanitation Data'!$D$32,0,10*ROW('Sanitation Data'!D1))="","",OFFSET('Sanitation Data'!$D$32,0,10*ROW('Sanitation Data'!D1)))</f>
        <v/>
      </c>
      <c r="CP7" s="309" t="str">
        <f ca="true">+IF(OFFSET('Sanitation Data'!$E$28,0,10*ROW('Sanitation Data'!E1))="","",OFFSET('Sanitation Data'!$E$28,0,10*ROW('Sanitation Data'!E1)))</f>
        <v>Yes</v>
      </c>
      <c r="CQ7" s="309" t="str">
        <f ca="true">+IF(OFFSET('Sanitation Data'!$E$29,0,10*ROW('Sanitation Data'!E1))="","",OFFSET('Sanitation Data'!$E$29,0,10*ROW('Sanitation Data'!E1)))</f>
        <v/>
      </c>
      <c r="CR7" s="309" t="str">
        <f ca="true">+IF(OFFSET('Sanitation Data'!$E$30,0,10*ROW('Sanitation Data'!E1))="","",OFFSET('Sanitation Data'!$E$30,0,10*ROW('Sanitation Data'!E1)))</f>
        <v/>
      </c>
      <c r="CS7" s="309" t="str">
        <f ca="true">+IF(OFFSET('Sanitation Data'!$E$31,0,10*ROW('Sanitation Data'!E1))="","",OFFSET('Sanitation Data'!$E$31,0,10*ROW('Sanitation Data'!E1)))</f>
        <v/>
      </c>
      <c r="CT7" s="309" t="str">
        <f ca="true">+IF(OFFSET('Sanitation Data'!$E$32,0,10*ROW('Sanitation Data'!E1))="","",OFFSET('Sanitation Data'!$E$32,0,10*ROW('Sanitation Data'!E1)))</f>
        <v/>
      </c>
      <c r="CU7" s="309" t="str">
        <f ca="true">+IF(OFFSET('Sanitation Data'!$F$28,0,10*ROW('Sanitation Data'!F1))="","",OFFSET('Sanitation Data'!$F$28,0,10*ROW('Sanitation Data'!F1)))</f>
        <v>Yes</v>
      </c>
      <c r="CV7" s="309" t="str">
        <f ca="true">+IF(OFFSET('Sanitation Data'!$F$29,0,10*ROW('Sanitation Data'!F1))="","",OFFSET('Sanitation Data'!$F$29,0,10*ROW('Sanitation Data'!F1)))</f>
        <v/>
      </c>
      <c r="CW7" s="309" t="str">
        <f ca="true">+IF(OFFSET('Sanitation Data'!$F$30,0,10*ROW('Sanitation Data'!F1))="","",OFFSET('Sanitation Data'!$F$30,0,10*ROW('Sanitation Data'!F1)))</f>
        <v/>
      </c>
      <c r="CX7" s="309" t="str">
        <f ca="true">+IF(OFFSET('Sanitation Data'!$F$31,0,10*ROW('Sanitation Data'!F1))="","",OFFSET('Sanitation Data'!$F$31,0,10*ROW('Sanitation Data'!F1)))</f>
        <v/>
      </c>
      <c r="CY7" s="309" t="str">
        <f ca="true">+IF(OFFSET('Sanitation Data'!$F$32,0,10*ROW('Sanitation Data'!F1))="","",OFFSET('Sanitation Data'!$F$32,0,10*ROW('Sanitation Data'!F1)))</f>
        <v/>
      </c>
      <c r="CZ7" s="309" t="str">
        <f ca="true">+IF(OFFSET('Sanitation Data'!$G$28,0,10*ROW('Sanitation Data'!G1))="","",OFFSET('Sanitation Data'!$G$28,0,10*ROW('Sanitation Data'!G1)))</f>
        <v>Yes</v>
      </c>
      <c r="DA7" s="309" t="str">
        <f ca="true">+IF(OFFSET('Sanitation Data'!$G$29,0,10*ROW('Sanitation Data'!G1))="","",OFFSET('Sanitation Data'!$G$29,0,10*ROW('Sanitation Data'!G1)))</f>
        <v/>
      </c>
      <c r="DB7" s="309" t="str">
        <f ca="true">+IF(OFFSET('Sanitation Data'!$G$30,0,10*ROW('Sanitation Data'!G1))="","",OFFSET('Sanitation Data'!$G$30,0,10*ROW('Sanitation Data'!G1)))</f>
        <v/>
      </c>
      <c r="DC7" s="309" t="str">
        <f ca="true">+IF(OFFSET('Sanitation Data'!$G$31,0,10*ROW('Sanitation Data'!G1))="","",OFFSET('Sanitation Data'!$G$31,0,10*ROW('Sanitation Data'!G1)))</f>
        <v/>
      </c>
      <c r="DD7" s="309" t="str">
        <f ca="true">+IF(OFFSET('Sanitation Data'!$G$32,0,10*ROW('Sanitation Data'!G1))="","",OFFSET('Sanitation Data'!$G$32,0,10*ROW('Sanitation Data'!G1)))</f>
        <v/>
      </c>
      <c r="DE7" s="309" t="str">
        <f ca="true">+IF(OFFSET('Sanitation Data'!$H$28,0,10*ROW('Sanitation Data'!H1))="","",OFFSET('Sanitation Data'!$H$28,0,10*ROW('Sanitation Data'!H1)))</f>
        <v>Yes</v>
      </c>
      <c r="DF7" s="309" t="str">
        <f ca="true">+IF(OFFSET('Sanitation Data'!$H$29,0,10*ROW('Sanitation Data'!H1))="","",OFFSET('Sanitation Data'!$H$29,0,10*ROW('Sanitation Data'!H1)))</f>
        <v/>
      </c>
      <c r="DG7" s="309" t="str">
        <f ca="true">+IF(OFFSET('Sanitation Data'!$H$30,0,10*ROW('Sanitation Data'!H1))="","",OFFSET('Sanitation Data'!$H$30,0,10*ROW('Sanitation Data'!H1)))</f>
        <v/>
      </c>
      <c r="DH7" s="309" t="str">
        <f ca="true">+IF(OFFSET('Sanitation Data'!$H$31,0,10*ROW('Sanitation Data'!H1))="","",OFFSET('Sanitation Data'!$H$31,0,10*ROW('Sanitation Data'!H1)))</f>
        <v/>
      </c>
      <c r="DI7" s="309" t="str">
        <f ca="true">+IF(OFFSET('Sanitation Data'!$H$32,0,10*ROW('Sanitation Data'!H1))="","",OFFSET('Sanitation Data'!$H$32,0,10*ROW('Sanitation Data'!H1)))</f>
        <v/>
      </c>
      <c r="DJ7" s="309" t="str">
        <f ca="true">+IF(OFFSET('Sanitation Data'!$I$28,0,10*ROW('Sanitation Data'!I1))="","",OFFSET('Sanitation Data'!$I$28,0,10*ROW('Sanitation Data'!I1)))</f>
        <v/>
      </c>
      <c r="DK7" s="309" t="str">
        <f ca="true">+IF(OFFSET('Sanitation Data'!$I$29,0,10*ROW('Sanitation Data'!I1))="","",OFFSET('Sanitation Data'!$I$29,0,10*ROW('Sanitation Data'!I1)))</f>
        <v/>
      </c>
      <c r="DL7" s="309" t="str">
        <f ca="true">+IF(OFFSET('Sanitation Data'!$I$30,0,10*ROW('Sanitation Data'!I1))="","",OFFSET('Sanitation Data'!$I$30,0,10*ROW('Sanitation Data'!I1)))</f>
        <v/>
      </c>
      <c r="DM7" s="309" t="str">
        <f ca="true">+IF(OFFSET('Sanitation Data'!$I$31,0,10*ROW('Sanitation Data'!I1))="","",OFFSET('Sanitation Data'!$I$31,0,10*ROW('Sanitation Data'!I1)))</f>
        <v/>
      </c>
      <c r="DN7" s="309" t="str">
        <f ca="true">+IF(OFFSET('Sanitation Data'!$I$32,0,10*ROW('Sanitation Data'!I1))="","",OFFSET('Sanitation Data'!$I$32,0,10*ROW('Sanitation Data'!I1)))</f>
        <v/>
      </c>
      <c r="DO7" s="309" t="str">
        <f ca="true">+IF(OFFSET('Hygiene Data'!$D$11,0,10*ROW('Hygiene Data'!D1))="","",OFFSET('Hygiene Data'!$D$11,0,10*ROW('Hygiene Data'!D1)))</f>
        <v/>
      </c>
      <c r="DP7" s="309" t="str">
        <f ca="true">+IF(OFFSET('Hygiene Data'!$D$12,0,10*ROW('Hygiene Data'!D1))="","",OFFSET('Hygiene Data'!$D$12,0,10*ROW('Hygiene Data'!D1)))</f>
        <v/>
      </c>
      <c r="DQ7" s="309" t="str">
        <f ca="true">+IF(OFFSET('Hygiene Data'!$D$13,0,10*ROW('Hygiene Data'!D1))="","",OFFSET('Hygiene Data'!$D$13,0,10*ROW('Hygiene Data'!D1)))</f>
        <v/>
      </c>
      <c r="DR7" s="309" t="str">
        <f ca="true">+IF(OFFSET('Hygiene Data'!$E$11,0,10*ROW('Hygiene Data'!E1))="","",OFFSET('Hygiene Data'!$E$11,0,10*ROW('Hygiene Data'!E1)))</f>
        <v/>
      </c>
      <c r="DS7" s="309" t="str">
        <f ca="true">+IF(OFFSET('Hygiene Data'!$E$12,0,10*ROW('Hygiene Data'!E1))="","",OFFSET('Hygiene Data'!$E$12,0,10*ROW('Hygiene Data'!E1)))</f>
        <v/>
      </c>
      <c r="DT7" s="309" t="str">
        <f ca="true">+IF(OFFSET('Hygiene Data'!$E$13,0,10*ROW('Hygiene Data'!E1))="","",OFFSET('Hygiene Data'!$E$13,0,10*ROW('Hygiene Data'!E1)))</f>
        <v/>
      </c>
      <c r="DU7" s="309" t="str">
        <f ca="true">+IF(OFFSET('Hygiene Data'!$F$11,0,10*ROW('Hygiene Data'!F1))="","",OFFSET('Hygiene Data'!$F$11,0,10*ROW('Hygiene Data'!F1)))</f>
        <v/>
      </c>
      <c r="DV7" s="309" t="str">
        <f ca="true">+IF(OFFSET('Hygiene Data'!$F$12,0,10*ROW('Hygiene Data'!F1))="","",OFFSET('Hygiene Data'!$F$12,0,10*ROW('Hygiene Data'!F1)))</f>
        <v/>
      </c>
      <c r="DW7" s="309" t="str">
        <f ca="true">+IF(OFFSET('Hygiene Data'!$F$13,0,10*ROW('Hygiene Data'!F1))="","",OFFSET('Hygiene Data'!$F$13,0,10*ROW('Hygiene Data'!F1)))</f>
        <v/>
      </c>
      <c r="DX7" s="309" t="str">
        <f ca="true">+IF(OFFSET('Hygiene Data'!$G$11,0,10*ROW('Hygiene Data'!G1))="","",OFFSET('Hygiene Data'!$G$11,0,10*ROW('Hygiene Data'!G1)))</f>
        <v/>
      </c>
      <c r="DY7" s="309" t="str">
        <f ca="true">+IF(OFFSET('Hygiene Data'!$G$12,0,10*ROW('Hygiene Data'!G1))="","",OFFSET('Hygiene Data'!$G$12,0,10*ROW('Hygiene Data'!G1)))</f>
        <v/>
      </c>
      <c r="DZ7" s="309" t="str">
        <f ca="true">+IF(OFFSET('Hygiene Data'!$G$13,0,10*ROW('Hygiene Data'!G1))="","",OFFSET('Hygiene Data'!$G$13,0,10*ROW('Hygiene Data'!G1)))</f>
        <v/>
      </c>
      <c r="EA7" s="309" t="str">
        <f ca="true">+IF(OFFSET('Hygiene Data'!$H$11,0,10*ROW('Hygiene Data'!H1))="","",OFFSET('Hygiene Data'!$H$11,0,10*ROW('Hygiene Data'!H1)))</f>
        <v/>
      </c>
      <c r="EB7" s="309" t="str">
        <f ca="true">+IF(OFFSET('Hygiene Data'!$H$12,0,10*ROW('Hygiene Data'!H1))="","",OFFSET('Hygiene Data'!$H$12,0,10*ROW('Hygiene Data'!H1)))</f>
        <v/>
      </c>
      <c r="EC7" s="309" t="str">
        <f ca="true">+IF(OFFSET('Hygiene Data'!$H$13,0,10*ROW('Hygiene Data'!H1))="","",OFFSET('Hygiene Data'!$H$13,0,10*ROW('Hygiene Data'!H1)))</f>
        <v/>
      </c>
      <c r="ED7" s="309" t="str">
        <f ca="true">+IF(OFFSET('Hygiene Data'!$I$11,0,10*ROW('Hygiene Data'!I1))="","",OFFSET('Hygiene Data'!$I$11,0,10*ROW('Hygiene Data'!I1)))</f>
        <v/>
      </c>
      <c r="EE7" s="309" t="str">
        <f ca="true">+IF(OFFSET('Hygiene Data'!$I$12,0,10*ROW('Hygiene Data'!I1))="","",OFFSET('Hygiene Data'!$I$12,0,10*ROW('Hygiene Data'!I1)))</f>
        <v/>
      </c>
      <c r="EF7" s="309"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NER_2005_EMIS</v>
      </c>
      <c r="B8" s="36" t="str">
        <f ca="true">+IF(OFFSET('Water Data'!$C$2,0,10*ROW('Water Data'!F2))="","",OFFSET('Water Data'!$C$2,0,10*ROW('Water Data'!F2)))</f>
        <v>EMIS</v>
      </c>
      <c r="C8" s="365">
        <f t="shared" ca="true" si="0"/>
        <v>2005</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53</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53</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9"/>
      <c r="BS8" s="309" t="str">
        <f ca="true">+IF(OFFSET('Water Data'!$D$27,0,10*ROW('Water Data'!D2))="","",OFFSET('Water Data'!$D$27,0,10*ROW('Water Data'!D2)))</f>
        <v/>
      </c>
      <c r="BT8" s="309" t="str">
        <f ca="true">+IF(OFFSET('Water Data'!$D$28,0,10*ROW('Water Data'!D2))="","",OFFSET('Water Data'!$D$28,0,10*ROW('Water Data'!D2)))</f>
        <v/>
      </c>
      <c r="BU8" s="309" t="str">
        <f ca="true">+IF(OFFSET('Water Data'!$D$29,0,10*ROW('Water Data'!D2))="","",OFFSET('Water Data'!$D$29,0,10*ROW('Water Data'!D2)))</f>
        <v/>
      </c>
      <c r="BV8" s="309" t="str">
        <f ca="true">+IF(OFFSET('Water Data'!$E$27,0,10*ROW('Water Data'!E2))="","",OFFSET('Water Data'!$E$27,0,10*ROW('Water Data'!E2)))</f>
        <v/>
      </c>
      <c r="BW8" s="309" t="str">
        <f ca="true">+IF(OFFSET('Water Data'!$E$28,0,10*ROW('Water Data'!E2))="","",OFFSET('Water Data'!$E$28,0,10*ROW('Water Data'!E2)))</f>
        <v/>
      </c>
      <c r="BX8" s="309" t="str">
        <f ca="true">+IF(OFFSET('Water Data'!$E$29,0,10*ROW('Water Data'!E2))="","",OFFSET('Water Data'!$E$29,0,10*ROW('Water Data'!E2)))</f>
        <v/>
      </c>
      <c r="BY8" s="309" t="str">
        <f ca="true">+IF(OFFSET('Water Data'!$F$27,0,10*ROW('Water Data'!F2))="","",OFFSET('Water Data'!$F$27,0,10*ROW('Water Data'!F2)))</f>
        <v/>
      </c>
      <c r="BZ8" s="309" t="str">
        <f ca="true">+IF(OFFSET('Water Data'!$F$28,0,10*ROW('Water Data'!F2))="","",OFFSET('Water Data'!$F$28,0,10*ROW('Water Data'!F2)))</f>
        <v/>
      </c>
      <c r="CA8" s="309" t="str">
        <f ca="true">+IF(OFFSET('Water Data'!$F$29,0,10*ROW('Water Data'!F2))="","",OFFSET('Water Data'!$F$29,0,10*ROW('Water Data'!F2)))</f>
        <v/>
      </c>
      <c r="CB8" s="309" t="str">
        <f ca="true">+IF(OFFSET('Water Data'!$G$27,0,10*ROW('Water Data'!G2))="","",OFFSET('Water Data'!$G$27,0,10*ROW('Water Data'!G2)))</f>
        <v/>
      </c>
      <c r="CC8" s="309" t="str">
        <f ca="true">+IF(OFFSET('Water Data'!$G$28,0,10*ROW('Water Data'!G2))="","",OFFSET('Water Data'!$G$28,0,10*ROW('Water Data'!G2)))</f>
        <v>Yes</v>
      </c>
      <c r="CD8" s="309" t="str">
        <f ca="true">+IF(OFFSET('Water Data'!$G$29,0,10*ROW('Water Data'!G2))="","",OFFSET('Water Data'!$G$29,0,10*ROW('Water Data'!G2)))</f>
        <v/>
      </c>
      <c r="CE8" s="309" t="str">
        <f ca="true">+IF(OFFSET('Water Data'!$H$27,0,10*ROW('Water Data'!H2))="","",OFFSET('Water Data'!$H$27,0,10*ROW('Water Data'!H2)))</f>
        <v/>
      </c>
      <c r="CF8" s="309" t="str">
        <f ca="true">+IF(OFFSET('Water Data'!$H$28,0,10*ROW('Water Data'!H2))="","",OFFSET('Water Data'!$H$28,0,10*ROW('Water Data'!H2)))</f>
        <v/>
      </c>
      <c r="CG8" s="309" t="str">
        <f ca="true">+IF(OFFSET('Water Data'!$H$29,0,10*ROW('Water Data'!H2))="","",OFFSET('Water Data'!$H$29,0,10*ROW('Water Data'!H2)))</f>
        <v/>
      </c>
      <c r="CH8" s="309" t="str">
        <f ca="true">+IF(OFFSET('Water Data'!$I$27,0,10*ROW('Water Data'!I2))="","",OFFSET('Water Data'!$I$27,0,10*ROW('Water Data'!I2)))</f>
        <v/>
      </c>
      <c r="CI8" s="309" t="str">
        <f ca="true">+IF(OFFSET('Water Data'!$I$28,0,10*ROW('Water Data'!I2))="","",OFFSET('Water Data'!$I$28,0,10*ROW('Water Data'!I2)))</f>
        <v/>
      </c>
      <c r="CJ8" s="309" t="str">
        <f ca="true">+IF(OFFSET('Water Data'!$I$29,0,10*ROW('Water Data'!I2))="","",OFFSET('Water Data'!$I$29,0,10*ROW('Water Data'!I2)))</f>
        <v/>
      </c>
      <c r="CK8" s="309" t="str">
        <f ca="true">+IF(OFFSET('Sanitation Data'!$D$28,0,10*ROW('Sanitation Data'!D2))="","",OFFSET('Sanitation Data'!$D$28,0,10*ROW('Sanitation Data'!D2)))</f>
        <v/>
      </c>
      <c r="CL8" s="309" t="str">
        <f ca="true">+IF(OFFSET('Sanitation Data'!$D$29,0,10*ROW('Sanitation Data'!D2))="","",OFFSET('Sanitation Data'!$D$29,0,10*ROW('Sanitation Data'!D2)))</f>
        <v/>
      </c>
      <c r="CM8" s="309" t="str">
        <f ca="true">+IF(OFFSET('Sanitation Data'!$D$30,0,10*ROW('Sanitation Data'!D2))="","",OFFSET('Sanitation Data'!$D$30,0,10*ROW('Sanitation Data'!D2)))</f>
        <v/>
      </c>
      <c r="CN8" s="309" t="str">
        <f ca="true">+IF(OFFSET('Sanitation Data'!$D$31,0,10*ROW('Sanitation Data'!D2))="","",OFFSET('Sanitation Data'!$D$31,0,10*ROW('Sanitation Data'!D2)))</f>
        <v/>
      </c>
      <c r="CO8" s="309" t="str">
        <f ca="true">+IF(OFFSET('Sanitation Data'!$D$32,0,10*ROW('Sanitation Data'!D2))="","",OFFSET('Sanitation Data'!$D$32,0,10*ROW('Sanitation Data'!D2)))</f>
        <v/>
      </c>
      <c r="CP8" s="309" t="str">
        <f ca="true">+IF(OFFSET('Sanitation Data'!$E$28,0,10*ROW('Sanitation Data'!E2))="","",OFFSET('Sanitation Data'!$E$28,0,10*ROW('Sanitation Data'!E2)))</f>
        <v/>
      </c>
      <c r="CQ8" s="309" t="str">
        <f ca="true">+IF(OFFSET('Sanitation Data'!$E$29,0,10*ROW('Sanitation Data'!E2))="","",OFFSET('Sanitation Data'!$E$29,0,10*ROW('Sanitation Data'!E2)))</f>
        <v/>
      </c>
      <c r="CR8" s="309" t="str">
        <f ca="true">+IF(OFFSET('Sanitation Data'!$E$30,0,10*ROW('Sanitation Data'!E2))="","",OFFSET('Sanitation Data'!$E$30,0,10*ROW('Sanitation Data'!E2)))</f>
        <v/>
      </c>
      <c r="CS8" s="309" t="str">
        <f ca="true">+IF(OFFSET('Sanitation Data'!$E$31,0,10*ROW('Sanitation Data'!E2))="","",OFFSET('Sanitation Data'!$E$31,0,10*ROW('Sanitation Data'!E2)))</f>
        <v/>
      </c>
      <c r="CT8" s="309" t="str">
        <f ca="true">+IF(OFFSET('Sanitation Data'!$E$32,0,10*ROW('Sanitation Data'!E2))="","",OFFSET('Sanitation Data'!$E$32,0,10*ROW('Sanitation Data'!E2)))</f>
        <v/>
      </c>
      <c r="CU8" s="309" t="str">
        <f ca="true">+IF(OFFSET('Sanitation Data'!$F$28,0,10*ROW('Sanitation Data'!F2))="","",OFFSET('Sanitation Data'!$F$28,0,10*ROW('Sanitation Data'!F2)))</f>
        <v/>
      </c>
      <c r="CV8" s="309" t="str">
        <f ca="true">+IF(OFFSET('Sanitation Data'!$F$29,0,10*ROW('Sanitation Data'!F2))="","",OFFSET('Sanitation Data'!$F$29,0,10*ROW('Sanitation Data'!F2)))</f>
        <v/>
      </c>
      <c r="CW8" s="309" t="str">
        <f ca="true">+IF(OFFSET('Sanitation Data'!$F$30,0,10*ROW('Sanitation Data'!F2))="","",OFFSET('Sanitation Data'!$F$30,0,10*ROW('Sanitation Data'!F2)))</f>
        <v/>
      </c>
      <c r="CX8" s="309" t="str">
        <f ca="true">+IF(OFFSET('Sanitation Data'!$F$31,0,10*ROW('Sanitation Data'!F2))="","",OFFSET('Sanitation Data'!$F$31,0,10*ROW('Sanitation Data'!F2)))</f>
        <v/>
      </c>
      <c r="CY8" s="309" t="str">
        <f ca="true">+IF(OFFSET('Sanitation Data'!$F$32,0,10*ROW('Sanitation Data'!F2))="","",OFFSET('Sanitation Data'!$F$32,0,10*ROW('Sanitation Data'!F2)))</f>
        <v/>
      </c>
      <c r="CZ8" s="309" t="str">
        <f ca="true">+IF(OFFSET('Sanitation Data'!$G$28,0,10*ROW('Sanitation Data'!G2))="","",OFFSET('Sanitation Data'!$G$28,0,10*ROW('Sanitation Data'!G2)))</f>
        <v>Yes</v>
      </c>
      <c r="DA8" s="309" t="str">
        <f ca="true">+IF(OFFSET('Sanitation Data'!$G$29,0,10*ROW('Sanitation Data'!G2))="","",OFFSET('Sanitation Data'!$G$29,0,10*ROW('Sanitation Data'!G2)))</f>
        <v/>
      </c>
      <c r="DB8" s="309" t="str">
        <f ca="true">+IF(OFFSET('Sanitation Data'!$G$30,0,10*ROW('Sanitation Data'!G2))="","",OFFSET('Sanitation Data'!$G$30,0,10*ROW('Sanitation Data'!G2)))</f>
        <v/>
      </c>
      <c r="DC8" s="309" t="str">
        <f ca="true">+IF(OFFSET('Sanitation Data'!$G$31,0,10*ROW('Sanitation Data'!G2))="","",OFFSET('Sanitation Data'!$G$31,0,10*ROW('Sanitation Data'!G2)))</f>
        <v/>
      </c>
      <c r="DD8" s="309" t="str">
        <f ca="true">+IF(OFFSET('Sanitation Data'!$G$32,0,10*ROW('Sanitation Data'!G2))="","",OFFSET('Sanitation Data'!$G$32,0,10*ROW('Sanitation Data'!G2)))</f>
        <v/>
      </c>
      <c r="DE8" s="309" t="str">
        <f ca="true">+IF(OFFSET('Sanitation Data'!$H$28,0,10*ROW('Sanitation Data'!H2))="","",OFFSET('Sanitation Data'!$H$28,0,10*ROW('Sanitation Data'!H2)))</f>
        <v/>
      </c>
      <c r="DF8" s="309" t="str">
        <f ca="true">+IF(OFFSET('Sanitation Data'!$H$29,0,10*ROW('Sanitation Data'!H2))="","",OFFSET('Sanitation Data'!$H$29,0,10*ROW('Sanitation Data'!H2)))</f>
        <v/>
      </c>
      <c r="DG8" s="309" t="str">
        <f ca="true">+IF(OFFSET('Sanitation Data'!$H$30,0,10*ROW('Sanitation Data'!H2))="","",OFFSET('Sanitation Data'!$H$30,0,10*ROW('Sanitation Data'!H2)))</f>
        <v/>
      </c>
      <c r="DH8" s="309" t="str">
        <f ca="true">+IF(OFFSET('Sanitation Data'!$H$31,0,10*ROW('Sanitation Data'!H2))="","",OFFSET('Sanitation Data'!$H$31,0,10*ROW('Sanitation Data'!H2)))</f>
        <v/>
      </c>
      <c r="DI8" s="309" t="str">
        <f ca="true">+IF(OFFSET('Sanitation Data'!$H$32,0,10*ROW('Sanitation Data'!H2))="","",OFFSET('Sanitation Data'!$H$32,0,10*ROW('Sanitation Data'!H2)))</f>
        <v/>
      </c>
      <c r="DJ8" s="309" t="str">
        <f ca="true">+IF(OFFSET('Sanitation Data'!$I$28,0,10*ROW('Sanitation Data'!I2))="","",OFFSET('Sanitation Data'!$I$28,0,10*ROW('Sanitation Data'!I2)))</f>
        <v/>
      </c>
      <c r="DK8" s="309" t="str">
        <f ca="true">+IF(OFFSET('Sanitation Data'!$I$29,0,10*ROW('Sanitation Data'!I2))="","",OFFSET('Sanitation Data'!$I$29,0,10*ROW('Sanitation Data'!I2)))</f>
        <v/>
      </c>
      <c r="DL8" s="309" t="str">
        <f ca="true">+IF(OFFSET('Sanitation Data'!$I$30,0,10*ROW('Sanitation Data'!I2))="","",OFFSET('Sanitation Data'!$I$30,0,10*ROW('Sanitation Data'!I2)))</f>
        <v/>
      </c>
      <c r="DM8" s="309" t="str">
        <f ca="true">+IF(OFFSET('Sanitation Data'!$I$31,0,10*ROW('Sanitation Data'!I2))="","",OFFSET('Sanitation Data'!$I$31,0,10*ROW('Sanitation Data'!I2)))</f>
        <v/>
      </c>
      <c r="DN8" s="309" t="str">
        <f ca="true">+IF(OFFSET('Sanitation Data'!$I$32,0,10*ROW('Sanitation Data'!I2))="","",OFFSET('Sanitation Data'!$I$32,0,10*ROW('Sanitation Data'!I2)))</f>
        <v/>
      </c>
      <c r="DO8" s="309" t="str">
        <f ca="true">+IF(OFFSET('Hygiene Data'!$D$11,0,10*ROW('Hygiene Data'!D2))="","",OFFSET('Hygiene Data'!$D$11,0,10*ROW('Hygiene Data'!D2)))</f>
        <v/>
      </c>
      <c r="DP8" s="309" t="str">
        <f ca="true">+IF(OFFSET('Hygiene Data'!$D$12,0,10*ROW('Hygiene Data'!D2))="","",OFFSET('Hygiene Data'!$D$12,0,10*ROW('Hygiene Data'!D2)))</f>
        <v/>
      </c>
      <c r="DQ8" s="309" t="str">
        <f ca="true">+IF(OFFSET('Hygiene Data'!$D$13,0,10*ROW('Hygiene Data'!D2))="","",OFFSET('Hygiene Data'!$D$13,0,10*ROW('Hygiene Data'!D2)))</f>
        <v/>
      </c>
      <c r="DR8" s="309" t="str">
        <f ca="true">+IF(OFFSET('Hygiene Data'!$E$11,0,10*ROW('Hygiene Data'!E2))="","",OFFSET('Hygiene Data'!$E$11,0,10*ROW('Hygiene Data'!E2)))</f>
        <v/>
      </c>
      <c r="DS8" s="309" t="str">
        <f ca="true">+IF(OFFSET('Hygiene Data'!$E$12,0,10*ROW('Hygiene Data'!E2))="","",OFFSET('Hygiene Data'!$E$12,0,10*ROW('Hygiene Data'!E2)))</f>
        <v/>
      </c>
      <c r="DT8" s="309" t="str">
        <f ca="true">+IF(OFFSET('Hygiene Data'!$E$13,0,10*ROW('Hygiene Data'!E2))="","",OFFSET('Hygiene Data'!$E$13,0,10*ROW('Hygiene Data'!E2)))</f>
        <v/>
      </c>
      <c r="DU8" s="309" t="str">
        <f ca="true">+IF(OFFSET('Hygiene Data'!$F$11,0,10*ROW('Hygiene Data'!F2))="","",OFFSET('Hygiene Data'!$F$11,0,10*ROW('Hygiene Data'!F2)))</f>
        <v/>
      </c>
      <c r="DV8" s="309" t="str">
        <f ca="true">+IF(OFFSET('Hygiene Data'!$F$12,0,10*ROW('Hygiene Data'!F2))="","",OFFSET('Hygiene Data'!$F$12,0,10*ROW('Hygiene Data'!F2)))</f>
        <v/>
      </c>
      <c r="DW8" s="309" t="str">
        <f ca="true">+IF(OFFSET('Hygiene Data'!$F$13,0,10*ROW('Hygiene Data'!F2))="","",OFFSET('Hygiene Data'!$F$13,0,10*ROW('Hygiene Data'!F2)))</f>
        <v/>
      </c>
      <c r="DX8" s="309" t="str">
        <f ca="true">+IF(OFFSET('Hygiene Data'!$G$11,0,10*ROW('Hygiene Data'!G2))="","",OFFSET('Hygiene Data'!$G$11,0,10*ROW('Hygiene Data'!G2)))</f>
        <v/>
      </c>
      <c r="DY8" s="309" t="str">
        <f ca="true">+IF(OFFSET('Hygiene Data'!$G$12,0,10*ROW('Hygiene Data'!G2))="","",OFFSET('Hygiene Data'!$G$12,0,10*ROW('Hygiene Data'!G2)))</f>
        <v/>
      </c>
      <c r="DZ8" s="309" t="str">
        <f ca="true">+IF(OFFSET('Hygiene Data'!$G$13,0,10*ROW('Hygiene Data'!G2))="","",OFFSET('Hygiene Data'!$G$13,0,10*ROW('Hygiene Data'!G2)))</f>
        <v/>
      </c>
      <c r="EA8" s="309" t="str">
        <f ca="true">+IF(OFFSET('Hygiene Data'!$H$11,0,10*ROW('Hygiene Data'!H2))="","",OFFSET('Hygiene Data'!$H$11,0,10*ROW('Hygiene Data'!H2)))</f>
        <v/>
      </c>
      <c r="EB8" s="309" t="str">
        <f ca="true">+IF(OFFSET('Hygiene Data'!$H$12,0,10*ROW('Hygiene Data'!H2))="","",OFFSET('Hygiene Data'!$H$12,0,10*ROW('Hygiene Data'!H2)))</f>
        <v/>
      </c>
      <c r="EC8" s="309" t="str">
        <f ca="true">+IF(OFFSET('Hygiene Data'!$H$13,0,10*ROW('Hygiene Data'!H2))="","",OFFSET('Hygiene Data'!$H$13,0,10*ROW('Hygiene Data'!H2)))</f>
        <v/>
      </c>
      <c r="ED8" s="309" t="str">
        <f ca="true">+IF(OFFSET('Hygiene Data'!$I$11,0,10*ROW('Hygiene Data'!I2))="","",OFFSET('Hygiene Data'!$I$11,0,10*ROW('Hygiene Data'!I2)))</f>
        <v/>
      </c>
      <c r="EE8" s="309" t="str">
        <f ca="true">+IF(OFFSET('Hygiene Data'!$I$12,0,10*ROW('Hygiene Data'!I2))="","",OFFSET('Hygiene Data'!$I$12,0,10*ROW('Hygiene Data'!I2)))</f>
        <v/>
      </c>
      <c r="EF8" s="309"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NER_2006_EMIS</v>
      </c>
      <c r="B9" s="36" t="str">
        <f ca="true">+IF(OFFSET('Water Data'!$C$2,0,10*ROW('Water Data'!F3))="","",OFFSET('Water Data'!$C$2,0,10*ROW('Water Data'!F3)))</f>
        <v>EMIS</v>
      </c>
      <c r="C9" s="365">
        <f t="shared" ca="true" si="0"/>
        <v>2006</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51</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17.741028237146992</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71.362586605080836</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11.953134737629313</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45</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17.741028237146992</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9"/>
      <c r="BS9" s="309" t="str">
        <f ca="true">+IF(OFFSET('Water Data'!$D$27,0,10*ROW('Water Data'!D3))="","",OFFSET('Water Data'!$D$27,0,10*ROW('Water Data'!D3)))</f>
        <v/>
      </c>
      <c r="BT9" s="309" t="str">
        <f ca="true">+IF(OFFSET('Water Data'!$D$28,0,10*ROW('Water Data'!D3))="","",OFFSET('Water Data'!$D$28,0,10*ROW('Water Data'!D3)))</f>
        <v/>
      </c>
      <c r="BU9" s="309" t="str">
        <f ca="true">+IF(OFFSET('Water Data'!$D$29,0,10*ROW('Water Data'!D3))="","",OFFSET('Water Data'!$D$29,0,10*ROW('Water Data'!D3)))</f>
        <v/>
      </c>
      <c r="BV9" s="309" t="str">
        <f ca="true">+IF(OFFSET('Water Data'!$E$27,0,10*ROW('Water Data'!E3))="","",OFFSET('Water Data'!$E$27,0,10*ROW('Water Data'!E3)))</f>
        <v/>
      </c>
      <c r="BW9" s="309" t="str">
        <f ca="true">+IF(OFFSET('Water Data'!$E$28,0,10*ROW('Water Data'!E3))="","",OFFSET('Water Data'!$E$28,0,10*ROW('Water Data'!E3)))</f>
        <v/>
      </c>
      <c r="BX9" s="309" t="str">
        <f ca="true">+IF(OFFSET('Water Data'!$E$29,0,10*ROW('Water Data'!E3))="","",OFFSET('Water Data'!$E$29,0,10*ROW('Water Data'!E3)))</f>
        <v/>
      </c>
      <c r="BY9" s="309" t="str">
        <f ca="true">+IF(OFFSET('Water Data'!$F$27,0,10*ROW('Water Data'!F3))="","",OFFSET('Water Data'!$F$27,0,10*ROW('Water Data'!F3)))</f>
        <v/>
      </c>
      <c r="BZ9" s="309" t="str">
        <f ca="true">+IF(OFFSET('Water Data'!$F$28,0,10*ROW('Water Data'!F3))="","",OFFSET('Water Data'!$F$28,0,10*ROW('Water Data'!F3)))</f>
        <v/>
      </c>
      <c r="CA9" s="309" t="str">
        <f ca="true">+IF(OFFSET('Water Data'!$F$29,0,10*ROW('Water Data'!F3))="","",OFFSET('Water Data'!$F$29,0,10*ROW('Water Data'!F3)))</f>
        <v/>
      </c>
      <c r="CB9" s="309" t="str">
        <f ca="true">+IF(OFFSET('Water Data'!$G$27,0,10*ROW('Water Data'!G3))="","",OFFSET('Water Data'!$G$27,0,10*ROW('Water Data'!G3)))</f>
        <v/>
      </c>
      <c r="CC9" s="309" t="str">
        <f ca="true">+IF(OFFSET('Water Data'!$G$28,0,10*ROW('Water Data'!G3))="","",OFFSET('Water Data'!$G$28,0,10*ROW('Water Data'!G3)))</f>
        <v>Yes</v>
      </c>
      <c r="CD9" s="309" t="str">
        <f ca="true">+IF(OFFSET('Water Data'!$G$29,0,10*ROW('Water Data'!G3))="","",OFFSET('Water Data'!$G$29,0,10*ROW('Water Data'!G3)))</f>
        <v/>
      </c>
      <c r="CE9" s="309" t="str">
        <f ca="true">+IF(OFFSET('Water Data'!$H$27,0,10*ROW('Water Data'!H3))="","",OFFSET('Water Data'!$H$27,0,10*ROW('Water Data'!H3)))</f>
        <v/>
      </c>
      <c r="CF9" s="309" t="str">
        <f ca="true">+IF(OFFSET('Water Data'!$H$28,0,10*ROW('Water Data'!H3))="","",OFFSET('Water Data'!$H$28,0,10*ROW('Water Data'!H3)))</f>
        <v/>
      </c>
      <c r="CG9" s="309" t="str">
        <f ca="true">+IF(OFFSET('Water Data'!$H$29,0,10*ROW('Water Data'!H3))="","",OFFSET('Water Data'!$H$29,0,10*ROW('Water Data'!H3)))</f>
        <v/>
      </c>
      <c r="CH9" s="309" t="str">
        <f ca="true">+IF(OFFSET('Water Data'!$I$27,0,10*ROW('Water Data'!I3))="","",OFFSET('Water Data'!$I$27,0,10*ROW('Water Data'!I3)))</f>
        <v/>
      </c>
      <c r="CI9" s="309" t="str">
        <f ca="true">+IF(OFFSET('Water Data'!$I$28,0,10*ROW('Water Data'!I3))="","",OFFSET('Water Data'!$I$28,0,10*ROW('Water Data'!I3)))</f>
        <v/>
      </c>
      <c r="CJ9" s="309" t="str">
        <f ca="true">+IF(OFFSET('Water Data'!$I$29,0,10*ROW('Water Data'!I3))="","",OFFSET('Water Data'!$I$29,0,10*ROW('Water Data'!I3)))</f>
        <v/>
      </c>
      <c r="CK9" s="309" t="str">
        <f ca="true">+IF(OFFSET('Sanitation Data'!$D$28,0,10*ROW('Sanitation Data'!D3))="","",OFFSET('Sanitation Data'!$D$28,0,10*ROW('Sanitation Data'!D3)))</f>
        <v>Yes</v>
      </c>
      <c r="CL9" s="309" t="str">
        <f ca="true">+IF(OFFSET('Sanitation Data'!$D$29,0,10*ROW('Sanitation Data'!D3))="","",OFFSET('Sanitation Data'!$D$29,0,10*ROW('Sanitation Data'!D3)))</f>
        <v/>
      </c>
      <c r="CM9" s="309" t="str">
        <f ca="true">+IF(OFFSET('Sanitation Data'!$D$30,0,10*ROW('Sanitation Data'!D3))="","",OFFSET('Sanitation Data'!$D$30,0,10*ROW('Sanitation Data'!D3)))</f>
        <v/>
      </c>
      <c r="CN9" s="309" t="str">
        <f ca="true">+IF(OFFSET('Sanitation Data'!$D$31,0,10*ROW('Sanitation Data'!D3))="","",OFFSET('Sanitation Data'!$D$31,0,10*ROW('Sanitation Data'!D3)))</f>
        <v/>
      </c>
      <c r="CO9" s="309" t="str">
        <f ca="true">+IF(OFFSET('Sanitation Data'!$D$32,0,10*ROW('Sanitation Data'!D3))="","",OFFSET('Sanitation Data'!$D$32,0,10*ROW('Sanitation Data'!D3)))</f>
        <v/>
      </c>
      <c r="CP9" s="309" t="str">
        <f ca="true">+IF(OFFSET('Sanitation Data'!$E$28,0,10*ROW('Sanitation Data'!E3))="","",OFFSET('Sanitation Data'!$E$28,0,10*ROW('Sanitation Data'!E3)))</f>
        <v>Yes</v>
      </c>
      <c r="CQ9" s="309" t="str">
        <f ca="true">+IF(OFFSET('Sanitation Data'!$E$29,0,10*ROW('Sanitation Data'!E3))="","",OFFSET('Sanitation Data'!$E$29,0,10*ROW('Sanitation Data'!E3)))</f>
        <v/>
      </c>
      <c r="CR9" s="309" t="str">
        <f ca="true">+IF(OFFSET('Sanitation Data'!$E$30,0,10*ROW('Sanitation Data'!E3))="","",OFFSET('Sanitation Data'!$E$30,0,10*ROW('Sanitation Data'!E3)))</f>
        <v/>
      </c>
      <c r="CS9" s="309" t="str">
        <f ca="true">+IF(OFFSET('Sanitation Data'!$E$31,0,10*ROW('Sanitation Data'!E3))="","",OFFSET('Sanitation Data'!$E$31,0,10*ROW('Sanitation Data'!E3)))</f>
        <v/>
      </c>
      <c r="CT9" s="309" t="str">
        <f ca="true">+IF(OFFSET('Sanitation Data'!$E$32,0,10*ROW('Sanitation Data'!E3))="","",OFFSET('Sanitation Data'!$E$32,0,10*ROW('Sanitation Data'!E3)))</f>
        <v/>
      </c>
      <c r="CU9" s="309" t="str">
        <f ca="true">+IF(OFFSET('Sanitation Data'!$F$28,0,10*ROW('Sanitation Data'!F3))="","",OFFSET('Sanitation Data'!$F$28,0,10*ROW('Sanitation Data'!F3)))</f>
        <v>Yes</v>
      </c>
      <c r="CV9" s="309" t="str">
        <f ca="true">+IF(OFFSET('Sanitation Data'!$F$29,0,10*ROW('Sanitation Data'!F3))="","",OFFSET('Sanitation Data'!$F$29,0,10*ROW('Sanitation Data'!F3)))</f>
        <v/>
      </c>
      <c r="CW9" s="309" t="str">
        <f ca="true">+IF(OFFSET('Sanitation Data'!$F$30,0,10*ROW('Sanitation Data'!F3))="","",OFFSET('Sanitation Data'!$F$30,0,10*ROW('Sanitation Data'!F3)))</f>
        <v/>
      </c>
      <c r="CX9" s="309" t="str">
        <f ca="true">+IF(OFFSET('Sanitation Data'!$F$31,0,10*ROW('Sanitation Data'!F3))="","",OFFSET('Sanitation Data'!$F$31,0,10*ROW('Sanitation Data'!F3)))</f>
        <v/>
      </c>
      <c r="CY9" s="309" t="str">
        <f ca="true">+IF(OFFSET('Sanitation Data'!$F$32,0,10*ROW('Sanitation Data'!F3))="","",OFFSET('Sanitation Data'!$F$32,0,10*ROW('Sanitation Data'!F3)))</f>
        <v/>
      </c>
      <c r="CZ9" s="309" t="str">
        <f ca="true">+IF(OFFSET('Sanitation Data'!$G$28,0,10*ROW('Sanitation Data'!G3))="","",OFFSET('Sanitation Data'!$G$28,0,10*ROW('Sanitation Data'!G3)))</f>
        <v>Yes</v>
      </c>
      <c r="DA9" s="309" t="str">
        <f ca="true">+IF(OFFSET('Sanitation Data'!$G$29,0,10*ROW('Sanitation Data'!G3))="","",OFFSET('Sanitation Data'!$G$29,0,10*ROW('Sanitation Data'!G3)))</f>
        <v/>
      </c>
      <c r="DB9" s="309" t="str">
        <f ca="true">+IF(OFFSET('Sanitation Data'!$G$30,0,10*ROW('Sanitation Data'!G3))="","",OFFSET('Sanitation Data'!$G$30,0,10*ROW('Sanitation Data'!G3)))</f>
        <v/>
      </c>
      <c r="DC9" s="309" t="str">
        <f ca="true">+IF(OFFSET('Sanitation Data'!$G$31,0,10*ROW('Sanitation Data'!G3))="","",OFFSET('Sanitation Data'!$G$31,0,10*ROW('Sanitation Data'!G3)))</f>
        <v/>
      </c>
      <c r="DD9" s="309" t="str">
        <f ca="true">+IF(OFFSET('Sanitation Data'!$G$32,0,10*ROW('Sanitation Data'!G3))="","",OFFSET('Sanitation Data'!$G$32,0,10*ROW('Sanitation Data'!G3)))</f>
        <v/>
      </c>
      <c r="DE9" s="309" t="str">
        <f ca="true">+IF(OFFSET('Sanitation Data'!$H$28,0,10*ROW('Sanitation Data'!H3))="","",OFFSET('Sanitation Data'!$H$28,0,10*ROW('Sanitation Data'!H3)))</f>
        <v>Yes</v>
      </c>
      <c r="DF9" s="309" t="str">
        <f ca="true">+IF(OFFSET('Sanitation Data'!$H$29,0,10*ROW('Sanitation Data'!H3))="","",OFFSET('Sanitation Data'!$H$29,0,10*ROW('Sanitation Data'!H3)))</f>
        <v/>
      </c>
      <c r="DG9" s="309" t="str">
        <f ca="true">+IF(OFFSET('Sanitation Data'!$H$30,0,10*ROW('Sanitation Data'!H3))="","",OFFSET('Sanitation Data'!$H$30,0,10*ROW('Sanitation Data'!H3)))</f>
        <v/>
      </c>
      <c r="DH9" s="309" t="str">
        <f ca="true">+IF(OFFSET('Sanitation Data'!$H$31,0,10*ROW('Sanitation Data'!H3))="","",OFFSET('Sanitation Data'!$H$31,0,10*ROW('Sanitation Data'!H3)))</f>
        <v/>
      </c>
      <c r="DI9" s="309" t="str">
        <f ca="true">+IF(OFFSET('Sanitation Data'!$H$32,0,10*ROW('Sanitation Data'!H3))="","",OFFSET('Sanitation Data'!$H$32,0,10*ROW('Sanitation Data'!H3)))</f>
        <v/>
      </c>
      <c r="DJ9" s="309" t="str">
        <f ca="true">+IF(OFFSET('Sanitation Data'!$I$28,0,10*ROW('Sanitation Data'!I3))="","",OFFSET('Sanitation Data'!$I$28,0,10*ROW('Sanitation Data'!I3)))</f>
        <v/>
      </c>
      <c r="DK9" s="309" t="str">
        <f ca="true">+IF(OFFSET('Sanitation Data'!$I$29,0,10*ROW('Sanitation Data'!I3))="","",OFFSET('Sanitation Data'!$I$29,0,10*ROW('Sanitation Data'!I3)))</f>
        <v/>
      </c>
      <c r="DL9" s="309" t="str">
        <f ca="true">+IF(OFFSET('Sanitation Data'!$I$30,0,10*ROW('Sanitation Data'!I3))="","",OFFSET('Sanitation Data'!$I$30,0,10*ROW('Sanitation Data'!I3)))</f>
        <v/>
      </c>
      <c r="DM9" s="309" t="str">
        <f ca="true">+IF(OFFSET('Sanitation Data'!$I$31,0,10*ROW('Sanitation Data'!I3))="","",OFFSET('Sanitation Data'!$I$31,0,10*ROW('Sanitation Data'!I3)))</f>
        <v/>
      </c>
      <c r="DN9" s="309" t="str">
        <f ca="true">+IF(OFFSET('Sanitation Data'!$I$32,0,10*ROW('Sanitation Data'!I3))="","",OFFSET('Sanitation Data'!$I$32,0,10*ROW('Sanitation Data'!I3)))</f>
        <v/>
      </c>
      <c r="DO9" s="309" t="str">
        <f ca="true">+IF(OFFSET('Hygiene Data'!$D$11,0,10*ROW('Hygiene Data'!D3))="","",OFFSET('Hygiene Data'!$D$11,0,10*ROW('Hygiene Data'!D3)))</f>
        <v/>
      </c>
      <c r="DP9" s="309" t="str">
        <f ca="true">+IF(OFFSET('Hygiene Data'!$D$12,0,10*ROW('Hygiene Data'!D3))="","",OFFSET('Hygiene Data'!$D$12,0,10*ROW('Hygiene Data'!D3)))</f>
        <v/>
      </c>
      <c r="DQ9" s="309" t="str">
        <f ca="true">+IF(OFFSET('Hygiene Data'!$D$13,0,10*ROW('Hygiene Data'!D3))="","",OFFSET('Hygiene Data'!$D$13,0,10*ROW('Hygiene Data'!D3)))</f>
        <v/>
      </c>
      <c r="DR9" s="309" t="str">
        <f ca="true">+IF(OFFSET('Hygiene Data'!$E$11,0,10*ROW('Hygiene Data'!E3))="","",OFFSET('Hygiene Data'!$E$11,0,10*ROW('Hygiene Data'!E3)))</f>
        <v/>
      </c>
      <c r="DS9" s="309" t="str">
        <f ca="true">+IF(OFFSET('Hygiene Data'!$E$12,0,10*ROW('Hygiene Data'!E3))="","",OFFSET('Hygiene Data'!$E$12,0,10*ROW('Hygiene Data'!E3)))</f>
        <v/>
      </c>
      <c r="DT9" s="309" t="str">
        <f ca="true">+IF(OFFSET('Hygiene Data'!$E$13,0,10*ROW('Hygiene Data'!E3))="","",OFFSET('Hygiene Data'!$E$13,0,10*ROW('Hygiene Data'!E3)))</f>
        <v/>
      </c>
      <c r="DU9" s="309" t="str">
        <f ca="true">+IF(OFFSET('Hygiene Data'!$F$11,0,10*ROW('Hygiene Data'!F3))="","",OFFSET('Hygiene Data'!$F$11,0,10*ROW('Hygiene Data'!F3)))</f>
        <v/>
      </c>
      <c r="DV9" s="309" t="str">
        <f ca="true">+IF(OFFSET('Hygiene Data'!$F$12,0,10*ROW('Hygiene Data'!F3))="","",OFFSET('Hygiene Data'!$F$12,0,10*ROW('Hygiene Data'!F3)))</f>
        <v/>
      </c>
      <c r="DW9" s="309" t="str">
        <f ca="true">+IF(OFFSET('Hygiene Data'!$F$13,0,10*ROW('Hygiene Data'!F3))="","",OFFSET('Hygiene Data'!$F$13,0,10*ROW('Hygiene Data'!F3)))</f>
        <v/>
      </c>
      <c r="DX9" s="309" t="str">
        <f ca="true">+IF(OFFSET('Hygiene Data'!$G$11,0,10*ROW('Hygiene Data'!G3))="","",OFFSET('Hygiene Data'!$G$11,0,10*ROW('Hygiene Data'!G3)))</f>
        <v/>
      </c>
      <c r="DY9" s="309" t="str">
        <f ca="true">+IF(OFFSET('Hygiene Data'!$G$12,0,10*ROW('Hygiene Data'!G3))="","",OFFSET('Hygiene Data'!$G$12,0,10*ROW('Hygiene Data'!G3)))</f>
        <v/>
      </c>
      <c r="DZ9" s="309" t="str">
        <f ca="true">+IF(OFFSET('Hygiene Data'!$G$13,0,10*ROW('Hygiene Data'!G3))="","",OFFSET('Hygiene Data'!$G$13,0,10*ROW('Hygiene Data'!G3)))</f>
        <v/>
      </c>
      <c r="EA9" s="309" t="str">
        <f ca="true">+IF(OFFSET('Hygiene Data'!$H$11,0,10*ROW('Hygiene Data'!H3))="","",OFFSET('Hygiene Data'!$H$11,0,10*ROW('Hygiene Data'!H3)))</f>
        <v/>
      </c>
      <c r="EB9" s="309" t="str">
        <f ca="true">+IF(OFFSET('Hygiene Data'!$H$12,0,10*ROW('Hygiene Data'!H3))="","",OFFSET('Hygiene Data'!$H$12,0,10*ROW('Hygiene Data'!H3)))</f>
        <v/>
      </c>
      <c r="EC9" s="309" t="str">
        <f ca="true">+IF(OFFSET('Hygiene Data'!$H$13,0,10*ROW('Hygiene Data'!H3))="","",OFFSET('Hygiene Data'!$H$13,0,10*ROW('Hygiene Data'!H3)))</f>
        <v/>
      </c>
      <c r="ED9" s="309" t="str">
        <f ca="true">+IF(OFFSET('Hygiene Data'!$I$11,0,10*ROW('Hygiene Data'!I3))="","",OFFSET('Hygiene Data'!$I$11,0,10*ROW('Hygiene Data'!I3)))</f>
        <v/>
      </c>
      <c r="EE9" s="309" t="str">
        <f ca="true">+IF(OFFSET('Hygiene Data'!$I$12,0,10*ROW('Hygiene Data'!I3))="","",OFFSET('Hygiene Data'!$I$12,0,10*ROW('Hygiene Data'!I3)))</f>
        <v/>
      </c>
      <c r="EF9" s="309"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NER_2007_EMIS</v>
      </c>
      <c r="B10" s="36" t="str">
        <f ca="true">+IF(OFFSET('Water Data'!$C$2,0,10*ROW('Water Data'!F4))="","",OFFSET('Water Data'!$C$2,0,10*ROW('Water Data'!F4)))</f>
        <v>EMIS</v>
      </c>
      <c r="C10" s="365">
        <f t="shared" ca="true" si="0"/>
        <v>2007</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16.960521272518207</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51.755175517551756</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9.0464255877789714</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45.386533665835408</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14.046364594309798</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46.788990825688074</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23.059313913376755</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57.515751575157516</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15.335958944981499</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47</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20.273972602739718</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53.944954128440372</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9"/>
      <c r="BS10" s="309" t="str">
        <f ca="true">+IF(OFFSET('Water Data'!$D$27,0,10*ROW('Water Data'!D4))="","",OFFSET('Water Data'!$D$27,0,10*ROW('Water Data'!D4)))</f>
        <v/>
      </c>
      <c r="BT10" s="309" t="str">
        <f ca="true">+IF(OFFSET('Water Data'!$D$28,0,10*ROW('Water Data'!D4))="","",OFFSET('Water Data'!$D$28,0,10*ROW('Water Data'!D4)))</f>
        <v>Yes</v>
      </c>
      <c r="BU10" s="309" t="str">
        <f ca="true">+IF(OFFSET('Water Data'!$D$29,0,10*ROW('Water Data'!D4))="","",OFFSET('Water Data'!$D$29,0,10*ROW('Water Data'!D4)))</f>
        <v/>
      </c>
      <c r="BV10" s="309" t="str">
        <f ca="true">+IF(OFFSET('Water Data'!$E$27,0,10*ROW('Water Data'!E4))="","",OFFSET('Water Data'!$E$27,0,10*ROW('Water Data'!E4)))</f>
        <v/>
      </c>
      <c r="BW10" s="309" t="str">
        <f ca="true">+IF(OFFSET('Water Data'!$E$28,0,10*ROW('Water Data'!E4))="","",OFFSET('Water Data'!$E$28,0,10*ROW('Water Data'!E4)))</f>
        <v>Yes</v>
      </c>
      <c r="BX10" s="309" t="str">
        <f ca="true">+IF(OFFSET('Water Data'!$E$29,0,10*ROW('Water Data'!E4))="","",OFFSET('Water Data'!$E$29,0,10*ROW('Water Data'!E4)))</f>
        <v/>
      </c>
      <c r="BY10" s="309" t="str">
        <f ca="true">+IF(OFFSET('Water Data'!$F$27,0,10*ROW('Water Data'!F4))="","",OFFSET('Water Data'!$F$27,0,10*ROW('Water Data'!F4)))</f>
        <v/>
      </c>
      <c r="BZ10" s="309" t="str">
        <f ca="true">+IF(OFFSET('Water Data'!$F$28,0,10*ROW('Water Data'!F4))="","",OFFSET('Water Data'!$F$28,0,10*ROW('Water Data'!F4)))</f>
        <v>Yes</v>
      </c>
      <c r="CA10" s="309" t="str">
        <f ca="true">+IF(OFFSET('Water Data'!$F$29,0,10*ROW('Water Data'!F4))="","",OFFSET('Water Data'!$F$29,0,10*ROW('Water Data'!F4)))</f>
        <v/>
      </c>
      <c r="CB10" s="309" t="str">
        <f ca="true">+IF(OFFSET('Water Data'!$G$27,0,10*ROW('Water Data'!G4))="","",OFFSET('Water Data'!$G$27,0,10*ROW('Water Data'!G4)))</f>
        <v/>
      </c>
      <c r="CC10" s="309" t="str">
        <f ca="true">+IF(OFFSET('Water Data'!$G$28,0,10*ROW('Water Data'!G4))="","",OFFSET('Water Data'!$G$28,0,10*ROW('Water Data'!G4)))</f>
        <v>Yes</v>
      </c>
      <c r="CD10" s="309" t="str">
        <f ca="true">+IF(OFFSET('Water Data'!$G$29,0,10*ROW('Water Data'!G4))="","",OFFSET('Water Data'!$G$29,0,10*ROW('Water Data'!G4)))</f>
        <v/>
      </c>
      <c r="CE10" s="309" t="str">
        <f ca="true">+IF(OFFSET('Water Data'!$H$27,0,10*ROW('Water Data'!H4))="","",OFFSET('Water Data'!$H$27,0,10*ROW('Water Data'!H4)))</f>
        <v/>
      </c>
      <c r="CF10" s="309" t="str">
        <f ca="true">+IF(OFFSET('Water Data'!$H$28,0,10*ROW('Water Data'!H4))="","",OFFSET('Water Data'!$H$28,0,10*ROW('Water Data'!H4)))</f>
        <v>Yes</v>
      </c>
      <c r="CG10" s="309" t="str">
        <f ca="true">+IF(OFFSET('Water Data'!$H$29,0,10*ROW('Water Data'!H4))="","",OFFSET('Water Data'!$H$29,0,10*ROW('Water Data'!H4)))</f>
        <v/>
      </c>
      <c r="CH10" s="309" t="str">
        <f ca="true">+IF(OFFSET('Water Data'!$I$27,0,10*ROW('Water Data'!I4))="","",OFFSET('Water Data'!$I$27,0,10*ROW('Water Data'!I4)))</f>
        <v/>
      </c>
      <c r="CI10" s="309" t="str">
        <f ca="true">+IF(OFFSET('Water Data'!$I$28,0,10*ROW('Water Data'!I4))="","",OFFSET('Water Data'!$I$28,0,10*ROW('Water Data'!I4)))</f>
        <v>Yes</v>
      </c>
      <c r="CJ10" s="309" t="str">
        <f ca="true">+IF(OFFSET('Water Data'!$I$29,0,10*ROW('Water Data'!I4))="","",OFFSET('Water Data'!$I$29,0,10*ROW('Water Data'!I4)))</f>
        <v/>
      </c>
      <c r="CK10" s="309" t="str">
        <f ca="true">+IF(OFFSET('Sanitation Data'!$D$28,0,10*ROW('Sanitation Data'!D4))="","",OFFSET('Sanitation Data'!$D$28,0,10*ROW('Sanitation Data'!D4)))</f>
        <v>Yes</v>
      </c>
      <c r="CL10" s="309" t="str">
        <f ca="true">+IF(OFFSET('Sanitation Data'!$D$29,0,10*ROW('Sanitation Data'!D4))="","",OFFSET('Sanitation Data'!$D$29,0,10*ROW('Sanitation Data'!D4)))</f>
        <v/>
      </c>
      <c r="CM10" s="309" t="str">
        <f ca="true">+IF(OFFSET('Sanitation Data'!$D$30,0,10*ROW('Sanitation Data'!D4))="","",OFFSET('Sanitation Data'!$D$30,0,10*ROW('Sanitation Data'!D4)))</f>
        <v/>
      </c>
      <c r="CN10" s="309" t="str">
        <f ca="true">+IF(OFFSET('Sanitation Data'!$D$31,0,10*ROW('Sanitation Data'!D4))="","",OFFSET('Sanitation Data'!$D$31,0,10*ROW('Sanitation Data'!D4)))</f>
        <v/>
      </c>
      <c r="CO10" s="309" t="str">
        <f ca="true">+IF(OFFSET('Sanitation Data'!$D$32,0,10*ROW('Sanitation Data'!D4))="","",OFFSET('Sanitation Data'!$D$32,0,10*ROW('Sanitation Data'!D4)))</f>
        <v/>
      </c>
      <c r="CP10" s="309" t="str">
        <f ca="true">+IF(OFFSET('Sanitation Data'!$E$28,0,10*ROW('Sanitation Data'!E4))="","",OFFSET('Sanitation Data'!$E$28,0,10*ROW('Sanitation Data'!E4)))</f>
        <v>Yes</v>
      </c>
      <c r="CQ10" s="309" t="str">
        <f ca="true">+IF(OFFSET('Sanitation Data'!$E$29,0,10*ROW('Sanitation Data'!E4))="","",OFFSET('Sanitation Data'!$E$29,0,10*ROW('Sanitation Data'!E4)))</f>
        <v/>
      </c>
      <c r="CR10" s="309" t="str">
        <f ca="true">+IF(OFFSET('Sanitation Data'!$E$30,0,10*ROW('Sanitation Data'!E4))="","",OFFSET('Sanitation Data'!$E$30,0,10*ROW('Sanitation Data'!E4)))</f>
        <v/>
      </c>
      <c r="CS10" s="309" t="str">
        <f ca="true">+IF(OFFSET('Sanitation Data'!$E$31,0,10*ROW('Sanitation Data'!E4))="","",OFFSET('Sanitation Data'!$E$31,0,10*ROW('Sanitation Data'!E4)))</f>
        <v/>
      </c>
      <c r="CT10" s="309" t="str">
        <f ca="true">+IF(OFFSET('Sanitation Data'!$E$32,0,10*ROW('Sanitation Data'!E4))="","",OFFSET('Sanitation Data'!$E$32,0,10*ROW('Sanitation Data'!E4)))</f>
        <v/>
      </c>
      <c r="CU10" s="309" t="str">
        <f ca="true">+IF(OFFSET('Sanitation Data'!$F$28,0,10*ROW('Sanitation Data'!F4))="","",OFFSET('Sanitation Data'!$F$28,0,10*ROW('Sanitation Data'!F4)))</f>
        <v>Yes</v>
      </c>
      <c r="CV10" s="309" t="str">
        <f ca="true">+IF(OFFSET('Sanitation Data'!$F$29,0,10*ROW('Sanitation Data'!F4))="","",OFFSET('Sanitation Data'!$F$29,0,10*ROW('Sanitation Data'!F4)))</f>
        <v/>
      </c>
      <c r="CW10" s="309" t="str">
        <f ca="true">+IF(OFFSET('Sanitation Data'!$F$30,0,10*ROW('Sanitation Data'!F4))="","",OFFSET('Sanitation Data'!$F$30,0,10*ROW('Sanitation Data'!F4)))</f>
        <v/>
      </c>
      <c r="CX10" s="309" t="str">
        <f ca="true">+IF(OFFSET('Sanitation Data'!$F$31,0,10*ROW('Sanitation Data'!F4))="","",OFFSET('Sanitation Data'!$F$31,0,10*ROW('Sanitation Data'!F4)))</f>
        <v/>
      </c>
      <c r="CY10" s="309" t="str">
        <f ca="true">+IF(OFFSET('Sanitation Data'!$F$32,0,10*ROW('Sanitation Data'!F4))="","",OFFSET('Sanitation Data'!$F$32,0,10*ROW('Sanitation Data'!F4)))</f>
        <v/>
      </c>
      <c r="CZ10" s="309" t="str">
        <f ca="true">+IF(OFFSET('Sanitation Data'!$G$28,0,10*ROW('Sanitation Data'!G4))="","",OFFSET('Sanitation Data'!$G$28,0,10*ROW('Sanitation Data'!G4)))</f>
        <v>Yes</v>
      </c>
      <c r="DA10" s="309" t="str">
        <f ca="true">+IF(OFFSET('Sanitation Data'!$G$29,0,10*ROW('Sanitation Data'!G4))="","",OFFSET('Sanitation Data'!$G$29,0,10*ROW('Sanitation Data'!G4)))</f>
        <v/>
      </c>
      <c r="DB10" s="309" t="str">
        <f ca="true">+IF(OFFSET('Sanitation Data'!$G$30,0,10*ROW('Sanitation Data'!G4))="","",OFFSET('Sanitation Data'!$G$30,0,10*ROW('Sanitation Data'!G4)))</f>
        <v/>
      </c>
      <c r="DC10" s="309" t="str">
        <f ca="true">+IF(OFFSET('Sanitation Data'!$G$31,0,10*ROW('Sanitation Data'!G4))="","",OFFSET('Sanitation Data'!$G$31,0,10*ROW('Sanitation Data'!G4)))</f>
        <v/>
      </c>
      <c r="DD10" s="309" t="str">
        <f ca="true">+IF(OFFSET('Sanitation Data'!$G$32,0,10*ROW('Sanitation Data'!G4))="","",OFFSET('Sanitation Data'!$G$32,0,10*ROW('Sanitation Data'!G4)))</f>
        <v/>
      </c>
      <c r="DE10" s="309" t="str">
        <f ca="true">+IF(OFFSET('Sanitation Data'!$H$28,0,10*ROW('Sanitation Data'!H4))="","",OFFSET('Sanitation Data'!$H$28,0,10*ROW('Sanitation Data'!H4)))</f>
        <v>Yes</v>
      </c>
      <c r="DF10" s="309" t="str">
        <f ca="true">+IF(OFFSET('Sanitation Data'!$H$29,0,10*ROW('Sanitation Data'!H4))="","",OFFSET('Sanitation Data'!$H$29,0,10*ROW('Sanitation Data'!H4)))</f>
        <v/>
      </c>
      <c r="DG10" s="309" t="str">
        <f ca="true">+IF(OFFSET('Sanitation Data'!$H$30,0,10*ROW('Sanitation Data'!H4))="","",OFFSET('Sanitation Data'!$H$30,0,10*ROW('Sanitation Data'!H4)))</f>
        <v/>
      </c>
      <c r="DH10" s="309" t="str">
        <f ca="true">+IF(OFFSET('Sanitation Data'!$H$31,0,10*ROW('Sanitation Data'!H4))="","",OFFSET('Sanitation Data'!$H$31,0,10*ROW('Sanitation Data'!H4)))</f>
        <v/>
      </c>
      <c r="DI10" s="309" t="str">
        <f ca="true">+IF(OFFSET('Sanitation Data'!$H$32,0,10*ROW('Sanitation Data'!H4))="","",OFFSET('Sanitation Data'!$H$32,0,10*ROW('Sanitation Data'!H4)))</f>
        <v/>
      </c>
      <c r="DJ10" s="309" t="str">
        <f ca="true">+IF(OFFSET('Sanitation Data'!$I$28,0,10*ROW('Sanitation Data'!I4))="","",OFFSET('Sanitation Data'!$I$28,0,10*ROW('Sanitation Data'!I4)))</f>
        <v>Yes</v>
      </c>
      <c r="DK10" s="309" t="str">
        <f ca="true">+IF(OFFSET('Sanitation Data'!$I$29,0,10*ROW('Sanitation Data'!I4))="","",OFFSET('Sanitation Data'!$I$29,0,10*ROW('Sanitation Data'!I4)))</f>
        <v/>
      </c>
      <c r="DL10" s="309" t="str">
        <f ca="true">+IF(OFFSET('Sanitation Data'!$I$30,0,10*ROW('Sanitation Data'!I4))="","",OFFSET('Sanitation Data'!$I$30,0,10*ROW('Sanitation Data'!I4)))</f>
        <v/>
      </c>
      <c r="DM10" s="309" t="str">
        <f ca="true">+IF(OFFSET('Sanitation Data'!$I$31,0,10*ROW('Sanitation Data'!I4))="","",OFFSET('Sanitation Data'!$I$31,0,10*ROW('Sanitation Data'!I4)))</f>
        <v/>
      </c>
      <c r="DN10" s="309" t="str">
        <f ca="true">+IF(OFFSET('Sanitation Data'!$I$32,0,10*ROW('Sanitation Data'!I4))="","",OFFSET('Sanitation Data'!$I$32,0,10*ROW('Sanitation Data'!I4)))</f>
        <v/>
      </c>
      <c r="DO10" s="309" t="str">
        <f ca="true">+IF(OFFSET('Hygiene Data'!$D$11,0,10*ROW('Hygiene Data'!D4))="","",OFFSET('Hygiene Data'!$D$11,0,10*ROW('Hygiene Data'!D4)))</f>
        <v/>
      </c>
      <c r="DP10" s="309" t="str">
        <f ca="true">+IF(OFFSET('Hygiene Data'!$D$12,0,10*ROW('Hygiene Data'!D4))="","",OFFSET('Hygiene Data'!$D$12,0,10*ROW('Hygiene Data'!D4)))</f>
        <v/>
      </c>
      <c r="DQ10" s="309" t="str">
        <f ca="true">+IF(OFFSET('Hygiene Data'!$D$13,0,10*ROW('Hygiene Data'!D4))="","",OFFSET('Hygiene Data'!$D$13,0,10*ROW('Hygiene Data'!D4)))</f>
        <v/>
      </c>
      <c r="DR10" s="309" t="str">
        <f ca="true">+IF(OFFSET('Hygiene Data'!$E$11,0,10*ROW('Hygiene Data'!E4))="","",OFFSET('Hygiene Data'!$E$11,0,10*ROW('Hygiene Data'!E4)))</f>
        <v/>
      </c>
      <c r="DS10" s="309" t="str">
        <f ca="true">+IF(OFFSET('Hygiene Data'!$E$12,0,10*ROW('Hygiene Data'!E4))="","",OFFSET('Hygiene Data'!$E$12,0,10*ROW('Hygiene Data'!E4)))</f>
        <v/>
      </c>
      <c r="DT10" s="309" t="str">
        <f ca="true">+IF(OFFSET('Hygiene Data'!$E$13,0,10*ROW('Hygiene Data'!E4))="","",OFFSET('Hygiene Data'!$E$13,0,10*ROW('Hygiene Data'!E4)))</f>
        <v/>
      </c>
      <c r="DU10" s="309" t="str">
        <f ca="true">+IF(OFFSET('Hygiene Data'!$F$11,0,10*ROW('Hygiene Data'!F4))="","",OFFSET('Hygiene Data'!$F$11,0,10*ROW('Hygiene Data'!F4)))</f>
        <v/>
      </c>
      <c r="DV10" s="309" t="str">
        <f ca="true">+IF(OFFSET('Hygiene Data'!$F$12,0,10*ROW('Hygiene Data'!F4))="","",OFFSET('Hygiene Data'!$F$12,0,10*ROW('Hygiene Data'!F4)))</f>
        <v/>
      </c>
      <c r="DW10" s="309" t="str">
        <f ca="true">+IF(OFFSET('Hygiene Data'!$F$13,0,10*ROW('Hygiene Data'!F4))="","",OFFSET('Hygiene Data'!$F$13,0,10*ROW('Hygiene Data'!F4)))</f>
        <v/>
      </c>
      <c r="DX10" s="309" t="str">
        <f ca="true">+IF(OFFSET('Hygiene Data'!$G$11,0,10*ROW('Hygiene Data'!G4))="","",OFFSET('Hygiene Data'!$G$11,0,10*ROW('Hygiene Data'!G4)))</f>
        <v/>
      </c>
      <c r="DY10" s="309" t="str">
        <f ca="true">+IF(OFFSET('Hygiene Data'!$G$12,0,10*ROW('Hygiene Data'!G4))="","",OFFSET('Hygiene Data'!$G$12,0,10*ROW('Hygiene Data'!G4)))</f>
        <v/>
      </c>
      <c r="DZ10" s="309" t="str">
        <f ca="true">+IF(OFFSET('Hygiene Data'!$G$13,0,10*ROW('Hygiene Data'!G4))="","",OFFSET('Hygiene Data'!$G$13,0,10*ROW('Hygiene Data'!G4)))</f>
        <v/>
      </c>
      <c r="EA10" s="309" t="str">
        <f ca="true">+IF(OFFSET('Hygiene Data'!$H$11,0,10*ROW('Hygiene Data'!H4))="","",OFFSET('Hygiene Data'!$H$11,0,10*ROW('Hygiene Data'!H4)))</f>
        <v/>
      </c>
      <c r="EB10" s="309" t="str">
        <f ca="true">+IF(OFFSET('Hygiene Data'!$H$12,0,10*ROW('Hygiene Data'!H4))="","",OFFSET('Hygiene Data'!$H$12,0,10*ROW('Hygiene Data'!H4)))</f>
        <v/>
      </c>
      <c r="EC10" s="309" t="str">
        <f ca="true">+IF(OFFSET('Hygiene Data'!$H$13,0,10*ROW('Hygiene Data'!H4))="","",OFFSET('Hygiene Data'!$H$13,0,10*ROW('Hygiene Data'!H4)))</f>
        <v/>
      </c>
      <c r="ED10" s="309" t="str">
        <f ca="true">+IF(OFFSET('Hygiene Data'!$I$11,0,10*ROW('Hygiene Data'!I4))="","",OFFSET('Hygiene Data'!$I$11,0,10*ROW('Hygiene Data'!I4)))</f>
        <v/>
      </c>
      <c r="EE10" s="309" t="str">
        <f ca="true">+IF(OFFSET('Hygiene Data'!$I$12,0,10*ROW('Hygiene Data'!I4))="","",OFFSET('Hygiene Data'!$I$12,0,10*ROW('Hygiene Data'!I4)))</f>
        <v/>
      </c>
      <c r="EF10" s="309"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NER_2008_EMIS</v>
      </c>
      <c r="B11" s="36" t="str">
        <f ca="true">+IF(OFFSET('Water Data'!$C$2,0,10*ROW('Water Data'!F5))="","",OFFSET('Water Data'!$C$2,0,10*ROW('Water Data'!F5)))</f>
        <v>EMIS</v>
      </c>
      <c r="C11" s="365">
        <f t="shared" ca="true" si="0"/>
        <v>2008</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19.377224199288257</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49.690880989180833</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10.825439783491204</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57.029702970297024</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15.774453847667782</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50.087260034904013</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16.67259786476869</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31.91653786707883</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10.205232295895357</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44.950495049504951</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12.969887817358796</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57.417102966841185</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9"/>
      <c r="BS11" s="309" t="str">
        <f ca="true">+IF(OFFSET('Water Data'!$D$27,0,10*ROW('Water Data'!D5))="","",OFFSET('Water Data'!$D$27,0,10*ROW('Water Data'!D5)))</f>
        <v/>
      </c>
      <c r="BT11" s="309" t="str">
        <f ca="true">+IF(OFFSET('Water Data'!$D$28,0,10*ROW('Water Data'!D5))="","",OFFSET('Water Data'!$D$28,0,10*ROW('Water Data'!D5)))</f>
        <v>Yes</v>
      </c>
      <c r="BU11" s="309" t="str">
        <f ca="true">+IF(OFFSET('Water Data'!$D$29,0,10*ROW('Water Data'!D5))="","",OFFSET('Water Data'!$D$29,0,10*ROW('Water Data'!D5)))</f>
        <v/>
      </c>
      <c r="BV11" s="309" t="str">
        <f ca="true">+IF(OFFSET('Water Data'!$E$27,0,10*ROW('Water Data'!E5))="","",OFFSET('Water Data'!$E$27,0,10*ROW('Water Data'!E5)))</f>
        <v/>
      </c>
      <c r="BW11" s="309" t="str">
        <f ca="true">+IF(OFFSET('Water Data'!$E$28,0,10*ROW('Water Data'!E5))="","",OFFSET('Water Data'!$E$28,0,10*ROW('Water Data'!E5)))</f>
        <v>Yes</v>
      </c>
      <c r="BX11" s="309" t="str">
        <f ca="true">+IF(OFFSET('Water Data'!$E$29,0,10*ROW('Water Data'!E5))="","",OFFSET('Water Data'!$E$29,0,10*ROW('Water Data'!E5)))</f>
        <v/>
      </c>
      <c r="BY11" s="309" t="str">
        <f ca="true">+IF(OFFSET('Water Data'!$F$27,0,10*ROW('Water Data'!F5))="","",OFFSET('Water Data'!$F$27,0,10*ROW('Water Data'!F5)))</f>
        <v/>
      </c>
      <c r="BZ11" s="309" t="str">
        <f ca="true">+IF(OFFSET('Water Data'!$F$28,0,10*ROW('Water Data'!F5))="","",OFFSET('Water Data'!$F$28,0,10*ROW('Water Data'!F5)))</f>
        <v>Yes</v>
      </c>
      <c r="CA11" s="309" t="str">
        <f ca="true">+IF(OFFSET('Water Data'!$F$29,0,10*ROW('Water Data'!F5))="","",OFFSET('Water Data'!$F$29,0,10*ROW('Water Data'!F5)))</f>
        <v/>
      </c>
      <c r="CB11" s="309" t="str">
        <f ca="true">+IF(OFFSET('Water Data'!$G$27,0,10*ROW('Water Data'!G5))="","",OFFSET('Water Data'!$G$27,0,10*ROW('Water Data'!G5)))</f>
        <v/>
      </c>
      <c r="CC11" s="309" t="str">
        <f ca="true">+IF(OFFSET('Water Data'!$G$28,0,10*ROW('Water Data'!G5))="","",OFFSET('Water Data'!$G$28,0,10*ROW('Water Data'!G5)))</f>
        <v>Yes</v>
      </c>
      <c r="CD11" s="309" t="str">
        <f ca="true">+IF(OFFSET('Water Data'!$G$29,0,10*ROW('Water Data'!G5))="","",OFFSET('Water Data'!$G$29,0,10*ROW('Water Data'!G5)))</f>
        <v/>
      </c>
      <c r="CE11" s="309" t="str">
        <f ca="true">+IF(OFFSET('Water Data'!$H$27,0,10*ROW('Water Data'!H5))="","",OFFSET('Water Data'!$H$27,0,10*ROW('Water Data'!H5)))</f>
        <v/>
      </c>
      <c r="CF11" s="309" t="str">
        <f ca="true">+IF(OFFSET('Water Data'!$H$28,0,10*ROW('Water Data'!H5))="","",OFFSET('Water Data'!$H$28,0,10*ROW('Water Data'!H5)))</f>
        <v>Yes</v>
      </c>
      <c r="CG11" s="309" t="str">
        <f ca="true">+IF(OFFSET('Water Data'!$H$29,0,10*ROW('Water Data'!H5))="","",OFFSET('Water Data'!$H$29,0,10*ROW('Water Data'!H5)))</f>
        <v/>
      </c>
      <c r="CH11" s="309" t="str">
        <f ca="true">+IF(OFFSET('Water Data'!$I$27,0,10*ROW('Water Data'!I5))="","",OFFSET('Water Data'!$I$27,0,10*ROW('Water Data'!I5)))</f>
        <v/>
      </c>
      <c r="CI11" s="309" t="str">
        <f ca="true">+IF(OFFSET('Water Data'!$I$28,0,10*ROW('Water Data'!I5))="","",OFFSET('Water Data'!$I$28,0,10*ROW('Water Data'!I5)))</f>
        <v>Yes</v>
      </c>
      <c r="CJ11" s="309" t="str">
        <f ca="true">+IF(OFFSET('Water Data'!$I$29,0,10*ROW('Water Data'!I5))="","",OFFSET('Water Data'!$I$29,0,10*ROW('Water Data'!I5)))</f>
        <v/>
      </c>
      <c r="CK11" s="309" t="str">
        <f ca="true">+IF(OFFSET('Sanitation Data'!$D$28,0,10*ROW('Sanitation Data'!D5))="","",OFFSET('Sanitation Data'!$D$28,0,10*ROW('Sanitation Data'!D5)))</f>
        <v>Yes</v>
      </c>
      <c r="CL11" s="309" t="str">
        <f ca="true">+IF(OFFSET('Sanitation Data'!$D$29,0,10*ROW('Sanitation Data'!D5))="","",OFFSET('Sanitation Data'!$D$29,0,10*ROW('Sanitation Data'!D5)))</f>
        <v/>
      </c>
      <c r="CM11" s="309" t="str">
        <f ca="true">+IF(OFFSET('Sanitation Data'!$D$30,0,10*ROW('Sanitation Data'!D5))="","",OFFSET('Sanitation Data'!$D$30,0,10*ROW('Sanitation Data'!D5)))</f>
        <v/>
      </c>
      <c r="CN11" s="309" t="str">
        <f ca="true">+IF(OFFSET('Sanitation Data'!$D$31,0,10*ROW('Sanitation Data'!D5))="","",OFFSET('Sanitation Data'!$D$31,0,10*ROW('Sanitation Data'!D5)))</f>
        <v/>
      </c>
      <c r="CO11" s="309" t="str">
        <f ca="true">+IF(OFFSET('Sanitation Data'!$D$32,0,10*ROW('Sanitation Data'!D5))="","",OFFSET('Sanitation Data'!$D$32,0,10*ROW('Sanitation Data'!D5)))</f>
        <v/>
      </c>
      <c r="CP11" s="309" t="str">
        <f ca="true">+IF(OFFSET('Sanitation Data'!$E$28,0,10*ROW('Sanitation Data'!E5))="","",OFFSET('Sanitation Data'!$E$28,0,10*ROW('Sanitation Data'!E5)))</f>
        <v>Yes</v>
      </c>
      <c r="CQ11" s="309" t="str">
        <f ca="true">+IF(OFFSET('Sanitation Data'!$E$29,0,10*ROW('Sanitation Data'!E5))="","",OFFSET('Sanitation Data'!$E$29,0,10*ROW('Sanitation Data'!E5)))</f>
        <v/>
      </c>
      <c r="CR11" s="309" t="str">
        <f ca="true">+IF(OFFSET('Sanitation Data'!$E$30,0,10*ROW('Sanitation Data'!E5))="","",OFFSET('Sanitation Data'!$E$30,0,10*ROW('Sanitation Data'!E5)))</f>
        <v/>
      </c>
      <c r="CS11" s="309" t="str">
        <f ca="true">+IF(OFFSET('Sanitation Data'!$E$31,0,10*ROW('Sanitation Data'!E5))="","",OFFSET('Sanitation Data'!$E$31,0,10*ROW('Sanitation Data'!E5)))</f>
        <v/>
      </c>
      <c r="CT11" s="309" t="str">
        <f ca="true">+IF(OFFSET('Sanitation Data'!$E$32,0,10*ROW('Sanitation Data'!E5))="","",OFFSET('Sanitation Data'!$E$32,0,10*ROW('Sanitation Data'!E5)))</f>
        <v/>
      </c>
      <c r="CU11" s="309" t="str">
        <f ca="true">+IF(OFFSET('Sanitation Data'!$F$28,0,10*ROW('Sanitation Data'!F5))="","",OFFSET('Sanitation Data'!$F$28,0,10*ROW('Sanitation Data'!F5)))</f>
        <v>Yes</v>
      </c>
      <c r="CV11" s="309" t="str">
        <f ca="true">+IF(OFFSET('Sanitation Data'!$F$29,0,10*ROW('Sanitation Data'!F5))="","",OFFSET('Sanitation Data'!$F$29,0,10*ROW('Sanitation Data'!F5)))</f>
        <v/>
      </c>
      <c r="CW11" s="309" t="str">
        <f ca="true">+IF(OFFSET('Sanitation Data'!$F$30,0,10*ROW('Sanitation Data'!F5))="","",OFFSET('Sanitation Data'!$F$30,0,10*ROW('Sanitation Data'!F5)))</f>
        <v/>
      </c>
      <c r="CX11" s="309" t="str">
        <f ca="true">+IF(OFFSET('Sanitation Data'!$F$31,0,10*ROW('Sanitation Data'!F5))="","",OFFSET('Sanitation Data'!$F$31,0,10*ROW('Sanitation Data'!F5)))</f>
        <v/>
      </c>
      <c r="CY11" s="309" t="str">
        <f ca="true">+IF(OFFSET('Sanitation Data'!$F$32,0,10*ROW('Sanitation Data'!F5))="","",OFFSET('Sanitation Data'!$F$32,0,10*ROW('Sanitation Data'!F5)))</f>
        <v/>
      </c>
      <c r="CZ11" s="309" t="str">
        <f ca="true">+IF(OFFSET('Sanitation Data'!$G$28,0,10*ROW('Sanitation Data'!G5))="","",OFFSET('Sanitation Data'!$G$28,0,10*ROW('Sanitation Data'!G5)))</f>
        <v>Yes</v>
      </c>
      <c r="DA11" s="309" t="str">
        <f ca="true">+IF(OFFSET('Sanitation Data'!$G$29,0,10*ROW('Sanitation Data'!G5))="","",OFFSET('Sanitation Data'!$G$29,0,10*ROW('Sanitation Data'!G5)))</f>
        <v/>
      </c>
      <c r="DB11" s="309" t="str">
        <f ca="true">+IF(OFFSET('Sanitation Data'!$G$30,0,10*ROW('Sanitation Data'!G5))="","",OFFSET('Sanitation Data'!$G$30,0,10*ROW('Sanitation Data'!G5)))</f>
        <v/>
      </c>
      <c r="DC11" s="309" t="str">
        <f ca="true">+IF(OFFSET('Sanitation Data'!$G$31,0,10*ROW('Sanitation Data'!G5))="","",OFFSET('Sanitation Data'!$G$31,0,10*ROW('Sanitation Data'!G5)))</f>
        <v/>
      </c>
      <c r="DD11" s="309" t="str">
        <f ca="true">+IF(OFFSET('Sanitation Data'!$G$32,0,10*ROW('Sanitation Data'!G5))="","",OFFSET('Sanitation Data'!$G$32,0,10*ROW('Sanitation Data'!G5)))</f>
        <v/>
      </c>
      <c r="DE11" s="309" t="str">
        <f ca="true">+IF(OFFSET('Sanitation Data'!$H$28,0,10*ROW('Sanitation Data'!H5))="","",OFFSET('Sanitation Data'!$H$28,0,10*ROW('Sanitation Data'!H5)))</f>
        <v>Yes</v>
      </c>
      <c r="DF11" s="309" t="str">
        <f ca="true">+IF(OFFSET('Sanitation Data'!$H$29,0,10*ROW('Sanitation Data'!H5))="","",OFFSET('Sanitation Data'!$H$29,0,10*ROW('Sanitation Data'!H5)))</f>
        <v/>
      </c>
      <c r="DG11" s="309" t="str">
        <f ca="true">+IF(OFFSET('Sanitation Data'!$H$30,0,10*ROW('Sanitation Data'!H5))="","",OFFSET('Sanitation Data'!$H$30,0,10*ROW('Sanitation Data'!H5)))</f>
        <v/>
      </c>
      <c r="DH11" s="309" t="str">
        <f ca="true">+IF(OFFSET('Sanitation Data'!$H$31,0,10*ROW('Sanitation Data'!H5))="","",OFFSET('Sanitation Data'!$H$31,0,10*ROW('Sanitation Data'!H5)))</f>
        <v/>
      </c>
      <c r="DI11" s="309" t="str">
        <f ca="true">+IF(OFFSET('Sanitation Data'!$H$32,0,10*ROW('Sanitation Data'!H5))="","",OFFSET('Sanitation Data'!$H$32,0,10*ROW('Sanitation Data'!H5)))</f>
        <v/>
      </c>
      <c r="DJ11" s="309" t="str">
        <f ca="true">+IF(OFFSET('Sanitation Data'!$I$28,0,10*ROW('Sanitation Data'!I5))="","",OFFSET('Sanitation Data'!$I$28,0,10*ROW('Sanitation Data'!I5)))</f>
        <v>Yes</v>
      </c>
      <c r="DK11" s="309" t="str">
        <f ca="true">+IF(OFFSET('Sanitation Data'!$I$29,0,10*ROW('Sanitation Data'!I5))="","",OFFSET('Sanitation Data'!$I$29,0,10*ROW('Sanitation Data'!I5)))</f>
        <v/>
      </c>
      <c r="DL11" s="309" t="str">
        <f ca="true">+IF(OFFSET('Sanitation Data'!$I$30,0,10*ROW('Sanitation Data'!I5))="","",OFFSET('Sanitation Data'!$I$30,0,10*ROW('Sanitation Data'!I5)))</f>
        <v/>
      </c>
      <c r="DM11" s="309" t="str">
        <f ca="true">+IF(OFFSET('Sanitation Data'!$I$31,0,10*ROW('Sanitation Data'!I5))="","",OFFSET('Sanitation Data'!$I$31,0,10*ROW('Sanitation Data'!I5)))</f>
        <v/>
      </c>
      <c r="DN11" s="309" t="str">
        <f ca="true">+IF(OFFSET('Sanitation Data'!$I$32,0,10*ROW('Sanitation Data'!I5))="","",OFFSET('Sanitation Data'!$I$32,0,10*ROW('Sanitation Data'!I5)))</f>
        <v/>
      </c>
      <c r="DO11" s="309" t="str">
        <f ca="true">+IF(OFFSET('Hygiene Data'!$D$11,0,10*ROW('Hygiene Data'!D5))="","",OFFSET('Hygiene Data'!$D$11,0,10*ROW('Hygiene Data'!D5)))</f>
        <v/>
      </c>
      <c r="DP11" s="309" t="str">
        <f ca="true">+IF(OFFSET('Hygiene Data'!$D$12,0,10*ROW('Hygiene Data'!D5))="","",OFFSET('Hygiene Data'!$D$12,0,10*ROW('Hygiene Data'!D5)))</f>
        <v/>
      </c>
      <c r="DQ11" s="309" t="str">
        <f ca="true">+IF(OFFSET('Hygiene Data'!$D$13,0,10*ROW('Hygiene Data'!D5))="","",OFFSET('Hygiene Data'!$D$13,0,10*ROW('Hygiene Data'!D5)))</f>
        <v/>
      </c>
      <c r="DR11" s="309" t="str">
        <f ca="true">+IF(OFFSET('Hygiene Data'!$E$11,0,10*ROW('Hygiene Data'!E5))="","",OFFSET('Hygiene Data'!$E$11,0,10*ROW('Hygiene Data'!E5)))</f>
        <v/>
      </c>
      <c r="DS11" s="309" t="str">
        <f ca="true">+IF(OFFSET('Hygiene Data'!$E$12,0,10*ROW('Hygiene Data'!E5))="","",OFFSET('Hygiene Data'!$E$12,0,10*ROW('Hygiene Data'!E5)))</f>
        <v/>
      </c>
      <c r="DT11" s="309" t="str">
        <f ca="true">+IF(OFFSET('Hygiene Data'!$E$13,0,10*ROW('Hygiene Data'!E5))="","",OFFSET('Hygiene Data'!$E$13,0,10*ROW('Hygiene Data'!E5)))</f>
        <v/>
      </c>
      <c r="DU11" s="309" t="str">
        <f ca="true">+IF(OFFSET('Hygiene Data'!$F$11,0,10*ROW('Hygiene Data'!F5))="","",OFFSET('Hygiene Data'!$F$11,0,10*ROW('Hygiene Data'!F5)))</f>
        <v/>
      </c>
      <c r="DV11" s="309" t="str">
        <f ca="true">+IF(OFFSET('Hygiene Data'!$F$12,0,10*ROW('Hygiene Data'!F5))="","",OFFSET('Hygiene Data'!$F$12,0,10*ROW('Hygiene Data'!F5)))</f>
        <v/>
      </c>
      <c r="DW11" s="309" t="str">
        <f ca="true">+IF(OFFSET('Hygiene Data'!$F$13,0,10*ROW('Hygiene Data'!F5))="","",OFFSET('Hygiene Data'!$F$13,0,10*ROW('Hygiene Data'!F5)))</f>
        <v/>
      </c>
      <c r="DX11" s="309" t="str">
        <f ca="true">+IF(OFFSET('Hygiene Data'!$G$11,0,10*ROW('Hygiene Data'!G5))="","",OFFSET('Hygiene Data'!$G$11,0,10*ROW('Hygiene Data'!G5)))</f>
        <v/>
      </c>
      <c r="DY11" s="309" t="str">
        <f ca="true">+IF(OFFSET('Hygiene Data'!$G$12,0,10*ROW('Hygiene Data'!G5))="","",OFFSET('Hygiene Data'!$G$12,0,10*ROW('Hygiene Data'!G5)))</f>
        <v/>
      </c>
      <c r="DZ11" s="309" t="str">
        <f ca="true">+IF(OFFSET('Hygiene Data'!$G$13,0,10*ROW('Hygiene Data'!G5))="","",OFFSET('Hygiene Data'!$G$13,0,10*ROW('Hygiene Data'!G5)))</f>
        <v/>
      </c>
      <c r="EA11" s="309" t="str">
        <f ca="true">+IF(OFFSET('Hygiene Data'!$H$11,0,10*ROW('Hygiene Data'!H5))="","",OFFSET('Hygiene Data'!$H$11,0,10*ROW('Hygiene Data'!H5)))</f>
        <v/>
      </c>
      <c r="EB11" s="309" t="str">
        <f ca="true">+IF(OFFSET('Hygiene Data'!$H$12,0,10*ROW('Hygiene Data'!H5))="","",OFFSET('Hygiene Data'!$H$12,0,10*ROW('Hygiene Data'!H5)))</f>
        <v/>
      </c>
      <c r="EC11" s="309" t="str">
        <f ca="true">+IF(OFFSET('Hygiene Data'!$H$13,0,10*ROW('Hygiene Data'!H5))="","",OFFSET('Hygiene Data'!$H$13,0,10*ROW('Hygiene Data'!H5)))</f>
        <v/>
      </c>
      <c r="ED11" s="309" t="str">
        <f ca="true">+IF(OFFSET('Hygiene Data'!$I$11,0,10*ROW('Hygiene Data'!I5))="","",OFFSET('Hygiene Data'!$I$11,0,10*ROW('Hygiene Data'!I5)))</f>
        <v/>
      </c>
      <c r="EE11" s="309" t="str">
        <f ca="true">+IF(OFFSET('Hygiene Data'!$I$12,0,10*ROW('Hygiene Data'!I5))="","",OFFSET('Hygiene Data'!$I$12,0,10*ROW('Hygiene Data'!I5)))</f>
        <v/>
      </c>
      <c r="EF11" s="309"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NER_2009_EMIS</v>
      </c>
      <c r="B12" s="36" t="str">
        <f ca="true">+IF(OFFSET('Water Data'!$C$2,0,10*ROW('Water Data'!F6))="","",OFFSET('Water Data'!$C$2,0,10*ROW('Water Data'!F6)))</f>
        <v>EMIS</v>
      </c>
      <c r="C12" s="365">
        <f t="shared" ca="true" si="0"/>
        <v>2009</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19.643413266895049</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49.30139720558882</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11.487088156723063</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50.56360708534622</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16.383840124041694</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50</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17.938336966677042</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34.996673320026616</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11.52666468784011</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42.673107890499196</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14.566284779050733</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56.677524429967427</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9"/>
      <c r="BS12" s="309" t="str">
        <f ca="true">+IF(OFFSET('Water Data'!$D$27,0,10*ROW('Water Data'!D6))="","",OFFSET('Water Data'!$D$27,0,10*ROW('Water Data'!D6)))</f>
        <v/>
      </c>
      <c r="BT12" s="309" t="str">
        <f ca="true">+IF(OFFSET('Water Data'!$D$28,0,10*ROW('Water Data'!D6))="","",OFFSET('Water Data'!$D$28,0,10*ROW('Water Data'!D6)))</f>
        <v>Yes</v>
      </c>
      <c r="BU12" s="309" t="str">
        <f ca="true">+IF(OFFSET('Water Data'!$D$29,0,10*ROW('Water Data'!D6))="","",OFFSET('Water Data'!$D$29,0,10*ROW('Water Data'!D6)))</f>
        <v/>
      </c>
      <c r="BV12" s="309" t="str">
        <f ca="true">+IF(OFFSET('Water Data'!$E$27,0,10*ROW('Water Data'!E6))="","",OFFSET('Water Data'!$E$27,0,10*ROW('Water Data'!E6)))</f>
        <v/>
      </c>
      <c r="BW12" s="309" t="str">
        <f ca="true">+IF(OFFSET('Water Data'!$E$28,0,10*ROW('Water Data'!E6))="","",OFFSET('Water Data'!$E$28,0,10*ROW('Water Data'!E6)))</f>
        <v>Yes</v>
      </c>
      <c r="BX12" s="309" t="str">
        <f ca="true">+IF(OFFSET('Water Data'!$E$29,0,10*ROW('Water Data'!E6))="","",OFFSET('Water Data'!$E$29,0,10*ROW('Water Data'!E6)))</f>
        <v/>
      </c>
      <c r="BY12" s="309" t="str">
        <f ca="true">+IF(OFFSET('Water Data'!$F$27,0,10*ROW('Water Data'!F6))="","",OFFSET('Water Data'!$F$27,0,10*ROW('Water Data'!F6)))</f>
        <v/>
      </c>
      <c r="BZ12" s="309" t="str">
        <f ca="true">+IF(OFFSET('Water Data'!$F$28,0,10*ROW('Water Data'!F6))="","",OFFSET('Water Data'!$F$28,0,10*ROW('Water Data'!F6)))</f>
        <v>Yes</v>
      </c>
      <c r="CA12" s="309" t="str">
        <f ca="true">+IF(OFFSET('Water Data'!$F$29,0,10*ROW('Water Data'!F6))="","",OFFSET('Water Data'!$F$29,0,10*ROW('Water Data'!F6)))</f>
        <v/>
      </c>
      <c r="CB12" s="309" t="str">
        <f ca="true">+IF(OFFSET('Water Data'!$G$27,0,10*ROW('Water Data'!G6))="","",OFFSET('Water Data'!$G$27,0,10*ROW('Water Data'!G6)))</f>
        <v/>
      </c>
      <c r="CC12" s="309" t="str">
        <f ca="true">+IF(OFFSET('Water Data'!$G$28,0,10*ROW('Water Data'!G6))="","",OFFSET('Water Data'!$G$28,0,10*ROW('Water Data'!G6)))</f>
        <v>Yes</v>
      </c>
      <c r="CD12" s="309" t="str">
        <f ca="true">+IF(OFFSET('Water Data'!$G$29,0,10*ROW('Water Data'!G6))="","",OFFSET('Water Data'!$G$29,0,10*ROW('Water Data'!G6)))</f>
        <v/>
      </c>
      <c r="CE12" s="309" t="str">
        <f ca="true">+IF(OFFSET('Water Data'!$H$27,0,10*ROW('Water Data'!H6))="","",OFFSET('Water Data'!$H$27,0,10*ROW('Water Data'!H6)))</f>
        <v/>
      </c>
      <c r="CF12" s="309" t="str">
        <f ca="true">+IF(OFFSET('Water Data'!$H$28,0,10*ROW('Water Data'!H6))="","",OFFSET('Water Data'!$H$28,0,10*ROW('Water Data'!H6)))</f>
        <v>Yes</v>
      </c>
      <c r="CG12" s="309" t="str">
        <f ca="true">+IF(OFFSET('Water Data'!$H$29,0,10*ROW('Water Data'!H6))="","",OFFSET('Water Data'!$H$29,0,10*ROW('Water Data'!H6)))</f>
        <v/>
      </c>
      <c r="CH12" s="309" t="str">
        <f ca="true">+IF(OFFSET('Water Data'!$I$27,0,10*ROW('Water Data'!I6))="","",OFFSET('Water Data'!$I$27,0,10*ROW('Water Data'!I6)))</f>
        <v/>
      </c>
      <c r="CI12" s="309" t="str">
        <f ca="true">+IF(OFFSET('Water Data'!$I$28,0,10*ROW('Water Data'!I6))="","",OFFSET('Water Data'!$I$28,0,10*ROW('Water Data'!I6)))</f>
        <v>Yes</v>
      </c>
      <c r="CJ12" s="309" t="str">
        <f ca="true">+IF(OFFSET('Water Data'!$I$29,0,10*ROW('Water Data'!I6))="","",OFFSET('Water Data'!$I$29,0,10*ROW('Water Data'!I6)))</f>
        <v/>
      </c>
      <c r="CK12" s="309" t="str">
        <f ca="true">+IF(OFFSET('Sanitation Data'!$D$28,0,10*ROW('Sanitation Data'!D6))="","",OFFSET('Sanitation Data'!$D$28,0,10*ROW('Sanitation Data'!D6)))</f>
        <v>Yes</v>
      </c>
      <c r="CL12" s="309" t="str">
        <f ca="true">+IF(OFFSET('Sanitation Data'!$D$29,0,10*ROW('Sanitation Data'!D6))="","",OFFSET('Sanitation Data'!$D$29,0,10*ROW('Sanitation Data'!D6)))</f>
        <v/>
      </c>
      <c r="CM12" s="309" t="str">
        <f ca="true">+IF(OFFSET('Sanitation Data'!$D$30,0,10*ROW('Sanitation Data'!D6))="","",OFFSET('Sanitation Data'!$D$30,0,10*ROW('Sanitation Data'!D6)))</f>
        <v/>
      </c>
      <c r="CN12" s="309" t="str">
        <f ca="true">+IF(OFFSET('Sanitation Data'!$D$31,0,10*ROW('Sanitation Data'!D6))="","",OFFSET('Sanitation Data'!$D$31,0,10*ROW('Sanitation Data'!D6)))</f>
        <v/>
      </c>
      <c r="CO12" s="309" t="str">
        <f ca="true">+IF(OFFSET('Sanitation Data'!$D$32,0,10*ROW('Sanitation Data'!D6))="","",OFFSET('Sanitation Data'!$D$32,0,10*ROW('Sanitation Data'!D6)))</f>
        <v/>
      </c>
      <c r="CP12" s="309" t="str">
        <f ca="true">+IF(OFFSET('Sanitation Data'!$E$28,0,10*ROW('Sanitation Data'!E6))="","",OFFSET('Sanitation Data'!$E$28,0,10*ROW('Sanitation Data'!E6)))</f>
        <v>Yes</v>
      </c>
      <c r="CQ12" s="309" t="str">
        <f ca="true">+IF(OFFSET('Sanitation Data'!$E$29,0,10*ROW('Sanitation Data'!E6))="","",OFFSET('Sanitation Data'!$E$29,0,10*ROW('Sanitation Data'!E6)))</f>
        <v/>
      </c>
      <c r="CR12" s="309" t="str">
        <f ca="true">+IF(OFFSET('Sanitation Data'!$E$30,0,10*ROW('Sanitation Data'!E6))="","",OFFSET('Sanitation Data'!$E$30,0,10*ROW('Sanitation Data'!E6)))</f>
        <v/>
      </c>
      <c r="CS12" s="309" t="str">
        <f ca="true">+IF(OFFSET('Sanitation Data'!$E$31,0,10*ROW('Sanitation Data'!E6))="","",OFFSET('Sanitation Data'!$E$31,0,10*ROW('Sanitation Data'!E6)))</f>
        <v/>
      </c>
      <c r="CT12" s="309" t="str">
        <f ca="true">+IF(OFFSET('Sanitation Data'!$E$32,0,10*ROW('Sanitation Data'!E6))="","",OFFSET('Sanitation Data'!$E$32,0,10*ROW('Sanitation Data'!E6)))</f>
        <v/>
      </c>
      <c r="CU12" s="309" t="str">
        <f ca="true">+IF(OFFSET('Sanitation Data'!$F$28,0,10*ROW('Sanitation Data'!F6))="","",OFFSET('Sanitation Data'!$F$28,0,10*ROW('Sanitation Data'!F6)))</f>
        <v>Yes</v>
      </c>
      <c r="CV12" s="309" t="str">
        <f ca="true">+IF(OFFSET('Sanitation Data'!$F$29,0,10*ROW('Sanitation Data'!F6))="","",OFFSET('Sanitation Data'!$F$29,0,10*ROW('Sanitation Data'!F6)))</f>
        <v/>
      </c>
      <c r="CW12" s="309" t="str">
        <f ca="true">+IF(OFFSET('Sanitation Data'!$F$30,0,10*ROW('Sanitation Data'!F6))="","",OFFSET('Sanitation Data'!$F$30,0,10*ROW('Sanitation Data'!F6)))</f>
        <v/>
      </c>
      <c r="CX12" s="309" t="str">
        <f ca="true">+IF(OFFSET('Sanitation Data'!$F$31,0,10*ROW('Sanitation Data'!F6))="","",OFFSET('Sanitation Data'!$F$31,0,10*ROW('Sanitation Data'!F6)))</f>
        <v/>
      </c>
      <c r="CY12" s="309" t="str">
        <f ca="true">+IF(OFFSET('Sanitation Data'!$F$32,0,10*ROW('Sanitation Data'!F6))="","",OFFSET('Sanitation Data'!$F$32,0,10*ROW('Sanitation Data'!F6)))</f>
        <v/>
      </c>
      <c r="CZ12" s="309" t="str">
        <f ca="true">+IF(OFFSET('Sanitation Data'!$G$28,0,10*ROW('Sanitation Data'!G6))="","",OFFSET('Sanitation Data'!$G$28,0,10*ROW('Sanitation Data'!G6)))</f>
        <v>Yes</v>
      </c>
      <c r="DA12" s="309" t="str">
        <f ca="true">+IF(OFFSET('Sanitation Data'!$G$29,0,10*ROW('Sanitation Data'!G6))="","",OFFSET('Sanitation Data'!$G$29,0,10*ROW('Sanitation Data'!G6)))</f>
        <v/>
      </c>
      <c r="DB12" s="309" t="str">
        <f ca="true">+IF(OFFSET('Sanitation Data'!$G$30,0,10*ROW('Sanitation Data'!G6))="","",OFFSET('Sanitation Data'!$G$30,0,10*ROW('Sanitation Data'!G6)))</f>
        <v/>
      </c>
      <c r="DC12" s="309" t="str">
        <f ca="true">+IF(OFFSET('Sanitation Data'!$G$31,0,10*ROW('Sanitation Data'!G6))="","",OFFSET('Sanitation Data'!$G$31,0,10*ROW('Sanitation Data'!G6)))</f>
        <v/>
      </c>
      <c r="DD12" s="309" t="str">
        <f ca="true">+IF(OFFSET('Sanitation Data'!$G$32,0,10*ROW('Sanitation Data'!G6))="","",OFFSET('Sanitation Data'!$G$32,0,10*ROW('Sanitation Data'!G6)))</f>
        <v/>
      </c>
      <c r="DE12" s="309" t="str">
        <f ca="true">+IF(OFFSET('Sanitation Data'!$H$28,0,10*ROW('Sanitation Data'!H6))="","",OFFSET('Sanitation Data'!$H$28,0,10*ROW('Sanitation Data'!H6)))</f>
        <v>Yes</v>
      </c>
      <c r="DF12" s="309" t="str">
        <f ca="true">+IF(OFFSET('Sanitation Data'!$H$29,0,10*ROW('Sanitation Data'!H6))="","",OFFSET('Sanitation Data'!$H$29,0,10*ROW('Sanitation Data'!H6)))</f>
        <v/>
      </c>
      <c r="DG12" s="309" t="str">
        <f ca="true">+IF(OFFSET('Sanitation Data'!$H$30,0,10*ROW('Sanitation Data'!H6))="","",OFFSET('Sanitation Data'!$H$30,0,10*ROW('Sanitation Data'!H6)))</f>
        <v/>
      </c>
      <c r="DH12" s="309" t="str">
        <f ca="true">+IF(OFFSET('Sanitation Data'!$H$31,0,10*ROW('Sanitation Data'!H6))="","",OFFSET('Sanitation Data'!$H$31,0,10*ROW('Sanitation Data'!H6)))</f>
        <v/>
      </c>
      <c r="DI12" s="309" t="str">
        <f ca="true">+IF(OFFSET('Sanitation Data'!$H$32,0,10*ROW('Sanitation Data'!H6))="","",OFFSET('Sanitation Data'!$H$32,0,10*ROW('Sanitation Data'!H6)))</f>
        <v/>
      </c>
      <c r="DJ12" s="309" t="str">
        <f ca="true">+IF(OFFSET('Sanitation Data'!$I$28,0,10*ROW('Sanitation Data'!I6))="","",OFFSET('Sanitation Data'!$I$28,0,10*ROW('Sanitation Data'!I6)))</f>
        <v>Yes</v>
      </c>
      <c r="DK12" s="309" t="str">
        <f ca="true">+IF(OFFSET('Sanitation Data'!$I$29,0,10*ROW('Sanitation Data'!I6))="","",OFFSET('Sanitation Data'!$I$29,0,10*ROW('Sanitation Data'!I6)))</f>
        <v/>
      </c>
      <c r="DL12" s="309" t="str">
        <f ca="true">+IF(OFFSET('Sanitation Data'!$I$30,0,10*ROW('Sanitation Data'!I6))="","",OFFSET('Sanitation Data'!$I$30,0,10*ROW('Sanitation Data'!I6)))</f>
        <v/>
      </c>
      <c r="DM12" s="309" t="str">
        <f ca="true">+IF(OFFSET('Sanitation Data'!$I$31,0,10*ROW('Sanitation Data'!I6))="","",OFFSET('Sanitation Data'!$I$31,0,10*ROW('Sanitation Data'!I6)))</f>
        <v/>
      </c>
      <c r="DN12" s="309" t="str">
        <f ca="true">+IF(OFFSET('Sanitation Data'!$I$32,0,10*ROW('Sanitation Data'!I6))="","",OFFSET('Sanitation Data'!$I$32,0,10*ROW('Sanitation Data'!I6)))</f>
        <v/>
      </c>
      <c r="DO12" s="309" t="str">
        <f ca="true">+IF(OFFSET('Hygiene Data'!$D$11,0,10*ROW('Hygiene Data'!D6))="","",OFFSET('Hygiene Data'!$D$11,0,10*ROW('Hygiene Data'!D6)))</f>
        <v/>
      </c>
      <c r="DP12" s="309" t="str">
        <f ca="true">+IF(OFFSET('Hygiene Data'!$D$12,0,10*ROW('Hygiene Data'!D6))="","",OFFSET('Hygiene Data'!$D$12,0,10*ROW('Hygiene Data'!D6)))</f>
        <v/>
      </c>
      <c r="DQ12" s="309" t="str">
        <f ca="true">+IF(OFFSET('Hygiene Data'!$D$13,0,10*ROW('Hygiene Data'!D6))="","",OFFSET('Hygiene Data'!$D$13,0,10*ROW('Hygiene Data'!D6)))</f>
        <v/>
      </c>
      <c r="DR12" s="309" t="str">
        <f ca="true">+IF(OFFSET('Hygiene Data'!$E$11,0,10*ROW('Hygiene Data'!E6))="","",OFFSET('Hygiene Data'!$E$11,0,10*ROW('Hygiene Data'!E6)))</f>
        <v/>
      </c>
      <c r="DS12" s="309" t="str">
        <f ca="true">+IF(OFFSET('Hygiene Data'!$E$12,0,10*ROW('Hygiene Data'!E6))="","",OFFSET('Hygiene Data'!$E$12,0,10*ROW('Hygiene Data'!E6)))</f>
        <v/>
      </c>
      <c r="DT12" s="309" t="str">
        <f ca="true">+IF(OFFSET('Hygiene Data'!$E$13,0,10*ROW('Hygiene Data'!E6))="","",OFFSET('Hygiene Data'!$E$13,0,10*ROW('Hygiene Data'!E6)))</f>
        <v/>
      </c>
      <c r="DU12" s="309" t="str">
        <f ca="true">+IF(OFFSET('Hygiene Data'!$F$11,0,10*ROW('Hygiene Data'!F6))="","",OFFSET('Hygiene Data'!$F$11,0,10*ROW('Hygiene Data'!F6)))</f>
        <v/>
      </c>
      <c r="DV12" s="309" t="str">
        <f ca="true">+IF(OFFSET('Hygiene Data'!$F$12,0,10*ROW('Hygiene Data'!F6))="","",OFFSET('Hygiene Data'!$F$12,0,10*ROW('Hygiene Data'!F6)))</f>
        <v/>
      </c>
      <c r="DW12" s="309" t="str">
        <f ca="true">+IF(OFFSET('Hygiene Data'!$F$13,0,10*ROW('Hygiene Data'!F6))="","",OFFSET('Hygiene Data'!$F$13,0,10*ROW('Hygiene Data'!F6)))</f>
        <v/>
      </c>
      <c r="DX12" s="309" t="str">
        <f ca="true">+IF(OFFSET('Hygiene Data'!$G$11,0,10*ROW('Hygiene Data'!G6))="","",OFFSET('Hygiene Data'!$G$11,0,10*ROW('Hygiene Data'!G6)))</f>
        <v/>
      </c>
      <c r="DY12" s="309" t="str">
        <f ca="true">+IF(OFFSET('Hygiene Data'!$G$12,0,10*ROW('Hygiene Data'!G6))="","",OFFSET('Hygiene Data'!$G$12,0,10*ROW('Hygiene Data'!G6)))</f>
        <v/>
      </c>
      <c r="DZ12" s="309" t="str">
        <f ca="true">+IF(OFFSET('Hygiene Data'!$G$13,0,10*ROW('Hygiene Data'!G6))="","",OFFSET('Hygiene Data'!$G$13,0,10*ROW('Hygiene Data'!G6)))</f>
        <v/>
      </c>
      <c r="EA12" s="309" t="str">
        <f ca="true">+IF(OFFSET('Hygiene Data'!$H$11,0,10*ROW('Hygiene Data'!H6))="","",OFFSET('Hygiene Data'!$H$11,0,10*ROW('Hygiene Data'!H6)))</f>
        <v/>
      </c>
      <c r="EB12" s="309" t="str">
        <f ca="true">+IF(OFFSET('Hygiene Data'!$H$12,0,10*ROW('Hygiene Data'!H6))="","",OFFSET('Hygiene Data'!$H$12,0,10*ROW('Hygiene Data'!H6)))</f>
        <v/>
      </c>
      <c r="EC12" s="309" t="str">
        <f ca="true">+IF(OFFSET('Hygiene Data'!$H$13,0,10*ROW('Hygiene Data'!H6))="","",OFFSET('Hygiene Data'!$H$13,0,10*ROW('Hygiene Data'!H6)))</f>
        <v/>
      </c>
      <c r="ED12" s="309" t="str">
        <f ca="true">+IF(OFFSET('Hygiene Data'!$I$11,0,10*ROW('Hygiene Data'!I6))="","",OFFSET('Hygiene Data'!$I$11,0,10*ROW('Hygiene Data'!I6)))</f>
        <v/>
      </c>
      <c r="EE12" s="309" t="str">
        <f ca="true">+IF(OFFSET('Hygiene Data'!$I$12,0,10*ROW('Hygiene Data'!I6))="","",OFFSET('Hygiene Data'!$I$12,0,10*ROW('Hygiene Data'!I6)))</f>
        <v/>
      </c>
      <c r="EF12" s="309"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NER_2010_EMIS</v>
      </c>
      <c r="B13" s="36" t="str">
        <f ca="true">+IF(OFFSET('Water Data'!$C$2,0,10*ROW('Water Data'!F7))="","",OFFSET('Water Data'!$C$2,0,10*ROW('Water Data'!F7)))</f>
        <v>EMIS</v>
      </c>
      <c r="C13" s="365">
        <f t="shared" ca="true" si="0"/>
        <v>2010</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19.458695813815151</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47.208436724565757</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13.422940695667968</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45.762711864406782</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17.737463360532363</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15.837608744144546</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35.794044665012407</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11.706475342838985</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31.961259079903144</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14.782539808286458</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9"/>
      <c r="BS13" s="309" t="str">
        <f ca="true">+IF(OFFSET('Water Data'!$D$27,0,10*ROW('Water Data'!D7))="","",OFFSET('Water Data'!$D$27,0,10*ROW('Water Data'!D7)))</f>
        <v/>
      </c>
      <c r="BT13" s="309" t="str">
        <f ca="true">+IF(OFFSET('Water Data'!$D$28,0,10*ROW('Water Data'!D7))="","",OFFSET('Water Data'!$D$28,0,10*ROW('Water Data'!D7)))</f>
        <v>Yes</v>
      </c>
      <c r="BU13" s="309" t="str">
        <f ca="true">+IF(OFFSET('Water Data'!$D$29,0,10*ROW('Water Data'!D7))="","",OFFSET('Water Data'!$D$29,0,10*ROW('Water Data'!D7)))</f>
        <v/>
      </c>
      <c r="BV13" s="309" t="str">
        <f ca="true">+IF(OFFSET('Water Data'!$E$27,0,10*ROW('Water Data'!E7))="","",OFFSET('Water Data'!$E$27,0,10*ROW('Water Data'!E7)))</f>
        <v/>
      </c>
      <c r="BW13" s="309" t="str">
        <f ca="true">+IF(OFFSET('Water Data'!$E$28,0,10*ROW('Water Data'!E7))="","",OFFSET('Water Data'!$E$28,0,10*ROW('Water Data'!E7)))</f>
        <v>Yes</v>
      </c>
      <c r="BX13" s="309" t="str">
        <f ca="true">+IF(OFFSET('Water Data'!$E$29,0,10*ROW('Water Data'!E7))="","",OFFSET('Water Data'!$E$29,0,10*ROW('Water Data'!E7)))</f>
        <v/>
      </c>
      <c r="BY13" s="309" t="str">
        <f ca="true">+IF(OFFSET('Water Data'!$F$27,0,10*ROW('Water Data'!F7))="","",OFFSET('Water Data'!$F$27,0,10*ROW('Water Data'!F7)))</f>
        <v/>
      </c>
      <c r="BZ13" s="309" t="str">
        <f ca="true">+IF(OFFSET('Water Data'!$F$28,0,10*ROW('Water Data'!F7))="","",OFFSET('Water Data'!$F$28,0,10*ROW('Water Data'!F7)))</f>
        <v>Yes</v>
      </c>
      <c r="CA13" s="309" t="str">
        <f ca="true">+IF(OFFSET('Water Data'!$F$29,0,10*ROW('Water Data'!F7))="","",OFFSET('Water Data'!$F$29,0,10*ROW('Water Data'!F7)))</f>
        <v/>
      </c>
      <c r="CB13" s="309" t="str">
        <f ca="true">+IF(OFFSET('Water Data'!$G$27,0,10*ROW('Water Data'!G7))="","",OFFSET('Water Data'!$G$27,0,10*ROW('Water Data'!G7)))</f>
        <v/>
      </c>
      <c r="CC13" s="309" t="str">
        <f ca="true">+IF(OFFSET('Water Data'!$G$28,0,10*ROW('Water Data'!G7))="","",OFFSET('Water Data'!$G$28,0,10*ROW('Water Data'!G7)))</f>
        <v>Yes</v>
      </c>
      <c r="CD13" s="309" t="str">
        <f ca="true">+IF(OFFSET('Water Data'!$G$29,0,10*ROW('Water Data'!G7))="","",OFFSET('Water Data'!$G$29,0,10*ROW('Water Data'!G7)))</f>
        <v/>
      </c>
      <c r="CE13" s="309" t="str">
        <f ca="true">+IF(OFFSET('Water Data'!$H$27,0,10*ROW('Water Data'!H7))="","",OFFSET('Water Data'!$H$27,0,10*ROW('Water Data'!H7)))</f>
        <v/>
      </c>
      <c r="CF13" s="309" t="str">
        <f ca="true">+IF(OFFSET('Water Data'!$H$28,0,10*ROW('Water Data'!H7))="","",OFFSET('Water Data'!$H$28,0,10*ROW('Water Data'!H7)))</f>
        <v>Yes</v>
      </c>
      <c r="CG13" s="309" t="str">
        <f ca="true">+IF(OFFSET('Water Data'!$H$29,0,10*ROW('Water Data'!H7))="","",OFFSET('Water Data'!$H$29,0,10*ROW('Water Data'!H7)))</f>
        <v/>
      </c>
      <c r="CH13" s="309" t="str">
        <f ca="true">+IF(OFFSET('Water Data'!$I$27,0,10*ROW('Water Data'!I7))="","",OFFSET('Water Data'!$I$27,0,10*ROW('Water Data'!I7)))</f>
        <v/>
      </c>
      <c r="CI13" s="309" t="str">
        <f ca="true">+IF(OFFSET('Water Data'!$I$28,0,10*ROW('Water Data'!I7))="","",OFFSET('Water Data'!$I$28,0,10*ROW('Water Data'!I7)))</f>
        <v/>
      </c>
      <c r="CJ13" s="309" t="str">
        <f ca="true">+IF(OFFSET('Water Data'!$I$29,0,10*ROW('Water Data'!I7))="","",OFFSET('Water Data'!$I$29,0,10*ROW('Water Data'!I7)))</f>
        <v/>
      </c>
      <c r="CK13" s="309" t="str">
        <f ca="true">+IF(OFFSET('Sanitation Data'!$D$28,0,10*ROW('Sanitation Data'!D7))="","",OFFSET('Sanitation Data'!$D$28,0,10*ROW('Sanitation Data'!D7)))</f>
        <v>Yes</v>
      </c>
      <c r="CL13" s="309" t="str">
        <f ca="true">+IF(OFFSET('Sanitation Data'!$D$29,0,10*ROW('Sanitation Data'!D7))="","",OFFSET('Sanitation Data'!$D$29,0,10*ROW('Sanitation Data'!D7)))</f>
        <v/>
      </c>
      <c r="CM13" s="309" t="str">
        <f ca="true">+IF(OFFSET('Sanitation Data'!$D$30,0,10*ROW('Sanitation Data'!D7))="","",OFFSET('Sanitation Data'!$D$30,0,10*ROW('Sanitation Data'!D7)))</f>
        <v/>
      </c>
      <c r="CN13" s="309" t="str">
        <f ca="true">+IF(OFFSET('Sanitation Data'!$D$31,0,10*ROW('Sanitation Data'!D7))="","",OFFSET('Sanitation Data'!$D$31,0,10*ROW('Sanitation Data'!D7)))</f>
        <v/>
      </c>
      <c r="CO13" s="309" t="str">
        <f ca="true">+IF(OFFSET('Sanitation Data'!$D$32,0,10*ROW('Sanitation Data'!D7))="","",OFFSET('Sanitation Data'!$D$32,0,10*ROW('Sanitation Data'!D7)))</f>
        <v/>
      </c>
      <c r="CP13" s="309" t="str">
        <f ca="true">+IF(OFFSET('Sanitation Data'!$E$28,0,10*ROW('Sanitation Data'!E7))="","",OFFSET('Sanitation Data'!$E$28,0,10*ROW('Sanitation Data'!E7)))</f>
        <v>Yes</v>
      </c>
      <c r="CQ13" s="309" t="str">
        <f ca="true">+IF(OFFSET('Sanitation Data'!$E$29,0,10*ROW('Sanitation Data'!E7))="","",OFFSET('Sanitation Data'!$E$29,0,10*ROW('Sanitation Data'!E7)))</f>
        <v/>
      </c>
      <c r="CR13" s="309" t="str">
        <f ca="true">+IF(OFFSET('Sanitation Data'!$E$30,0,10*ROW('Sanitation Data'!E7))="","",OFFSET('Sanitation Data'!$E$30,0,10*ROW('Sanitation Data'!E7)))</f>
        <v/>
      </c>
      <c r="CS13" s="309" t="str">
        <f ca="true">+IF(OFFSET('Sanitation Data'!$E$31,0,10*ROW('Sanitation Data'!E7))="","",OFFSET('Sanitation Data'!$E$31,0,10*ROW('Sanitation Data'!E7)))</f>
        <v/>
      </c>
      <c r="CT13" s="309" t="str">
        <f ca="true">+IF(OFFSET('Sanitation Data'!$E$32,0,10*ROW('Sanitation Data'!E7))="","",OFFSET('Sanitation Data'!$E$32,0,10*ROW('Sanitation Data'!E7)))</f>
        <v/>
      </c>
      <c r="CU13" s="309" t="str">
        <f ca="true">+IF(OFFSET('Sanitation Data'!$F$28,0,10*ROW('Sanitation Data'!F7))="","",OFFSET('Sanitation Data'!$F$28,0,10*ROW('Sanitation Data'!F7)))</f>
        <v>Yes</v>
      </c>
      <c r="CV13" s="309" t="str">
        <f ca="true">+IF(OFFSET('Sanitation Data'!$F$29,0,10*ROW('Sanitation Data'!F7))="","",OFFSET('Sanitation Data'!$F$29,0,10*ROW('Sanitation Data'!F7)))</f>
        <v/>
      </c>
      <c r="CW13" s="309" t="str">
        <f ca="true">+IF(OFFSET('Sanitation Data'!$F$30,0,10*ROW('Sanitation Data'!F7))="","",OFFSET('Sanitation Data'!$F$30,0,10*ROW('Sanitation Data'!F7)))</f>
        <v/>
      </c>
      <c r="CX13" s="309" t="str">
        <f ca="true">+IF(OFFSET('Sanitation Data'!$F$31,0,10*ROW('Sanitation Data'!F7))="","",OFFSET('Sanitation Data'!$F$31,0,10*ROW('Sanitation Data'!F7)))</f>
        <v/>
      </c>
      <c r="CY13" s="309" t="str">
        <f ca="true">+IF(OFFSET('Sanitation Data'!$F$32,0,10*ROW('Sanitation Data'!F7))="","",OFFSET('Sanitation Data'!$F$32,0,10*ROW('Sanitation Data'!F7)))</f>
        <v/>
      </c>
      <c r="CZ13" s="309" t="str">
        <f ca="true">+IF(OFFSET('Sanitation Data'!$G$28,0,10*ROW('Sanitation Data'!G7))="","",OFFSET('Sanitation Data'!$G$28,0,10*ROW('Sanitation Data'!G7)))</f>
        <v>Yes</v>
      </c>
      <c r="DA13" s="309" t="str">
        <f ca="true">+IF(OFFSET('Sanitation Data'!$G$29,0,10*ROW('Sanitation Data'!G7))="","",OFFSET('Sanitation Data'!$G$29,0,10*ROW('Sanitation Data'!G7)))</f>
        <v/>
      </c>
      <c r="DB13" s="309" t="str">
        <f ca="true">+IF(OFFSET('Sanitation Data'!$G$30,0,10*ROW('Sanitation Data'!G7))="","",OFFSET('Sanitation Data'!$G$30,0,10*ROW('Sanitation Data'!G7)))</f>
        <v/>
      </c>
      <c r="DC13" s="309" t="str">
        <f ca="true">+IF(OFFSET('Sanitation Data'!$G$31,0,10*ROW('Sanitation Data'!G7))="","",OFFSET('Sanitation Data'!$G$31,0,10*ROW('Sanitation Data'!G7)))</f>
        <v/>
      </c>
      <c r="DD13" s="309" t="str">
        <f ca="true">+IF(OFFSET('Sanitation Data'!$G$32,0,10*ROW('Sanitation Data'!G7))="","",OFFSET('Sanitation Data'!$G$32,0,10*ROW('Sanitation Data'!G7)))</f>
        <v/>
      </c>
      <c r="DE13" s="309" t="str">
        <f ca="true">+IF(OFFSET('Sanitation Data'!$H$28,0,10*ROW('Sanitation Data'!H7))="","",OFFSET('Sanitation Data'!$H$28,0,10*ROW('Sanitation Data'!H7)))</f>
        <v>Yes</v>
      </c>
      <c r="DF13" s="309" t="str">
        <f ca="true">+IF(OFFSET('Sanitation Data'!$H$29,0,10*ROW('Sanitation Data'!H7))="","",OFFSET('Sanitation Data'!$H$29,0,10*ROW('Sanitation Data'!H7)))</f>
        <v/>
      </c>
      <c r="DG13" s="309" t="str">
        <f ca="true">+IF(OFFSET('Sanitation Data'!$H$30,0,10*ROW('Sanitation Data'!H7))="","",OFFSET('Sanitation Data'!$H$30,0,10*ROW('Sanitation Data'!H7)))</f>
        <v/>
      </c>
      <c r="DH13" s="309" t="str">
        <f ca="true">+IF(OFFSET('Sanitation Data'!$H$31,0,10*ROW('Sanitation Data'!H7))="","",OFFSET('Sanitation Data'!$H$31,0,10*ROW('Sanitation Data'!H7)))</f>
        <v/>
      </c>
      <c r="DI13" s="309" t="str">
        <f ca="true">+IF(OFFSET('Sanitation Data'!$H$32,0,10*ROW('Sanitation Data'!H7))="","",OFFSET('Sanitation Data'!$H$32,0,10*ROW('Sanitation Data'!H7)))</f>
        <v/>
      </c>
      <c r="DJ13" s="309" t="str">
        <f ca="true">+IF(OFFSET('Sanitation Data'!$I$28,0,10*ROW('Sanitation Data'!I7))="","",OFFSET('Sanitation Data'!$I$28,0,10*ROW('Sanitation Data'!I7)))</f>
        <v/>
      </c>
      <c r="DK13" s="309" t="str">
        <f ca="true">+IF(OFFSET('Sanitation Data'!$I$29,0,10*ROW('Sanitation Data'!I7))="","",OFFSET('Sanitation Data'!$I$29,0,10*ROW('Sanitation Data'!I7)))</f>
        <v/>
      </c>
      <c r="DL13" s="309" t="str">
        <f ca="true">+IF(OFFSET('Sanitation Data'!$I$30,0,10*ROW('Sanitation Data'!I7))="","",OFFSET('Sanitation Data'!$I$30,0,10*ROW('Sanitation Data'!I7)))</f>
        <v/>
      </c>
      <c r="DM13" s="309" t="str">
        <f ca="true">+IF(OFFSET('Sanitation Data'!$I$31,0,10*ROW('Sanitation Data'!I7))="","",OFFSET('Sanitation Data'!$I$31,0,10*ROW('Sanitation Data'!I7)))</f>
        <v/>
      </c>
      <c r="DN13" s="309" t="str">
        <f ca="true">+IF(OFFSET('Sanitation Data'!$I$32,0,10*ROW('Sanitation Data'!I7))="","",OFFSET('Sanitation Data'!$I$32,0,10*ROW('Sanitation Data'!I7)))</f>
        <v/>
      </c>
      <c r="DO13" s="309" t="str">
        <f ca="true">+IF(OFFSET('Hygiene Data'!$D$11,0,10*ROW('Hygiene Data'!D7))="","",OFFSET('Hygiene Data'!$D$11,0,10*ROW('Hygiene Data'!D7)))</f>
        <v/>
      </c>
      <c r="DP13" s="309" t="str">
        <f ca="true">+IF(OFFSET('Hygiene Data'!$D$12,0,10*ROW('Hygiene Data'!D7))="","",OFFSET('Hygiene Data'!$D$12,0,10*ROW('Hygiene Data'!D7)))</f>
        <v/>
      </c>
      <c r="DQ13" s="309" t="str">
        <f ca="true">+IF(OFFSET('Hygiene Data'!$D$13,0,10*ROW('Hygiene Data'!D7))="","",OFFSET('Hygiene Data'!$D$13,0,10*ROW('Hygiene Data'!D7)))</f>
        <v/>
      </c>
      <c r="DR13" s="309" t="str">
        <f ca="true">+IF(OFFSET('Hygiene Data'!$E$11,0,10*ROW('Hygiene Data'!E7))="","",OFFSET('Hygiene Data'!$E$11,0,10*ROW('Hygiene Data'!E7)))</f>
        <v/>
      </c>
      <c r="DS13" s="309" t="str">
        <f ca="true">+IF(OFFSET('Hygiene Data'!$E$12,0,10*ROW('Hygiene Data'!E7))="","",OFFSET('Hygiene Data'!$E$12,0,10*ROW('Hygiene Data'!E7)))</f>
        <v/>
      </c>
      <c r="DT13" s="309" t="str">
        <f ca="true">+IF(OFFSET('Hygiene Data'!$E$13,0,10*ROW('Hygiene Data'!E7))="","",OFFSET('Hygiene Data'!$E$13,0,10*ROW('Hygiene Data'!E7)))</f>
        <v/>
      </c>
      <c r="DU13" s="309" t="str">
        <f ca="true">+IF(OFFSET('Hygiene Data'!$F$11,0,10*ROW('Hygiene Data'!F7))="","",OFFSET('Hygiene Data'!$F$11,0,10*ROW('Hygiene Data'!F7)))</f>
        <v/>
      </c>
      <c r="DV13" s="309" t="str">
        <f ca="true">+IF(OFFSET('Hygiene Data'!$F$12,0,10*ROW('Hygiene Data'!F7))="","",OFFSET('Hygiene Data'!$F$12,0,10*ROW('Hygiene Data'!F7)))</f>
        <v/>
      </c>
      <c r="DW13" s="309" t="str">
        <f ca="true">+IF(OFFSET('Hygiene Data'!$F$13,0,10*ROW('Hygiene Data'!F7))="","",OFFSET('Hygiene Data'!$F$13,0,10*ROW('Hygiene Data'!F7)))</f>
        <v/>
      </c>
      <c r="DX13" s="309" t="str">
        <f ca="true">+IF(OFFSET('Hygiene Data'!$G$11,0,10*ROW('Hygiene Data'!G7))="","",OFFSET('Hygiene Data'!$G$11,0,10*ROW('Hygiene Data'!G7)))</f>
        <v/>
      </c>
      <c r="DY13" s="309" t="str">
        <f ca="true">+IF(OFFSET('Hygiene Data'!$G$12,0,10*ROW('Hygiene Data'!G7))="","",OFFSET('Hygiene Data'!$G$12,0,10*ROW('Hygiene Data'!G7)))</f>
        <v/>
      </c>
      <c r="DZ13" s="309" t="str">
        <f ca="true">+IF(OFFSET('Hygiene Data'!$G$13,0,10*ROW('Hygiene Data'!G7))="","",OFFSET('Hygiene Data'!$G$13,0,10*ROW('Hygiene Data'!G7)))</f>
        <v/>
      </c>
      <c r="EA13" s="309" t="str">
        <f ca="true">+IF(OFFSET('Hygiene Data'!$H$11,0,10*ROW('Hygiene Data'!H7))="","",OFFSET('Hygiene Data'!$H$11,0,10*ROW('Hygiene Data'!H7)))</f>
        <v/>
      </c>
      <c r="EB13" s="309" t="str">
        <f ca="true">+IF(OFFSET('Hygiene Data'!$H$12,0,10*ROW('Hygiene Data'!H7))="","",OFFSET('Hygiene Data'!$H$12,0,10*ROW('Hygiene Data'!H7)))</f>
        <v/>
      </c>
      <c r="EC13" s="309" t="str">
        <f ca="true">+IF(OFFSET('Hygiene Data'!$H$13,0,10*ROW('Hygiene Data'!H7))="","",OFFSET('Hygiene Data'!$H$13,0,10*ROW('Hygiene Data'!H7)))</f>
        <v/>
      </c>
      <c r="ED13" s="309" t="str">
        <f ca="true">+IF(OFFSET('Hygiene Data'!$I$11,0,10*ROW('Hygiene Data'!I7))="","",OFFSET('Hygiene Data'!$I$11,0,10*ROW('Hygiene Data'!I7)))</f>
        <v/>
      </c>
      <c r="EE13" s="309" t="str">
        <f ca="true">+IF(OFFSET('Hygiene Data'!$I$12,0,10*ROW('Hygiene Data'!I7))="","",OFFSET('Hygiene Data'!$I$12,0,10*ROW('Hygiene Data'!I7)))</f>
        <v/>
      </c>
      <c r="EF13" s="309"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NER_2010_UIS</v>
      </c>
      <c r="B14" s="36" t="str">
        <f ca="true">+IF(OFFSET('Water Data'!$C$2,0,10*ROW('Water Data'!F8))="","",OFFSET('Water Data'!$C$2,0,10*ROW('Water Data'!F8)))</f>
        <v>Other</v>
      </c>
      <c r="C14" s="365">
        <f t="shared" ca="true" si="0"/>
        <v>2010</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[18]</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str">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[16]</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str">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[39]</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str">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[23]</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str">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[22]</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str">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[46]</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9"/>
      <c r="BS14" s="309" t="str">
        <f ca="true">+IF(OFFSET('Water Data'!$D$27,0,10*ROW('Water Data'!D8))="","",OFFSET('Water Data'!$D$27,0,10*ROW('Water Data'!D8)))</f>
        <v/>
      </c>
      <c r="BT14" s="309" t="str">
        <f ca="true">+IF(OFFSET('Water Data'!$D$28,0,10*ROW('Water Data'!D8))="","",OFFSET('Water Data'!$D$28,0,10*ROW('Water Data'!D8)))</f>
        <v>No</v>
      </c>
      <c r="BU14" s="309" t="str">
        <f ca="true">+IF(OFFSET('Water Data'!$D$29,0,10*ROW('Water Data'!D8))="","",OFFSET('Water Data'!$D$29,0,10*ROW('Water Data'!D8)))</f>
        <v/>
      </c>
      <c r="BV14" s="309" t="str">
        <f ca="true">+IF(OFFSET('Water Data'!$E$27,0,10*ROW('Water Data'!E8))="","",OFFSET('Water Data'!$E$27,0,10*ROW('Water Data'!E8)))</f>
        <v/>
      </c>
      <c r="BW14" s="309" t="str">
        <f ca="true">+IF(OFFSET('Water Data'!$E$28,0,10*ROW('Water Data'!E8))="","",OFFSET('Water Data'!$E$28,0,10*ROW('Water Data'!E8)))</f>
        <v/>
      </c>
      <c r="BX14" s="309" t="str">
        <f ca="true">+IF(OFFSET('Water Data'!$E$29,0,10*ROW('Water Data'!E8))="","",OFFSET('Water Data'!$E$29,0,10*ROW('Water Data'!E8)))</f>
        <v/>
      </c>
      <c r="BY14" s="309" t="str">
        <f ca="true">+IF(OFFSET('Water Data'!$F$27,0,10*ROW('Water Data'!F8))="","",OFFSET('Water Data'!$F$27,0,10*ROW('Water Data'!F8)))</f>
        <v/>
      </c>
      <c r="BZ14" s="309" t="str">
        <f ca="true">+IF(OFFSET('Water Data'!$F$28,0,10*ROW('Water Data'!F8))="","",OFFSET('Water Data'!$F$28,0,10*ROW('Water Data'!F8)))</f>
        <v/>
      </c>
      <c r="CA14" s="309" t="str">
        <f ca="true">+IF(OFFSET('Water Data'!$F$29,0,10*ROW('Water Data'!F8))="","",OFFSET('Water Data'!$F$29,0,10*ROW('Water Data'!F8)))</f>
        <v/>
      </c>
      <c r="CB14" s="309" t="str">
        <f ca="true">+IF(OFFSET('Water Data'!$G$27,0,10*ROW('Water Data'!G8))="","",OFFSET('Water Data'!$G$27,0,10*ROW('Water Data'!G8)))</f>
        <v/>
      </c>
      <c r="CC14" s="309" t="str">
        <f ca="true">+IF(OFFSET('Water Data'!$G$28,0,10*ROW('Water Data'!G8))="","",OFFSET('Water Data'!$G$28,0,10*ROW('Water Data'!G8)))</f>
        <v/>
      </c>
      <c r="CD14" s="309" t="str">
        <f ca="true">+IF(OFFSET('Water Data'!$G$29,0,10*ROW('Water Data'!G8))="","",OFFSET('Water Data'!$G$29,0,10*ROW('Water Data'!G8)))</f>
        <v/>
      </c>
      <c r="CE14" s="309" t="str">
        <f ca="true">+IF(OFFSET('Water Data'!$H$27,0,10*ROW('Water Data'!H8))="","",OFFSET('Water Data'!$H$27,0,10*ROW('Water Data'!H8)))</f>
        <v/>
      </c>
      <c r="CF14" s="309" t="str">
        <f ca="true">+IF(OFFSET('Water Data'!$H$28,0,10*ROW('Water Data'!H8))="","",OFFSET('Water Data'!$H$28,0,10*ROW('Water Data'!H8)))</f>
        <v>No</v>
      </c>
      <c r="CG14" s="309" t="str">
        <f ca="true">+IF(OFFSET('Water Data'!$H$29,0,10*ROW('Water Data'!H8))="","",OFFSET('Water Data'!$H$29,0,10*ROW('Water Data'!H8)))</f>
        <v/>
      </c>
      <c r="CH14" s="309" t="str">
        <f ca="true">+IF(OFFSET('Water Data'!$I$27,0,10*ROW('Water Data'!I8))="","",OFFSET('Water Data'!$I$27,0,10*ROW('Water Data'!I8)))</f>
        <v/>
      </c>
      <c r="CI14" s="309" t="str">
        <f ca="true">+IF(OFFSET('Water Data'!$I$28,0,10*ROW('Water Data'!I8))="","",OFFSET('Water Data'!$I$28,0,10*ROW('Water Data'!I8)))</f>
        <v>No</v>
      </c>
      <c r="CJ14" s="309" t="str">
        <f ca="true">+IF(OFFSET('Water Data'!$I$29,0,10*ROW('Water Data'!I8))="","",OFFSET('Water Data'!$I$29,0,10*ROW('Water Data'!I8)))</f>
        <v/>
      </c>
      <c r="CK14" s="309" t="str">
        <f ca="true">+IF(OFFSET('Sanitation Data'!$D$28,0,10*ROW('Sanitation Data'!D8))="","",OFFSET('Sanitation Data'!$D$28,0,10*ROW('Sanitation Data'!D8)))</f>
        <v>No</v>
      </c>
      <c r="CL14" s="309" t="str">
        <f ca="true">+IF(OFFSET('Sanitation Data'!$D$29,0,10*ROW('Sanitation Data'!D8))="","",OFFSET('Sanitation Data'!$D$29,0,10*ROW('Sanitation Data'!D8)))</f>
        <v/>
      </c>
      <c r="CM14" s="309" t="str">
        <f ca="true">+IF(OFFSET('Sanitation Data'!$D$30,0,10*ROW('Sanitation Data'!D8))="","",OFFSET('Sanitation Data'!$D$30,0,10*ROW('Sanitation Data'!D8)))</f>
        <v/>
      </c>
      <c r="CN14" s="309" t="str">
        <f ca="true">+IF(OFFSET('Sanitation Data'!$D$31,0,10*ROW('Sanitation Data'!D8))="","",OFFSET('Sanitation Data'!$D$31,0,10*ROW('Sanitation Data'!D8)))</f>
        <v/>
      </c>
      <c r="CO14" s="309" t="str">
        <f ca="true">+IF(OFFSET('Sanitation Data'!$D$32,0,10*ROW('Sanitation Data'!D8))="","",OFFSET('Sanitation Data'!$D$32,0,10*ROW('Sanitation Data'!D8)))</f>
        <v/>
      </c>
      <c r="CP14" s="309" t="str">
        <f ca="true">+IF(OFFSET('Sanitation Data'!$E$28,0,10*ROW('Sanitation Data'!E8))="","",OFFSET('Sanitation Data'!$E$28,0,10*ROW('Sanitation Data'!E8)))</f>
        <v/>
      </c>
      <c r="CQ14" s="309" t="str">
        <f ca="true">+IF(OFFSET('Sanitation Data'!$E$29,0,10*ROW('Sanitation Data'!E8))="","",OFFSET('Sanitation Data'!$E$29,0,10*ROW('Sanitation Data'!E8)))</f>
        <v/>
      </c>
      <c r="CR14" s="309" t="str">
        <f ca="true">+IF(OFFSET('Sanitation Data'!$E$30,0,10*ROW('Sanitation Data'!E8))="","",OFFSET('Sanitation Data'!$E$30,0,10*ROW('Sanitation Data'!E8)))</f>
        <v/>
      </c>
      <c r="CS14" s="309" t="str">
        <f ca="true">+IF(OFFSET('Sanitation Data'!$E$31,0,10*ROW('Sanitation Data'!E8))="","",OFFSET('Sanitation Data'!$E$31,0,10*ROW('Sanitation Data'!E8)))</f>
        <v/>
      </c>
      <c r="CT14" s="309" t="str">
        <f ca="true">+IF(OFFSET('Sanitation Data'!$E$32,0,10*ROW('Sanitation Data'!E8))="","",OFFSET('Sanitation Data'!$E$32,0,10*ROW('Sanitation Data'!E8)))</f>
        <v/>
      </c>
      <c r="CU14" s="309" t="str">
        <f ca="true">+IF(OFFSET('Sanitation Data'!$F$28,0,10*ROW('Sanitation Data'!F8))="","",OFFSET('Sanitation Data'!$F$28,0,10*ROW('Sanitation Data'!F8)))</f>
        <v/>
      </c>
      <c r="CV14" s="309" t="str">
        <f ca="true">+IF(OFFSET('Sanitation Data'!$F$29,0,10*ROW('Sanitation Data'!F8))="","",OFFSET('Sanitation Data'!$F$29,0,10*ROW('Sanitation Data'!F8)))</f>
        <v/>
      </c>
      <c r="CW14" s="309" t="str">
        <f ca="true">+IF(OFFSET('Sanitation Data'!$F$30,0,10*ROW('Sanitation Data'!F8))="","",OFFSET('Sanitation Data'!$F$30,0,10*ROW('Sanitation Data'!F8)))</f>
        <v/>
      </c>
      <c r="CX14" s="309" t="str">
        <f ca="true">+IF(OFFSET('Sanitation Data'!$F$31,0,10*ROW('Sanitation Data'!F8))="","",OFFSET('Sanitation Data'!$F$31,0,10*ROW('Sanitation Data'!F8)))</f>
        <v/>
      </c>
      <c r="CY14" s="309" t="str">
        <f ca="true">+IF(OFFSET('Sanitation Data'!$F$32,0,10*ROW('Sanitation Data'!F8))="","",OFFSET('Sanitation Data'!$F$32,0,10*ROW('Sanitation Data'!F8)))</f>
        <v/>
      </c>
      <c r="CZ14" s="309" t="str">
        <f ca="true">+IF(OFFSET('Sanitation Data'!$G$28,0,10*ROW('Sanitation Data'!G8))="","",OFFSET('Sanitation Data'!$G$28,0,10*ROW('Sanitation Data'!G8)))</f>
        <v/>
      </c>
      <c r="DA14" s="309" t="str">
        <f ca="true">+IF(OFFSET('Sanitation Data'!$G$29,0,10*ROW('Sanitation Data'!G8))="","",OFFSET('Sanitation Data'!$G$29,0,10*ROW('Sanitation Data'!G8)))</f>
        <v/>
      </c>
      <c r="DB14" s="309" t="str">
        <f ca="true">+IF(OFFSET('Sanitation Data'!$G$30,0,10*ROW('Sanitation Data'!G8))="","",OFFSET('Sanitation Data'!$G$30,0,10*ROW('Sanitation Data'!G8)))</f>
        <v/>
      </c>
      <c r="DC14" s="309" t="str">
        <f ca="true">+IF(OFFSET('Sanitation Data'!$G$31,0,10*ROW('Sanitation Data'!G8))="","",OFFSET('Sanitation Data'!$G$31,0,10*ROW('Sanitation Data'!G8)))</f>
        <v/>
      </c>
      <c r="DD14" s="309" t="str">
        <f ca="true">+IF(OFFSET('Sanitation Data'!$G$32,0,10*ROW('Sanitation Data'!G8))="","",OFFSET('Sanitation Data'!$G$32,0,10*ROW('Sanitation Data'!G8)))</f>
        <v/>
      </c>
      <c r="DE14" s="309" t="str">
        <f ca="true">+IF(OFFSET('Sanitation Data'!$H$28,0,10*ROW('Sanitation Data'!H8))="","",OFFSET('Sanitation Data'!$H$28,0,10*ROW('Sanitation Data'!H8)))</f>
        <v>No</v>
      </c>
      <c r="DF14" s="309" t="str">
        <f ca="true">+IF(OFFSET('Sanitation Data'!$H$29,0,10*ROW('Sanitation Data'!H8))="","",OFFSET('Sanitation Data'!$H$29,0,10*ROW('Sanitation Data'!H8)))</f>
        <v/>
      </c>
      <c r="DG14" s="309" t="str">
        <f ca="true">+IF(OFFSET('Sanitation Data'!$H$30,0,10*ROW('Sanitation Data'!H8))="","",OFFSET('Sanitation Data'!$H$30,0,10*ROW('Sanitation Data'!H8)))</f>
        <v/>
      </c>
      <c r="DH14" s="309" t="str">
        <f ca="true">+IF(OFFSET('Sanitation Data'!$H$31,0,10*ROW('Sanitation Data'!H8))="","",OFFSET('Sanitation Data'!$H$31,0,10*ROW('Sanitation Data'!H8)))</f>
        <v/>
      </c>
      <c r="DI14" s="309" t="str">
        <f ca="true">+IF(OFFSET('Sanitation Data'!$H$32,0,10*ROW('Sanitation Data'!H8))="","",OFFSET('Sanitation Data'!$H$32,0,10*ROW('Sanitation Data'!H8)))</f>
        <v/>
      </c>
      <c r="DJ14" s="309" t="str">
        <f ca="true">+IF(OFFSET('Sanitation Data'!$I$28,0,10*ROW('Sanitation Data'!I8))="","",OFFSET('Sanitation Data'!$I$28,0,10*ROW('Sanitation Data'!I8)))</f>
        <v>No</v>
      </c>
      <c r="DK14" s="309" t="str">
        <f ca="true">+IF(OFFSET('Sanitation Data'!$I$29,0,10*ROW('Sanitation Data'!I8))="","",OFFSET('Sanitation Data'!$I$29,0,10*ROW('Sanitation Data'!I8)))</f>
        <v/>
      </c>
      <c r="DL14" s="309" t="str">
        <f ca="true">+IF(OFFSET('Sanitation Data'!$I$30,0,10*ROW('Sanitation Data'!I8))="","",OFFSET('Sanitation Data'!$I$30,0,10*ROW('Sanitation Data'!I8)))</f>
        <v/>
      </c>
      <c r="DM14" s="309" t="str">
        <f ca="true">+IF(OFFSET('Sanitation Data'!$I$31,0,10*ROW('Sanitation Data'!I8))="","",OFFSET('Sanitation Data'!$I$31,0,10*ROW('Sanitation Data'!I8)))</f>
        <v/>
      </c>
      <c r="DN14" s="309" t="str">
        <f ca="true">+IF(OFFSET('Sanitation Data'!$I$32,0,10*ROW('Sanitation Data'!I8))="","",OFFSET('Sanitation Data'!$I$32,0,10*ROW('Sanitation Data'!I8)))</f>
        <v/>
      </c>
      <c r="DO14" s="309" t="str">
        <f ca="true">+IF(OFFSET('Hygiene Data'!$D$11,0,10*ROW('Hygiene Data'!D8))="","",OFFSET('Hygiene Data'!$D$11,0,10*ROW('Hygiene Data'!D8)))</f>
        <v/>
      </c>
      <c r="DP14" s="309" t="str">
        <f ca="true">+IF(OFFSET('Hygiene Data'!$D$12,0,10*ROW('Hygiene Data'!D8))="","",OFFSET('Hygiene Data'!$D$12,0,10*ROW('Hygiene Data'!D8)))</f>
        <v/>
      </c>
      <c r="DQ14" s="309" t="str">
        <f ca="true">+IF(OFFSET('Hygiene Data'!$D$13,0,10*ROW('Hygiene Data'!D8))="","",OFFSET('Hygiene Data'!$D$13,0,10*ROW('Hygiene Data'!D8)))</f>
        <v/>
      </c>
      <c r="DR14" s="309" t="str">
        <f ca="true">+IF(OFFSET('Hygiene Data'!$E$11,0,10*ROW('Hygiene Data'!E8))="","",OFFSET('Hygiene Data'!$E$11,0,10*ROW('Hygiene Data'!E8)))</f>
        <v/>
      </c>
      <c r="DS14" s="309" t="str">
        <f ca="true">+IF(OFFSET('Hygiene Data'!$E$12,0,10*ROW('Hygiene Data'!E8))="","",OFFSET('Hygiene Data'!$E$12,0,10*ROW('Hygiene Data'!E8)))</f>
        <v/>
      </c>
      <c r="DT14" s="309" t="str">
        <f ca="true">+IF(OFFSET('Hygiene Data'!$E$13,0,10*ROW('Hygiene Data'!E8))="","",OFFSET('Hygiene Data'!$E$13,0,10*ROW('Hygiene Data'!E8)))</f>
        <v/>
      </c>
      <c r="DU14" s="309" t="str">
        <f ca="true">+IF(OFFSET('Hygiene Data'!$F$11,0,10*ROW('Hygiene Data'!F8))="","",OFFSET('Hygiene Data'!$F$11,0,10*ROW('Hygiene Data'!F8)))</f>
        <v/>
      </c>
      <c r="DV14" s="309" t="str">
        <f ca="true">+IF(OFFSET('Hygiene Data'!$F$12,0,10*ROW('Hygiene Data'!F8))="","",OFFSET('Hygiene Data'!$F$12,0,10*ROW('Hygiene Data'!F8)))</f>
        <v/>
      </c>
      <c r="DW14" s="309" t="str">
        <f ca="true">+IF(OFFSET('Hygiene Data'!$F$13,0,10*ROW('Hygiene Data'!F8))="","",OFFSET('Hygiene Data'!$F$13,0,10*ROW('Hygiene Data'!F8)))</f>
        <v/>
      </c>
      <c r="DX14" s="309" t="str">
        <f ca="true">+IF(OFFSET('Hygiene Data'!$G$11,0,10*ROW('Hygiene Data'!G8))="","",OFFSET('Hygiene Data'!$G$11,0,10*ROW('Hygiene Data'!G8)))</f>
        <v/>
      </c>
      <c r="DY14" s="309" t="str">
        <f ca="true">+IF(OFFSET('Hygiene Data'!$G$12,0,10*ROW('Hygiene Data'!G8))="","",OFFSET('Hygiene Data'!$G$12,0,10*ROW('Hygiene Data'!G8)))</f>
        <v/>
      </c>
      <c r="DZ14" s="309" t="str">
        <f ca="true">+IF(OFFSET('Hygiene Data'!$G$13,0,10*ROW('Hygiene Data'!G8))="","",OFFSET('Hygiene Data'!$G$13,0,10*ROW('Hygiene Data'!G8)))</f>
        <v/>
      </c>
      <c r="EA14" s="309" t="str">
        <f ca="true">+IF(OFFSET('Hygiene Data'!$H$11,0,10*ROW('Hygiene Data'!H8))="","",OFFSET('Hygiene Data'!$H$11,0,10*ROW('Hygiene Data'!H8)))</f>
        <v/>
      </c>
      <c r="EB14" s="309" t="str">
        <f ca="true">+IF(OFFSET('Hygiene Data'!$H$12,0,10*ROW('Hygiene Data'!H8))="","",OFFSET('Hygiene Data'!$H$12,0,10*ROW('Hygiene Data'!H8)))</f>
        <v/>
      </c>
      <c r="EC14" s="309" t="str">
        <f ca="true">+IF(OFFSET('Hygiene Data'!$H$13,0,10*ROW('Hygiene Data'!H8))="","",OFFSET('Hygiene Data'!$H$13,0,10*ROW('Hygiene Data'!H8)))</f>
        <v/>
      </c>
      <c r="ED14" s="309" t="str">
        <f ca="true">+IF(OFFSET('Hygiene Data'!$I$11,0,10*ROW('Hygiene Data'!I8))="","",OFFSET('Hygiene Data'!$I$11,0,10*ROW('Hygiene Data'!I8)))</f>
        <v/>
      </c>
      <c r="EE14" s="309" t="str">
        <f ca="true">+IF(OFFSET('Hygiene Data'!$I$12,0,10*ROW('Hygiene Data'!I8))="","",OFFSET('Hygiene Data'!$I$12,0,10*ROW('Hygiene Data'!I8)))</f>
        <v/>
      </c>
      <c r="EF14" s="309"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NER_2011_EMIS</v>
      </c>
      <c r="B15" s="36" t="str">
        <f ca="true">+IF(OFFSET('Water Data'!$C$2,0,10*ROW('Water Data'!F9))="","",OFFSET('Water Data'!$C$2,0,10*ROW('Water Data'!F9)))</f>
        <v>EMIS</v>
      </c>
      <c r="C15" s="365">
        <f t="shared" ca="true" si="0"/>
        <v>2011</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17.72564136647614</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45.599559955995602</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11.845960652992884</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32.96960249415433</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16.304584756230472</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17.885152199920242</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39.768976897689768</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13.252406864796981</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30.007794232268125</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16.755067935769816</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9"/>
      <c r="BS15" s="309" t="str">
        <f ca="true">+IF(OFFSET('Water Data'!$D$27,0,10*ROW('Water Data'!D9))="","",OFFSET('Water Data'!$D$27,0,10*ROW('Water Data'!D9)))</f>
        <v/>
      </c>
      <c r="BT15" s="309" t="str">
        <f ca="true">+IF(OFFSET('Water Data'!$D$28,0,10*ROW('Water Data'!D9))="","",OFFSET('Water Data'!$D$28,0,10*ROW('Water Data'!D9)))</f>
        <v>Yes</v>
      </c>
      <c r="BU15" s="309" t="str">
        <f ca="true">+IF(OFFSET('Water Data'!$D$29,0,10*ROW('Water Data'!D9))="","",OFFSET('Water Data'!$D$29,0,10*ROW('Water Data'!D9)))</f>
        <v/>
      </c>
      <c r="BV15" s="309" t="str">
        <f ca="true">+IF(OFFSET('Water Data'!$E$27,0,10*ROW('Water Data'!E9))="","",OFFSET('Water Data'!$E$27,0,10*ROW('Water Data'!E9)))</f>
        <v/>
      </c>
      <c r="BW15" s="309" t="str">
        <f ca="true">+IF(OFFSET('Water Data'!$E$28,0,10*ROW('Water Data'!E9))="","",OFFSET('Water Data'!$E$28,0,10*ROW('Water Data'!E9)))</f>
        <v>Yes</v>
      </c>
      <c r="BX15" s="309" t="str">
        <f ca="true">+IF(OFFSET('Water Data'!$E$29,0,10*ROW('Water Data'!E9))="","",OFFSET('Water Data'!$E$29,0,10*ROW('Water Data'!E9)))</f>
        <v/>
      </c>
      <c r="BY15" s="309" t="str">
        <f ca="true">+IF(OFFSET('Water Data'!$F$27,0,10*ROW('Water Data'!F9))="","",OFFSET('Water Data'!$F$27,0,10*ROW('Water Data'!F9)))</f>
        <v/>
      </c>
      <c r="BZ15" s="309" t="str">
        <f ca="true">+IF(OFFSET('Water Data'!$F$28,0,10*ROW('Water Data'!F9))="","",OFFSET('Water Data'!$F$28,0,10*ROW('Water Data'!F9)))</f>
        <v>Yes</v>
      </c>
      <c r="CA15" s="309" t="str">
        <f ca="true">+IF(OFFSET('Water Data'!$F$29,0,10*ROW('Water Data'!F9))="","",OFFSET('Water Data'!$F$29,0,10*ROW('Water Data'!F9)))</f>
        <v/>
      </c>
      <c r="CB15" s="309" t="str">
        <f ca="true">+IF(OFFSET('Water Data'!$G$27,0,10*ROW('Water Data'!G9))="","",OFFSET('Water Data'!$G$27,0,10*ROW('Water Data'!G9)))</f>
        <v/>
      </c>
      <c r="CC15" s="309" t="str">
        <f ca="true">+IF(OFFSET('Water Data'!$G$28,0,10*ROW('Water Data'!G9))="","",OFFSET('Water Data'!$G$28,0,10*ROW('Water Data'!G9)))</f>
        <v>Yes</v>
      </c>
      <c r="CD15" s="309" t="str">
        <f ca="true">+IF(OFFSET('Water Data'!$G$29,0,10*ROW('Water Data'!G9))="","",OFFSET('Water Data'!$G$29,0,10*ROW('Water Data'!G9)))</f>
        <v/>
      </c>
      <c r="CE15" s="309" t="str">
        <f ca="true">+IF(OFFSET('Water Data'!$H$27,0,10*ROW('Water Data'!H9))="","",OFFSET('Water Data'!$H$27,0,10*ROW('Water Data'!H9)))</f>
        <v/>
      </c>
      <c r="CF15" s="309" t="str">
        <f ca="true">+IF(OFFSET('Water Data'!$H$28,0,10*ROW('Water Data'!H9))="","",OFFSET('Water Data'!$H$28,0,10*ROW('Water Data'!H9)))</f>
        <v>Yes</v>
      </c>
      <c r="CG15" s="309" t="str">
        <f ca="true">+IF(OFFSET('Water Data'!$H$29,0,10*ROW('Water Data'!H9))="","",OFFSET('Water Data'!$H$29,0,10*ROW('Water Data'!H9)))</f>
        <v/>
      </c>
      <c r="CH15" s="309" t="str">
        <f ca="true">+IF(OFFSET('Water Data'!$I$27,0,10*ROW('Water Data'!I9))="","",OFFSET('Water Data'!$I$27,0,10*ROW('Water Data'!I9)))</f>
        <v/>
      </c>
      <c r="CI15" s="309" t="str">
        <f ca="true">+IF(OFFSET('Water Data'!$I$28,0,10*ROW('Water Data'!I9))="","",OFFSET('Water Data'!$I$28,0,10*ROW('Water Data'!I9)))</f>
        <v/>
      </c>
      <c r="CJ15" s="309" t="str">
        <f ca="true">+IF(OFFSET('Water Data'!$I$29,0,10*ROW('Water Data'!I9))="","",OFFSET('Water Data'!$I$29,0,10*ROW('Water Data'!I9)))</f>
        <v/>
      </c>
      <c r="CK15" s="309" t="str">
        <f ca="true">+IF(OFFSET('Sanitation Data'!$D$28,0,10*ROW('Sanitation Data'!D9))="","",OFFSET('Sanitation Data'!$D$28,0,10*ROW('Sanitation Data'!D9)))</f>
        <v>Yes</v>
      </c>
      <c r="CL15" s="309" t="str">
        <f ca="true">+IF(OFFSET('Sanitation Data'!$D$29,0,10*ROW('Sanitation Data'!D9))="","",OFFSET('Sanitation Data'!$D$29,0,10*ROW('Sanitation Data'!D9)))</f>
        <v/>
      </c>
      <c r="CM15" s="309" t="str">
        <f ca="true">+IF(OFFSET('Sanitation Data'!$D$30,0,10*ROW('Sanitation Data'!D9))="","",OFFSET('Sanitation Data'!$D$30,0,10*ROW('Sanitation Data'!D9)))</f>
        <v/>
      </c>
      <c r="CN15" s="309" t="str">
        <f ca="true">+IF(OFFSET('Sanitation Data'!$D$31,0,10*ROW('Sanitation Data'!D9))="","",OFFSET('Sanitation Data'!$D$31,0,10*ROW('Sanitation Data'!D9)))</f>
        <v/>
      </c>
      <c r="CO15" s="309" t="str">
        <f ca="true">+IF(OFFSET('Sanitation Data'!$D$32,0,10*ROW('Sanitation Data'!D9))="","",OFFSET('Sanitation Data'!$D$32,0,10*ROW('Sanitation Data'!D9)))</f>
        <v/>
      </c>
      <c r="CP15" s="309" t="str">
        <f ca="true">+IF(OFFSET('Sanitation Data'!$E$28,0,10*ROW('Sanitation Data'!E9))="","",OFFSET('Sanitation Data'!$E$28,0,10*ROW('Sanitation Data'!E9)))</f>
        <v>Yes</v>
      </c>
      <c r="CQ15" s="309" t="str">
        <f ca="true">+IF(OFFSET('Sanitation Data'!$E$29,0,10*ROW('Sanitation Data'!E9))="","",OFFSET('Sanitation Data'!$E$29,0,10*ROW('Sanitation Data'!E9)))</f>
        <v/>
      </c>
      <c r="CR15" s="309" t="str">
        <f ca="true">+IF(OFFSET('Sanitation Data'!$E$30,0,10*ROW('Sanitation Data'!E9))="","",OFFSET('Sanitation Data'!$E$30,0,10*ROW('Sanitation Data'!E9)))</f>
        <v/>
      </c>
      <c r="CS15" s="309" t="str">
        <f ca="true">+IF(OFFSET('Sanitation Data'!$E$31,0,10*ROW('Sanitation Data'!E9))="","",OFFSET('Sanitation Data'!$E$31,0,10*ROW('Sanitation Data'!E9)))</f>
        <v/>
      </c>
      <c r="CT15" s="309" t="str">
        <f ca="true">+IF(OFFSET('Sanitation Data'!$E$32,0,10*ROW('Sanitation Data'!E9))="","",OFFSET('Sanitation Data'!$E$32,0,10*ROW('Sanitation Data'!E9)))</f>
        <v/>
      </c>
      <c r="CU15" s="309" t="str">
        <f ca="true">+IF(OFFSET('Sanitation Data'!$F$28,0,10*ROW('Sanitation Data'!F9))="","",OFFSET('Sanitation Data'!$F$28,0,10*ROW('Sanitation Data'!F9)))</f>
        <v>Yes</v>
      </c>
      <c r="CV15" s="309" t="str">
        <f ca="true">+IF(OFFSET('Sanitation Data'!$F$29,0,10*ROW('Sanitation Data'!F9))="","",OFFSET('Sanitation Data'!$F$29,0,10*ROW('Sanitation Data'!F9)))</f>
        <v/>
      </c>
      <c r="CW15" s="309" t="str">
        <f ca="true">+IF(OFFSET('Sanitation Data'!$F$30,0,10*ROW('Sanitation Data'!F9))="","",OFFSET('Sanitation Data'!$F$30,0,10*ROW('Sanitation Data'!F9)))</f>
        <v/>
      </c>
      <c r="CX15" s="309" t="str">
        <f ca="true">+IF(OFFSET('Sanitation Data'!$F$31,0,10*ROW('Sanitation Data'!F9))="","",OFFSET('Sanitation Data'!$F$31,0,10*ROW('Sanitation Data'!F9)))</f>
        <v/>
      </c>
      <c r="CY15" s="309" t="str">
        <f ca="true">+IF(OFFSET('Sanitation Data'!$F$32,0,10*ROW('Sanitation Data'!F9))="","",OFFSET('Sanitation Data'!$F$32,0,10*ROW('Sanitation Data'!F9)))</f>
        <v/>
      </c>
      <c r="CZ15" s="309" t="str">
        <f ca="true">+IF(OFFSET('Sanitation Data'!$G$28,0,10*ROW('Sanitation Data'!G9))="","",OFFSET('Sanitation Data'!$G$28,0,10*ROW('Sanitation Data'!G9)))</f>
        <v>Yes</v>
      </c>
      <c r="DA15" s="309" t="str">
        <f ca="true">+IF(OFFSET('Sanitation Data'!$G$29,0,10*ROW('Sanitation Data'!G9))="","",OFFSET('Sanitation Data'!$G$29,0,10*ROW('Sanitation Data'!G9)))</f>
        <v/>
      </c>
      <c r="DB15" s="309" t="str">
        <f ca="true">+IF(OFFSET('Sanitation Data'!$G$30,0,10*ROW('Sanitation Data'!G9))="","",OFFSET('Sanitation Data'!$G$30,0,10*ROW('Sanitation Data'!G9)))</f>
        <v/>
      </c>
      <c r="DC15" s="309" t="str">
        <f ca="true">+IF(OFFSET('Sanitation Data'!$G$31,0,10*ROW('Sanitation Data'!G9))="","",OFFSET('Sanitation Data'!$G$31,0,10*ROW('Sanitation Data'!G9)))</f>
        <v/>
      </c>
      <c r="DD15" s="309" t="str">
        <f ca="true">+IF(OFFSET('Sanitation Data'!$G$32,0,10*ROW('Sanitation Data'!G9))="","",OFFSET('Sanitation Data'!$G$32,0,10*ROW('Sanitation Data'!G9)))</f>
        <v/>
      </c>
      <c r="DE15" s="309" t="str">
        <f ca="true">+IF(OFFSET('Sanitation Data'!$H$28,0,10*ROW('Sanitation Data'!H9))="","",OFFSET('Sanitation Data'!$H$28,0,10*ROW('Sanitation Data'!H9)))</f>
        <v>Yes</v>
      </c>
      <c r="DF15" s="309" t="str">
        <f ca="true">+IF(OFFSET('Sanitation Data'!$H$29,0,10*ROW('Sanitation Data'!H9))="","",OFFSET('Sanitation Data'!$H$29,0,10*ROW('Sanitation Data'!H9)))</f>
        <v/>
      </c>
      <c r="DG15" s="309" t="str">
        <f ca="true">+IF(OFFSET('Sanitation Data'!$H$30,0,10*ROW('Sanitation Data'!H9))="","",OFFSET('Sanitation Data'!$H$30,0,10*ROW('Sanitation Data'!H9)))</f>
        <v/>
      </c>
      <c r="DH15" s="309" t="str">
        <f ca="true">+IF(OFFSET('Sanitation Data'!$H$31,0,10*ROW('Sanitation Data'!H9))="","",OFFSET('Sanitation Data'!$H$31,0,10*ROW('Sanitation Data'!H9)))</f>
        <v/>
      </c>
      <c r="DI15" s="309" t="str">
        <f ca="true">+IF(OFFSET('Sanitation Data'!$H$32,0,10*ROW('Sanitation Data'!H9))="","",OFFSET('Sanitation Data'!$H$32,0,10*ROW('Sanitation Data'!H9)))</f>
        <v/>
      </c>
      <c r="DJ15" s="309" t="str">
        <f ca="true">+IF(OFFSET('Sanitation Data'!$I$28,0,10*ROW('Sanitation Data'!I9))="","",OFFSET('Sanitation Data'!$I$28,0,10*ROW('Sanitation Data'!I9)))</f>
        <v/>
      </c>
      <c r="DK15" s="309" t="str">
        <f ca="true">+IF(OFFSET('Sanitation Data'!$I$29,0,10*ROW('Sanitation Data'!I9))="","",OFFSET('Sanitation Data'!$I$29,0,10*ROW('Sanitation Data'!I9)))</f>
        <v/>
      </c>
      <c r="DL15" s="309" t="str">
        <f ca="true">+IF(OFFSET('Sanitation Data'!$I$30,0,10*ROW('Sanitation Data'!I9))="","",OFFSET('Sanitation Data'!$I$30,0,10*ROW('Sanitation Data'!I9)))</f>
        <v/>
      </c>
      <c r="DM15" s="309" t="str">
        <f ca="true">+IF(OFFSET('Sanitation Data'!$I$31,0,10*ROW('Sanitation Data'!I9))="","",OFFSET('Sanitation Data'!$I$31,0,10*ROW('Sanitation Data'!I9)))</f>
        <v/>
      </c>
      <c r="DN15" s="309" t="str">
        <f ca="true">+IF(OFFSET('Sanitation Data'!$I$32,0,10*ROW('Sanitation Data'!I9))="","",OFFSET('Sanitation Data'!$I$32,0,10*ROW('Sanitation Data'!I9)))</f>
        <v/>
      </c>
      <c r="DO15" s="309" t="str">
        <f ca="true">+IF(OFFSET('Hygiene Data'!$D$11,0,10*ROW('Hygiene Data'!D9))="","",OFFSET('Hygiene Data'!$D$11,0,10*ROW('Hygiene Data'!D9)))</f>
        <v/>
      </c>
      <c r="DP15" s="309" t="str">
        <f ca="true">+IF(OFFSET('Hygiene Data'!$D$12,0,10*ROW('Hygiene Data'!D9))="","",OFFSET('Hygiene Data'!$D$12,0,10*ROW('Hygiene Data'!D9)))</f>
        <v/>
      </c>
      <c r="DQ15" s="309" t="str">
        <f ca="true">+IF(OFFSET('Hygiene Data'!$D$13,0,10*ROW('Hygiene Data'!D9))="","",OFFSET('Hygiene Data'!$D$13,0,10*ROW('Hygiene Data'!D9)))</f>
        <v/>
      </c>
      <c r="DR15" s="309" t="str">
        <f ca="true">+IF(OFFSET('Hygiene Data'!$E$11,0,10*ROW('Hygiene Data'!E9))="","",OFFSET('Hygiene Data'!$E$11,0,10*ROW('Hygiene Data'!E9)))</f>
        <v/>
      </c>
      <c r="DS15" s="309" t="str">
        <f ca="true">+IF(OFFSET('Hygiene Data'!$E$12,0,10*ROW('Hygiene Data'!E9))="","",OFFSET('Hygiene Data'!$E$12,0,10*ROW('Hygiene Data'!E9)))</f>
        <v/>
      </c>
      <c r="DT15" s="309" t="str">
        <f ca="true">+IF(OFFSET('Hygiene Data'!$E$13,0,10*ROW('Hygiene Data'!E9))="","",OFFSET('Hygiene Data'!$E$13,0,10*ROW('Hygiene Data'!E9)))</f>
        <v/>
      </c>
      <c r="DU15" s="309" t="str">
        <f ca="true">+IF(OFFSET('Hygiene Data'!$F$11,0,10*ROW('Hygiene Data'!F9))="","",OFFSET('Hygiene Data'!$F$11,0,10*ROW('Hygiene Data'!F9)))</f>
        <v/>
      </c>
      <c r="DV15" s="309" t="str">
        <f ca="true">+IF(OFFSET('Hygiene Data'!$F$12,0,10*ROW('Hygiene Data'!F9))="","",OFFSET('Hygiene Data'!$F$12,0,10*ROW('Hygiene Data'!F9)))</f>
        <v/>
      </c>
      <c r="DW15" s="309" t="str">
        <f ca="true">+IF(OFFSET('Hygiene Data'!$F$13,0,10*ROW('Hygiene Data'!F9))="","",OFFSET('Hygiene Data'!$F$13,0,10*ROW('Hygiene Data'!F9)))</f>
        <v/>
      </c>
      <c r="DX15" s="309" t="str">
        <f ca="true">+IF(OFFSET('Hygiene Data'!$G$11,0,10*ROW('Hygiene Data'!G9))="","",OFFSET('Hygiene Data'!$G$11,0,10*ROW('Hygiene Data'!G9)))</f>
        <v/>
      </c>
      <c r="DY15" s="309" t="str">
        <f ca="true">+IF(OFFSET('Hygiene Data'!$G$12,0,10*ROW('Hygiene Data'!G9))="","",OFFSET('Hygiene Data'!$G$12,0,10*ROW('Hygiene Data'!G9)))</f>
        <v/>
      </c>
      <c r="DZ15" s="309" t="str">
        <f ca="true">+IF(OFFSET('Hygiene Data'!$G$13,0,10*ROW('Hygiene Data'!G9))="","",OFFSET('Hygiene Data'!$G$13,0,10*ROW('Hygiene Data'!G9)))</f>
        <v/>
      </c>
      <c r="EA15" s="309" t="str">
        <f ca="true">+IF(OFFSET('Hygiene Data'!$H$11,0,10*ROW('Hygiene Data'!H9))="","",OFFSET('Hygiene Data'!$H$11,0,10*ROW('Hygiene Data'!H9)))</f>
        <v/>
      </c>
      <c r="EB15" s="309" t="str">
        <f ca="true">+IF(OFFSET('Hygiene Data'!$H$12,0,10*ROW('Hygiene Data'!H9))="","",OFFSET('Hygiene Data'!$H$12,0,10*ROW('Hygiene Data'!H9)))</f>
        <v/>
      </c>
      <c r="EC15" s="309" t="str">
        <f ca="true">+IF(OFFSET('Hygiene Data'!$H$13,0,10*ROW('Hygiene Data'!H9))="","",OFFSET('Hygiene Data'!$H$13,0,10*ROW('Hygiene Data'!H9)))</f>
        <v/>
      </c>
      <c r="ED15" s="309" t="str">
        <f ca="true">+IF(OFFSET('Hygiene Data'!$I$11,0,10*ROW('Hygiene Data'!I9))="","",OFFSET('Hygiene Data'!$I$11,0,10*ROW('Hygiene Data'!I9)))</f>
        <v/>
      </c>
      <c r="EE15" s="309" t="str">
        <f ca="true">+IF(OFFSET('Hygiene Data'!$I$12,0,10*ROW('Hygiene Data'!I9))="","",OFFSET('Hygiene Data'!$I$12,0,10*ROW('Hygiene Data'!I9)))</f>
        <v/>
      </c>
      <c r="EF15" s="309"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NER_2011_UIS</v>
      </c>
      <c r="B16" s="36" t="str">
        <f ca="true">+IF(OFFSET('Water Data'!$C$2,0,10*ROW('Water Data'!F10))="","",OFFSET('Water Data'!$C$2,0,10*ROW('Water Data'!F10)))</f>
        <v>Other</v>
      </c>
      <c r="C16" s="365">
        <f t="shared" ca="true" si="0"/>
        <v>2011</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str">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[15]</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str">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[15]</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str">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[25]</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str">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[25]</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9"/>
      <c r="BS16" s="309" t="str">
        <f ca="true">+IF(OFFSET('Water Data'!$D$27,0,10*ROW('Water Data'!D10))="","",OFFSET('Water Data'!$D$27,0,10*ROW('Water Data'!D10)))</f>
        <v/>
      </c>
      <c r="BT16" s="309" t="str">
        <f ca="true">+IF(OFFSET('Water Data'!$D$28,0,10*ROW('Water Data'!D10))="","",OFFSET('Water Data'!$D$28,0,10*ROW('Water Data'!D10)))</f>
        <v>No</v>
      </c>
      <c r="BU16" s="309" t="str">
        <f ca="true">+IF(OFFSET('Water Data'!$D$29,0,10*ROW('Water Data'!D10))="","",OFFSET('Water Data'!$D$29,0,10*ROW('Water Data'!D10)))</f>
        <v/>
      </c>
      <c r="BV16" s="309" t="str">
        <f ca="true">+IF(OFFSET('Water Data'!$E$27,0,10*ROW('Water Data'!E10))="","",OFFSET('Water Data'!$E$27,0,10*ROW('Water Data'!E10)))</f>
        <v/>
      </c>
      <c r="BW16" s="309" t="str">
        <f ca="true">+IF(OFFSET('Water Data'!$E$28,0,10*ROW('Water Data'!E10))="","",OFFSET('Water Data'!$E$28,0,10*ROW('Water Data'!E10)))</f>
        <v/>
      </c>
      <c r="BX16" s="309" t="str">
        <f ca="true">+IF(OFFSET('Water Data'!$E$29,0,10*ROW('Water Data'!E10))="","",OFFSET('Water Data'!$E$29,0,10*ROW('Water Data'!E10)))</f>
        <v/>
      </c>
      <c r="BY16" s="309" t="str">
        <f ca="true">+IF(OFFSET('Water Data'!$F$27,0,10*ROW('Water Data'!F10))="","",OFFSET('Water Data'!$F$27,0,10*ROW('Water Data'!F10)))</f>
        <v/>
      </c>
      <c r="BZ16" s="309" t="str">
        <f ca="true">+IF(OFFSET('Water Data'!$F$28,0,10*ROW('Water Data'!F10))="","",OFFSET('Water Data'!$F$28,0,10*ROW('Water Data'!F10)))</f>
        <v/>
      </c>
      <c r="CA16" s="309" t="str">
        <f ca="true">+IF(OFFSET('Water Data'!$F$29,0,10*ROW('Water Data'!F10))="","",OFFSET('Water Data'!$F$29,0,10*ROW('Water Data'!F10)))</f>
        <v/>
      </c>
      <c r="CB16" s="309" t="str">
        <f ca="true">+IF(OFFSET('Water Data'!$G$27,0,10*ROW('Water Data'!G10))="","",OFFSET('Water Data'!$G$27,0,10*ROW('Water Data'!G10)))</f>
        <v/>
      </c>
      <c r="CC16" s="309" t="str">
        <f ca="true">+IF(OFFSET('Water Data'!$G$28,0,10*ROW('Water Data'!G10))="","",OFFSET('Water Data'!$G$28,0,10*ROW('Water Data'!G10)))</f>
        <v/>
      </c>
      <c r="CD16" s="309" t="str">
        <f ca="true">+IF(OFFSET('Water Data'!$G$29,0,10*ROW('Water Data'!G10))="","",OFFSET('Water Data'!$G$29,0,10*ROW('Water Data'!G10)))</f>
        <v/>
      </c>
      <c r="CE16" s="309" t="str">
        <f ca="true">+IF(OFFSET('Water Data'!$H$27,0,10*ROW('Water Data'!H10))="","",OFFSET('Water Data'!$H$27,0,10*ROW('Water Data'!H10)))</f>
        <v/>
      </c>
      <c r="CF16" s="309" t="str">
        <f ca="true">+IF(OFFSET('Water Data'!$H$28,0,10*ROW('Water Data'!H10))="","",OFFSET('Water Data'!$H$28,0,10*ROW('Water Data'!H10)))</f>
        <v>No</v>
      </c>
      <c r="CG16" s="309" t="str">
        <f ca="true">+IF(OFFSET('Water Data'!$H$29,0,10*ROW('Water Data'!H10))="","",OFFSET('Water Data'!$H$29,0,10*ROW('Water Data'!H10)))</f>
        <v/>
      </c>
      <c r="CH16" s="309" t="str">
        <f ca="true">+IF(OFFSET('Water Data'!$I$27,0,10*ROW('Water Data'!I10))="","",OFFSET('Water Data'!$I$27,0,10*ROW('Water Data'!I10)))</f>
        <v/>
      </c>
      <c r="CI16" s="309" t="str">
        <f ca="true">+IF(OFFSET('Water Data'!$I$28,0,10*ROW('Water Data'!I10))="","",OFFSET('Water Data'!$I$28,0,10*ROW('Water Data'!I10)))</f>
        <v/>
      </c>
      <c r="CJ16" s="309" t="str">
        <f ca="true">+IF(OFFSET('Water Data'!$I$29,0,10*ROW('Water Data'!I10))="","",OFFSET('Water Data'!$I$29,0,10*ROW('Water Data'!I10)))</f>
        <v/>
      </c>
      <c r="CK16" s="309" t="str">
        <f ca="true">+IF(OFFSET('Sanitation Data'!$D$28,0,10*ROW('Sanitation Data'!D10))="","",OFFSET('Sanitation Data'!$D$28,0,10*ROW('Sanitation Data'!D10)))</f>
        <v>No</v>
      </c>
      <c r="CL16" s="309" t="str">
        <f ca="true">+IF(OFFSET('Sanitation Data'!$D$29,0,10*ROW('Sanitation Data'!D10))="","",OFFSET('Sanitation Data'!$D$29,0,10*ROW('Sanitation Data'!D10)))</f>
        <v/>
      </c>
      <c r="CM16" s="309" t="str">
        <f ca="true">+IF(OFFSET('Sanitation Data'!$D$30,0,10*ROW('Sanitation Data'!D10))="","",OFFSET('Sanitation Data'!$D$30,0,10*ROW('Sanitation Data'!D10)))</f>
        <v/>
      </c>
      <c r="CN16" s="309" t="str">
        <f ca="true">+IF(OFFSET('Sanitation Data'!$D$31,0,10*ROW('Sanitation Data'!D10))="","",OFFSET('Sanitation Data'!$D$31,0,10*ROW('Sanitation Data'!D10)))</f>
        <v/>
      </c>
      <c r="CO16" s="309" t="str">
        <f ca="true">+IF(OFFSET('Sanitation Data'!$D$32,0,10*ROW('Sanitation Data'!D10))="","",OFFSET('Sanitation Data'!$D$32,0,10*ROW('Sanitation Data'!D10)))</f>
        <v/>
      </c>
      <c r="CP16" s="309" t="str">
        <f ca="true">+IF(OFFSET('Sanitation Data'!$E$28,0,10*ROW('Sanitation Data'!E10))="","",OFFSET('Sanitation Data'!$E$28,0,10*ROW('Sanitation Data'!E10)))</f>
        <v/>
      </c>
      <c r="CQ16" s="309" t="str">
        <f ca="true">+IF(OFFSET('Sanitation Data'!$E$29,0,10*ROW('Sanitation Data'!E10))="","",OFFSET('Sanitation Data'!$E$29,0,10*ROW('Sanitation Data'!E10)))</f>
        <v/>
      </c>
      <c r="CR16" s="309" t="str">
        <f ca="true">+IF(OFFSET('Sanitation Data'!$E$30,0,10*ROW('Sanitation Data'!E10))="","",OFFSET('Sanitation Data'!$E$30,0,10*ROW('Sanitation Data'!E10)))</f>
        <v/>
      </c>
      <c r="CS16" s="309" t="str">
        <f ca="true">+IF(OFFSET('Sanitation Data'!$E$31,0,10*ROW('Sanitation Data'!E10))="","",OFFSET('Sanitation Data'!$E$31,0,10*ROW('Sanitation Data'!E10)))</f>
        <v/>
      </c>
      <c r="CT16" s="309" t="str">
        <f ca="true">+IF(OFFSET('Sanitation Data'!$E$32,0,10*ROW('Sanitation Data'!E10))="","",OFFSET('Sanitation Data'!$E$32,0,10*ROW('Sanitation Data'!E10)))</f>
        <v/>
      </c>
      <c r="CU16" s="309" t="str">
        <f ca="true">+IF(OFFSET('Sanitation Data'!$F$28,0,10*ROW('Sanitation Data'!F10))="","",OFFSET('Sanitation Data'!$F$28,0,10*ROW('Sanitation Data'!F10)))</f>
        <v/>
      </c>
      <c r="CV16" s="309" t="str">
        <f ca="true">+IF(OFFSET('Sanitation Data'!$F$29,0,10*ROW('Sanitation Data'!F10))="","",OFFSET('Sanitation Data'!$F$29,0,10*ROW('Sanitation Data'!F10)))</f>
        <v/>
      </c>
      <c r="CW16" s="309" t="str">
        <f ca="true">+IF(OFFSET('Sanitation Data'!$F$30,0,10*ROW('Sanitation Data'!F10))="","",OFFSET('Sanitation Data'!$F$30,0,10*ROW('Sanitation Data'!F10)))</f>
        <v/>
      </c>
      <c r="CX16" s="309" t="str">
        <f ca="true">+IF(OFFSET('Sanitation Data'!$F$31,0,10*ROW('Sanitation Data'!F10))="","",OFFSET('Sanitation Data'!$F$31,0,10*ROW('Sanitation Data'!F10)))</f>
        <v/>
      </c>
      <c r="CY16" s="309" t="str">
        <f ca="true">+IF(OFFSET('Sanitation Data'!$F$32,0,10*ROW('Sanitation Data'!F10))="","",OFFSET('Sanitation Data'!$F$32,0,10*ROW('Sanitation Data'!F10)))</f>
        <v/>
      </c>
      <c r="CZ16" s="309" t="str">
        <f ca="true">+IF(OFFSET('Sanitation Data'!$G$28,0,10*ROW('Sanitation Data'!G10))="","",OFFSET('Sanitation Data'!$G$28,0,10*ROW('Sanitation Data'!G10)))</f>
        <v/>
      </c>
      <c r="DA16" s="309" t="str">
        <f ca="true">+IF(OFFSET('Sanitation Data'!$G$29,0,10*ROW('Sanitation Data'!G10))="","",OFFSET('Sanitation Data'!$G$29,0,10*ROW('Sanitation Data'!G10)))</f>
        <v/>
      </c>
      <c r="DB16" s="309" t="str">
        <f ca="true">+IF(OFFSET('Sanitation Data'!$G$30,0,10*ROW('Sanitation Data'!G10))="","",OFFSET('Sanitation Data'!$G$30,0,10*ROW('Sanitation Data'!G10)))</f>
        <v/>
      </c>
      <c r="DC16" s="309" t="str">
        <f ca="true">+IF(OFFSET('Sanitation Data'!$G$31,0,10*ROW('Sanitation Data'!G10))="","",OFFSET('Sanitation Data'!$G$31,0,10*ROW('Sanitation Data'!G10)))</f>
        <v/>
      </c>
      <c r="DD16" s="309" t="str">
        <f ca="true">+IF(OFFSET('Sanitation Data'!$G$32,0,10*ROW('Sanitation Data'!G10))="","",OFFSET('Sanitation Data'!$G$32,0,10*ROW('Sanitation Data'!G10)))</f>
        <v/>
      </c>
      <c r="DE16" s="309" t="str">
        <f ca="true">+IF(OFFSET('Sanitation Data'!$H$28,0,10*ROW('Sanitation Data'!H10))="","",OFFSET('Sanitation Data'!$H$28,0,10*ROW('Sanitation Data'!H10)))</f>
        <v>No</v>
      </c>
      <c r="DF16" s="309" t="str">
        <f ca="true">+IF(OFFSET('Sanitation Data'!$H$29,0,10*ROW('Sanitation Data'!H10))="","",OFFSET('Sanitation Data'!$H$29,0,10*ROW('Sanitation Data'!H10)))</f>
        <v/>
      </c>
      <c r="DG16" s="309" t="str">
        <f ca="true">+IF(OFFSET('Sanitation Data'!$H$30,0,10*ROW('Sanitation Data'!H10))="","",OFFSET('Sanitation Data'!$H$30,0,10*ROW('Sanitation Data'!H10)))</f>
        <v/>
      </c>
      <c r="DH16" s="309" t="str">
        <f ca="true">+IF(OFFSET('Sanitation Data'!$H$31,0,10*ROW('Sanitation Data'!H10))="","",OFFSET('Sanitation Data'!$H$31,0,10*ROW('Sanitation Data'!H10)))</f>
        <v/>
      </c>
      <c r="DI16" s="309" t="str">
        <f ca="true">+IF(OFFSET('Sanitation Data'!$H$32,0,10*ROW('Sanitation Data'!H10))="","",OFFSET('Sanitation Data'!$H$32,0,10*ROW('Sanitation Data'!H10)))</f>
        <v/>
      </c>
      <c r="DJ16" s="309" t="str">
        <f ca="true">+IF(OFFSET('Sanitation Data'!$I$28,0,10*ROW('Sanitation Data'!I10))="","",OFFSET('Sanitation Data'!$I$28,0,10*ROW('Sanitation Data'!I10)))</f>
        <v/>
      </c>
      <c r="DK16" s="309" t="str">
        <f ca="true">+IF(OFFSET('Sanitation Data'!$I$29,0,10*ROW('Sanitation Data'!I10))="","",OFFSET('Sanitation Data'!$I$29,0,10*ROW('Sanitation Data'!I10)))</f>
        <v/>
      </c>
      <c r="DL16" s="309" t="str">
        <f ca="true">+IF(OFFSET('Sanitation Data'!$I$30,0,10*ROW('Sanitation Data'!I10))="","",OFFSET('Sanitation Data'!$I$30,0,10*ROW('Sanitation Data'!I10)))</f>
        <v/>
      </c>
      <c r="DM16" s="309" t="str">
        <f ca="true">+IF(OFFSET('Sanitation Data'!$I$31,0,10*ROW('Sanitation Data'!I10))="","",OFFSET('Sanitation Data'!$I$31,0,10*ROW('Sanitation Data'!I10)))</f>
        <v/>
      </c>
      <c r="DN16" s="309" t="str">
        <f ca="true">+IF(OFFSET('Sanitation Data'!$I$32,0,10*ROW('Sanitation Data'!I10))="","",OFFSET('Sanitation Data'!$I$32,0,10*ROW('Sanitation Data'!I10)))</f>
        <v/>
      </c>
      <c r="DO16" s="309" t="str">
        <f ca="true">+IF(OFFSET('Hygiene Data'!$D$11,0,10*ROW('Hygiene Data'!D10))="","",OFFSET('Hygiene Data'!$D$11,0,10*ROW('Hygiene Data'!D10)))</f>
        <v/>
      </c>
      <c r="DP16" s="309" t="str">
        <f ca="true">+IF(OFFSET('Hygiene Data'!$D$12,0,10*ROW('Hygiene Data'!D10))="","",OFFSET('Hygiene Data'!$D$12,0,10*ROW('Hygiene Data'!D10)))</f>
        <v/>
      </c>
      <c r="DQ16" s="309" t="str">
        <f ca="true">+IF(OFFSET('Hygiene Data'!$D$13,0,10*ROW('Hygiene Data'!D10))="","",OFFSET('Hygiene Data'!$D$13,0,10*ROW('Hygiene Data'!D10)))</f>
        <v/>
      </c>
      <c r="DR16" s="309" t="str">
        <f ca="true">+IF(OFFSET('Hygiene Data'!$E$11,0,10*ROW('Hygiene Data'!E10))="","",OFFSET('Hygiene Data'!$E$11,0,10*ROW('Hygiene Data'!E10)))</f>
        <v/>
      </c>
      <c r="DS16" s="309" t="str">
        <f ca="true">+IF(OFFSET('Hygiene Data'!$E$12,0,10*ROW('Hygiene Data'!E10))="","",OFFSET('Hygiene Data'!$E$12,0,10*ROW('Hygiene Data'!E10)))</f>
        <v/>
      </c>
      <c r="DT16" s="309" t="str">
        <f ca="true">+IF(OFFSET('Hygiene Data'!$E$13,0,10*ROW('Hygiene Data'!E10))="","",OFFSET('Hygiene Data'!$E$13,0,10*ROW('Hygiene Data'!E10)))</f>
        <v/>
      </c>
      <c r="DU16" s="309" t="str">
        <f ca="true">+IF(OFFSET('Hygiene Data'!$F$11,0,10*ROW('Hygiene Data'!F10))="","",OFFSET('Hygiene Data'!$F$11,0,10*ROW('Hygiene Data'!F10)))</f>
        <v/>
      </c>
      <c r="DV16" s="309" t="str">
        <f ca="true">+IF(OFFSET('Hygiene Data'!$F$12,0,10*ROW('Hygiene Data'!F10))="","",OFFSET('Hygiene Data'!$F$12,0,10*ROW('Hygiene Data'!F10)))</f>
        <v/>
      </c>
      <c r="DW16" s="309" t="str">
        <f ca="true">+IF(OFFSET('Hygiene Data'!$F$13,0,10*ROW('Hygiene Data'!F10))="","",OFFSET('Hygiene Data'!$F$13,0,10*ROW('Hygiene Data'!F10)))</f>
        <v/>
      </c>
      <c r="DX16" s="309" t="str">
        <f ca="true">+IF(OFFSET('Hygiene Data'!$G$11,0,10*ROW('Hygiene Data'!G10))="","",OFFSET('Hygiene Data'!$G$11,0,10*ROW('Hygiene Data'!G10)))</f>
        <v/>
      </c>
      <c r="DY16" s="309" t="str">
        <f ca="true">+IF(OFFSET('Hygiene Data'!$G$12,0,10*ROW('Hygiene Data'!G10))="","",OFFSET('Hygiene Data'!$G$12,0,10*ROW('Hygiene Data'!G10)))</f>
        <v/>
      </c>
      <c r="DZ16" s="309" t="str">
        <f ca="true">+IF(OFFSET('Hygiene Data'!$G$13,0,10*ROW('Hygiene Data'!G10))="","",OFFSET('Hygiene Data'!$G$13,0,10*ROW('Hygiene Data'!G10)))</f>
        <v/>
      </c>
      <c r="EA16" s="309" t="str">
        <f ca="true">+IF(OFFSET('Hygiene Data'!$H$11,0,10*ROW('Hygiene Data'!H10))="","",OFFSET('Hygiene Data'!$H$11,0,10*ROW('Hygiene Data'!H10)))</f>
        <v/>
      </c>
      <c r="EB16" s="309" t="str">
        <f ca="true">+IF(OFFSET('Hygiene Data'!$H$12,0,10*ROW('Hygiene Data'!H10))="","",OFFSET('Hygiene Data'!$H$12,0,10*ROW('Hygiene Data'!H10)))</f>
        <v/>
      </c>
      <c r="EC16" s="309" t="str">
        <f ca="true">+IF(OFFSET('Hygiene Data'!$H$13,0,10*ROW('Hygiene Data'!H10))="","",OFFSET('Hygiene Data'!$H$13,0,10*ROW('Hygiene Data'!H10)))</f>
        <v/>
      </c>
      <c r="ED16" s="309" t="str">
        <f ca="true">+IF(OFFSET('Hygiene Data'!$I$11,0,10*ROW('Hygiene Data'!I10))="","",OFFSET('Hygiene Data'!$I$11,0,10*ROW('Hygiene Data'!I10)))</f>
        <v/>
      </c>
      <c r="EE16" s="309" t="str">
        <f ca="true">+IF(OFFSET('Hygiene Data'!$I$12,0,10*ROW('Hygiene Data'!I10))="","",OFFSET('Hygiene Data'!$I$12,0,10*ROW('Hygiene Data'!I10)))</f>
        <v/>
      </c>
      <c r="EF16" s="309"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NER_2012_EMIS</v>
      </c>
      <c r="B17" s="36" t="str">
        <f ca="true">+IF(OFFSET('Water Data'!$C$2,0,10*ROW('Water Data'!F11))="","",OFFSET('Water Data'!$C$2,0,10*ROW('Water Data'!F11)))</f>
        <v>EMIS</v>
      </c>
      <c r="C17" s="365">
        <f t="shared" ca="true" si="0"/>
        <v>2012</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16.868142086665429</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40.780809031044214</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10.571771291483406</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35.466666666666669</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14.961383364089945</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26.421176616452797</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53.62182502351834</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21.311475409836063</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30.466666666666669</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26.006424714646982</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9"/>
      <c r="BS17" s="309" t="str">
        <f ca="true">+IF(OFFSET('Water Data'!$D$27,0,10*ROW('Water Data'!D11))="","",OFFSET('Water Data'!$D$27,0,10*ROW('Water Data'!D11)))</f>
        <v/>
      </c>
      <c r="BT17" s="309" t="str">
        <f ca="true">+IF(OFFSET('Water Data'!$D$28,0,10*ROW('Water Data'!D11))="","",OFFSET('Water Data'!$D$28,0,10*ROW('Water Data'!D11)))</f>
        <v>Yes</v>
      </c>
      <c r="BU17" s="309" t="str">
        <f ca="true">+IF(OFFSET('Water Data'!$D$29,0,10*ROW('Water Data'!D11))="","",OFFSET('Water Data'!$D$29,0,10*ROW('Water Data'!D11)))</f>
        <v/>
      </c>
      <c r="BV17" s="309" t="str">
        <f ca="true">+IF(OFFSET('Water Data'!$E$27,0,10*ROW('Water Data'!E11))="","",OFFSET('Water Data'!$E$27,0,10*ROW('Water Data'!E11)))</f>
        <v/>
      </c>
      <c r="BW17" s="309" t="str">
        <f ca="true">+IF(OFFSET('Water Data'!$E$28,0,10*ROW('Water Data'!E11))="","",OFFSET('Water Data'!$E$28,0,10*ROW('Water Data'!E11)))</f>
        <v>Yes</v>
      </c>
      <c r="BX17" s="309" t="str">
        <f ca="true">+IF(OFFSET('Water Data'!$E$29,0,10*ROW('Water Data'!E11))="","",OFFSET('Water Data'!$E$29,0,10*ROW('Water Data'!E11)))</f>
        <v/>
      </c>
      <c r="BY17" s="309" t="str">
        <f ca="true">+IF(OFFSET('Water Data'!$F$27,0,10*ROW('Water Data'!F11))="","",OFFSET('Water Data'!$F$27,0,10*ROW('Water Data'!F11)))</f>
        <v/>
      </c>
      <c r="BZ17" s="309" t="str">
        <f ca="true">+IF(OFFSET('Water Data'!$F$28,0,10*ROW('Water Data'!F11))="","",OFFSET('Water Data'!$F$28,0,10*ROW('Water Data'!F11)))</f>
        <v>Yes</v>
      </c>
      <c r="CA17" s="309" t="str">
        <f ca="true">+IF(OFFSET('Water Data'!$F$29,0,10*ROW('Water Data'!F11))="","",OFFSET('Water Data'!$F$29,0,10*ROW('Water Data'!F11)))</f>
        <v/>
      </c>
      <c r="CB17" s="309" t="str">
        <f ca="true">+IF(OFFSET('Water Data'!$G$27,0,10*ROW('Water Data'!G11))="","",OFFSET('Water Data'!$G$27,0,10*ROW('Water Data'!G11)))</f>
        <v/>
      </c>
      <c r="CC17" s="309" t="str">
        <f ca="true">+IF(OFFSET('Water Data'!$G$28,0,10*ROW('Water Data'!G11))="","",OFFSET('Water Data'!$G$28,0,10*ROW('Water Data'!G11)))</f>
        <v>Yes</v>
      </c>
      <c r="CD17" s="309" t="str">
        <f ca="true">+IF(OFFSET('Water Data'!$G$29,0,10*ROW('Water Data'!G11))="","",OFFSET('Water Data'!$G$29,0,10*ROW('Water Data'!G11)))</f>
        <v/>
      </c>
      <c r="CE17" s="309" t="str">
        <f ca="true">+IF(OFFSET('Water Data'!$H$27,0,10*ROW('Water Data'!H11))="","",OFFSET('Water Data'!$H$27,0,10*ROW('Water Data'!H11)))</f>
        <v/>
      </c>
      <c r="CF17" s="309" t="str">
        <f ca="true">+IF(OFFSET('Water Data'!$H$28,0,10*ROW('Water Data'!H11))="","",OFFSET('Water Data'!$H$28,0,10*ROW('Water Data'!H11)))</f>
        <v>Yes</v>
      </c>
      <c r="CG17" s="309" t="str">
        <f ca="true">+IF(OFFSET('Water Data'!$H$29,0,10*ROW('Water Data'!H11))="","",OFFSET('Water Data'!$H$29,0,10*ROW('Water Data'!H11)))</f>
        <v/>
      </c>
      <c r="CH17" s="309" t="str">
        <f ca="true">+IF(OFFSET('Water Data'!$I$27,0,10*ROW('Water Data'!I11))="","",OFFSET('Water Data'!$I$27,0,10*ROW('Water Data'!I11)))</f>
        <v/>
      </c>
      <c r="CI17" s="309" t="str">
        <f ca="true">+IF(OFFSET('Water Data'!$I$28,0,10*ROW('Water Data'!I11))="","",OFFSET('Water Data'!$I$28,0,10*ROW('Water Data'!I11)))</f>
        <v/>
      </c>
      <c r="CJ17" s="309" t="str">
        <f ca="true">+IF(OFFSET('Water Data'!$I$29,0,10*ROW('Water Data'!I11))="","",OFFSET('Water Data'!$I$29,0,10*ROW('Water Data'!I11)))</f>
        <v/>
      </c>
      <c r="CK17" s="309" t="str">
        <f ca="true">+IF(OFFSET('Sanitation Data'!$D$28,0,10*ROW('Sanitation Data'!D11))="","",OFFSET('Sanitation Data'!$D$28,0,10*ROW('Sanitation Data'!D11)))</f>
        <v>Yes</v>
      </c>
      <c r="CL17" s="309" t="str">
        <f ca="true">+IF(OFFSET('Sanitation Data'!$D$29,0,10*ROW('Sanitation Data'!D11))="","",OFFSET('Sanitation Data'!$D$29,0,10*ROW('Sanitation Data'!D11)))</f>
        <v/>
      </c>
      <c r="CM17" s="309" t="str">
        <f ca="true">+IF(OFFSET('Sanitation Data'!$D$30,0,10*ROW('Sanitation Data'!D11))="","",OFFSET('Sanitation Data'!$D$30,0,10*ROW('Sanitation Data'!D11)))</f>
        <v/>
      </c>
      <c r="CN17" s="309" t="str">
        <f ca="true">+IF(OFFSET('Sanitation Data'!$D$31,0,10*ROW('Sanitation Data'!D11))="","",OFFSET('Sanitation Data'!$D$31,0,10*ROW('Sanitation Data'!D11)))</f>
        <v/>
      </c>
      <c r="CO17" s="309" t="str">
        <f ca="true">+IF(OFFSET('Sanitation Data'!$D$32,0,10*ROW('Sanitation Data'!D11))="","",OFFSET('Sanitation Data'!$D$32,0,10*ROW('Sanitation Data'!D11)))</f>
        <v/>
      </c>
      <c r="CP17" s="309" t="str">
        <f ca="true">+IF(OFFSET('Sanitation Data'!$E$28,0,10*ROW('Sanitation Data'!E11))="","",OFFSET('Sanitation Data'!$E$28,0,10*ROW('Sanitation Data'!E11)))</f>
        <v>Yes</v>
      </c>
      <c r="CQ17" s="309" t="str">
        <f ca="true">+IF(OFFSET('Sanitation Data'!$E$29,0,10*ROW('Sanitation Data'!E11))="","",OFFSET('Sanitation Data'!$E$29,0,10*ROW('Sanitation Data'!E11)))</f>
        <v/>
      </c>
      <c r="CR17" s="309" t="str">
        <f ca="true">+IF(OFFSET('Sanitation Data'!$E$30,0,10*ROW('Sanitation Data'!E11))="","",OFFSET('Sanitation Data'!$E$30,0,10*ROW('Sanitation Data'!E11)))</f>
        <v/>
      </c>
      <c r="CS17" s="309" t="str">
        <f ca="true">+IF(OFFSET('Sanitation Data'!$E$31,0,10*ROW('Sanitation Data'!E11))="","",OFFSET('Sanitation Data'!$E$31,0,10*ROW('Sanitation Data'!E11)))</f>
        <v/>
      </c>
      <c r="CT17" s="309" t="str">
        <f ca="true">+IF(OFFSET('Sanitation Data'!$E$32,0,10*ROW('Sanitation Data'!E11))="","",OFFSET('Sanitation Data'!$E$32,0,10*ROW('Sanitation Data'!E11)))</f>
        <v/>
      </c>
      <c r="CU17" s="309" t="str">
        <f ca="true">+IF(OFFSET('Sanitation Data'!$F$28,0,10*ROW('Sanitation Data'!F11))="","",OFFSET('Sanitation Data'!$F$28,0,10*ROW('Sanitation Data'!F11)))</f>
        <v>Yes</v>
      </c>
      <c r="CV17" s="309" t="str">
        <f ca="true">+IF(OFFSET('Sanitation Data'!$F$29,0,10*ROW('Sanitation Data'!F11))="","",OFFSET('Sanitation Data'!$F$29,0,10*ROW('Sanitation Data'!F11)))</f>
        <v/>
      </c>
      <c r="CW17" s="309" t="str">
        <f ca="true">+IF(OFFSET('Sanitation Data'!$F$30,0,10*ROW('Sanitation Data'!F11))="","",OFFSET('Sanitation Data'!$F$30,0,10*ROW('Sanitation Data'!F11)))</f>
        <v/>
      </c>
      <c r="CX17" s="309" t="str">
        <f ca="true">+IF(OFFSET('Sanitation Data'!$F$31,0,10*ROW('Sanitation Data'!F11))="","",OFFSET('Sanitation Data'!$F$31,0,10*ROW('Sanitation Data'!F11)))</f>
        <v/>
      </c>
      <c r="CY17" s="309" t="str">
        <f ca="true">+IF(OFFSET('Sanitation Data'!$F$32,0,10*ROW('Sanitation Data'!F11))="","",OFFSET('Sanitation Data'!$F$32,0,10*ROW('Sanitation Data'!F11)))</f>
        <v/>
      </c>
      <c r="CZ17" s="309" t="str">
        <f ca="true">+IF(OFFSET('Sanitation Data'!$G$28,0,10*ROW('Sanitation Data'!G11))="","",OFFSET('Sanitation Data'!$G$28,0,10*ROW('Sanitation Data'!G11)))</f>
        <v>Yes</v>
      </c>
      <c r="DA17" s="309" t="str">
        <f ca="true">+IF(OFFSET('Sanitation Data'!$G$29,0,10*ROW('Sanitation Data'!G11))="","",OFFSET('Sanitation Data'!$G$29,0,10*ROW('Sanitation Data'!G11)))</f>
        <v/>
      </c>
      <c r="DB17" s="309" t="str">
        <f ca="true">+IF(OFFSET('Sanitation Data'!$G$30,0,10*ROW('Sanitation Data'!G11))="","",OFFSET('Sanitation Data'!$G$30,0,10*ROW('Sanitation Data'!G11)))</f>
        <v/>
      </c>
      <c r="DC17" s="309" t="str">
        <f ca="true">+IF(OFFSET('Sanitation Data'!$G$31,0,10*ROW('Sanitation Data'!G11))="","",OFFSET('Sanitation Data'!$G$31,0,10*ROW('Sanitation Data'!G11)))</f>
        <v/>
      </c>
      <c r="DD17" s="309" t="str">
        <f ca="true">+IF(OFFSET('Sanitation Data'!$G$32,0,10*ROW('Sanitation Data'!G11))="","",OFFSET('Sanitation Data'!$G$32,0,10*ROW('Sanitation Data'!G11)))</f>
        <v/>
      </c>
      <c r="DE17" s="309" t="str">
        <f ca="true">+IF(OFFSET('Sanitation Data'!$H$28,0,10*ROW('Sanitation Data'!H11))="","",OFFSET('Sanitation Data'!$H$28,0,10*ROW('Sanitation Data'!H11)))</f>
        <v>Yes</v>
      </c>
      <c r="DF17" s="309" t="str">
        <f ca="true">+IF(OFFSET('Sanitation Data'!$H$29,0,10*ROW('Sanitation Data'!H11))="","",OFFSET('Sanitation Data'!$H$29,0,10*ROW('Sanitation Data'!H11)))</f>
        <v/>
      </c>
      <c r="DG17" s="309" t="str">
        <f ca="true">+IF(OFFSET('Sanitation Data'!$H$30,0,10*ROW('Sanitation Data'!H11))="","",OFFSET('Sanitation Data'!$H$30,0,10*ROW('Sanitation Data'!H11)))</f>
        <v/>
      </c>
      <c r="DH17" s="309" t="str">
        <f ca="true">+IF(OFFSET('Sanitation Data'!$H$31,0,10*ROW('Sanitation Data'!H11))="","",OFFSET('Sanitation Data'!$H$31,0,10*ROW('Sanitation Data'!H11)))</f>
        <v/>
      </c>
      <c r="DI17" s="309" t="str">
        <f ca="true">+IF(OFFSET('Sanitation Data'!$H$32,0,10*ROW('Sanitation Data'!H11))="","",OFFSET('Sanitation Data'!$H$32,0,10*ROW('Sanitation Data'!H11)))</f>
        <v/>
      </c>
      <c r="DJ17" s="309" t="str">
        <f ca="true">+IF(OFFSET('Sanitation Data'!$I$28,0,10*ROW('Sanitation Data'!I11))="","",OFFSET('Sanitation Data'!$I$28,0,10*ROW('Sanitation Data'!I11)))</f>
        <v/>
      </c>
      <c r="DK17" s="309" t="str">
        <f ca="true">+IF(OFFSET('Sanitation Data'!$I$29,0,10*ROW('Sanitation Data'!I11))="","",OFFSET('Sanitation Data'!$I$29,0,10*ROW('Sanitation Data'!I11)))</f>
        <v/>
      </c>
      <c r="DL17" s="309" t="str">
        <f ca="true">+IF(OFFSET('Sanitation Data'!$I$30,0,10*ROW('Sanitation Data'!I11))="","",OFFSET('Sanitation Data'!$I$30,0,10*ROW('Sanitation Data'!I11)))</f>
        <v/>
      </c>
      <c r="DM17" s="309" t="str">
        <f ca="true">+IF(OFFSET('Sanitation Data'!$I$31,0,10*ROW('Sanitation Data'!I11))="","",OFFSET('Sanitation Data'!$I$31,0,10*ROW('Sanitation Data'!I11)))</f>
        <v/>
      </c>
      <c r="DN17" s="309" t="str">
        <f ca="true">+IF(OFFSET('Sanitation Data'!$I$32,0,10*ROW('Sanitation Data'!I11))="","",OFFSET('Sanitation Data'!$I$32,0,10*ROW('Sanitation Data'!I11)))</f>
        <v/>
      </c>
      <c r="DO17" s="309" t="str">
        <f ca="true">+IF(OFFSET('Hygiene Data'!$D$11,0,10*ROW('Hygiene Data'!D11))="","",OFFSET('Hygiene Data'!$D$11,0,10*ROW('Hygiene Data'!D11)))</f>
        <v/>
      </c>
      <c r="DP17" s="309" t="str">
        <f ca="true">+IF(OFFSET('Hygiene Data'!$D$12,0,10*ROW('Hygiene Data'!D11))="","",OFFSET('Hygiene Data'!$D$12,0,10*ROW('Hygiene Data'!D11)))</f>
        <v/>
      </c>
      <c r="DQ17" s="309" t="str">
        <f ca="true">+IF(OFFSET('Hygiene Data'!$D$13,0,10*ROW('Hygiene Data'!D11))="","",OFFSET('Hygiene Data'!$D$13,0,10*ROW('Hygiene Data'!D11)))</f>
        <v/>
      </c>
      <c r="DR17" s="309" t="str">
        <f ca="true">+IF(OFFSET('Hygiene Data'!$E$11,0,10*ROW('Hygiene Data'!E11))="","",OFFSET('Hygiene Data'!$E$11,0,10*ROW('Hygiene Data'!E11)))</f>
        <v/>
      </c>
      <c r="DS17" s="309" t="str">
        <f ca="true">+IF(OFFSET('Hygiene Data'!$E$12,0,10*ROW('Hygiene Data'!E11))="","",OFFSET('Hygiene Data'!$E$12,0,10*ROW('Hygiene Data'!E11)))</f>
        <v/>
      </c>
      <c r="DT17" s="309" t="str">
        <f ca="true">+IF(OFFSET('Hygiene Data'!$E$13,0,10*ROW('Hygiene Data'!E11))="","",OFFSET('Hygiene Data'!$E$13,0,10*ROW('Hygiene Data'!E11)))</f>
        <v/>
      </c>
      <c r="DU17" s="309" t="str">
        <f ca="true">+IF(OFFSET('Hygiene Data'!$F$11,0,10*ROW('Hygiene Data'!F11))="","",OFFSET('Hygiene Data'!$F$11,0,10*ROW('Hygiene Data'!F11)))</f>
        <v/>
      </c>
      <c r="DV17" s="309" t="str">
        <f ca="true">+IF(OFFSET('Hygiene Data'!$F$12,0,10*ROW('Hygiene Data'!F11))="","",OFFSET('Hygiene Data'!$F$12,0,10*ROW('Hygiene Data'!F11)))</f>
        <v/>
      </c>
      <c r="DW17" s="309" t="str">
        <f ca="true">+IF(OFFSET('Hygiene Data'!$F$13,0,10*ROW('Hygiene Data'!F11))="","",OFFSET('Hygiene Data'!$F$13,0,10*ROW('Hygiene Data'!F11)))</f>
        <v/>
      </c>
      <c r="DX17" s="309" t="str">
        <f ca="true">+IF(OFFSET('Hygiene Data'!$G$11,0,10*ROW('Hygiene Data'!G11))="","",OFFSET('Hygiene Data'!$G$11,0,10*ROW('Hygiene Data'!G11)))</f>
        <v/>
      </c>
      <c r="DY17" s="309" t="str">
        <f ca="true">+IF(OFFSET('Hygiene Data'!$G$12,0,10*ROW('Hygiene Data'!G11))="","",OFFSET('Hygiene Data'!$G$12,0,10*ROW('Hygiene Data'!G11)))</f>
        <v/>
      </c>
      <c r="DZ17" s="309" t="str">
        <f ca="true">+IF(OFFSET('Hygiene Data'!$G$13,0,10*ROW('Hygiene Data'!G11))="","",OFFSET('Hygiene Data'!$G$13,0,10*ROW('Hygiene Data'!G11)))</f>
        <v/>
      </c>
      <c r="EA17" s="309" t="str">
        <f ca="true">+IF(OFFSET('Hygiene Data'!$H$11,0,10*ROW('Hygiene Data'!H11))="","",OFFSET('Hygiene Data'!$H$11,0,10*ROW('Hygiene Data'!H11)))</f>
        <v/>
      </c>
      <c r="EB17" s="309" t="str">
        <f ca="true">+IF(OFFSET('Hygiene Data'!$H$12,0,10*ROW('Hygiene Data'!H11))="","",OFFSET('Hygiene Data'!$H$12,0,10*ROW('Hygiene Data'!H11)))</f>
        <v/>
      </c>
      <c r="EC17" s="309" t="str">
        <f ca="true">+IF(OFFSET('Hygiene Data'!$H$13,0,10*ROW('Hygiene Data'!H11))="","",OFFSET('Hygiene Data'!$H$13,0,10*ROW('Hygiene Data'!H11)))</f>
        <v/>
      </c>
      <c r="ED17" s="309" t="str">
        <f ca="true">+IF(OFFSET('Hygiene Data'!$I$11,0,10*ROW('Hygiene Data'!I11))="","",OFFSET('Hygiene Data'!$I$11,0,10*ROW('Hygiene Data'!I11)))</f>
        <v/>
      </c>
      <c r="EE17" s="309" t="str">
        <f ca="true">+IF(OFFSET('Hygiene Data'!$I$12,0,10*ROW('Hygiene Data'!I11))="","",OFFSET('Hygiene Data'!$I$12,0,10*ROW('Hygiene Data'!I11)))</f>
        <v/>
      </c>
      <c r="EF17" s="309"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NER_2012_UIS</v>
      </c>
      <c r="B18" s="36" t="str">
        <f ca="true">+IF(OFFSET('Water Data'!$C$2,0,10*ROW('Water Data'!F12))="","",OFFSET('Water Data'!$C$2,0,10*ROW('Water Data'!F12)))</f>
        <v>Other</v>
      </c>
      <c r="C18" s="365">
        <f t="shared" ca="true" si="0"/>
        <v>2012</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str">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[16]</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str">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[14]</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str">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[54]</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str">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[26]</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str">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[25]</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str">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[37]</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9"/>
      <c r="BS18" s="309" t="str">
        <f ca="true">+IF(OFFSET('Water Data'!$D$27,0,10*ROW('Water Data'!D12))="","",OFFSET('Water Data'!$D$27,0,10*ROW('Water Data'!D12)))</f>
        <v/>
      </c>
      <c r="BT18" s="309" t="str">
        <f ca="true">+IF(OFFSET('Water Data'!$D$28,0,10*ROW('Water Data'!D12))="","",OFFSET('Water Data'!$D$28,0,10*ROW('Water Data'!D12)))</f>
        <v>No</v>
      </c>
      <c r="BU18" s="309" t="str">
        <f ca="true">+IF(OFFSET('Water Data'!$D$29,0,10*ROW('Water Data'!D12))="","",OFFSET('Water Data'!$D$29,0,10*ROW('Water Data'!D12)))</f>
        <v/>
      </c>
      <c r="BV18" s="309" t="str">
        <f ca="true">+IF(OFFSET('Water Data'!$E$27,0,10*ROW('Water Data'!E12))="","",OFFSET('Water Data'!$E$27,0,10*ROW('Water Data'!E12)))</f>
        <v/>
      </c>
      <c r="BW18" s="309" t="str">
        <f ca="true">+IF(OFFSET('Water Data'!$E$28,0,10*ROW('Water Data'!E12))="","",OFFSET('Water Data'!$E$28,0,10*ROW('Water Data'!E12)))</f>
        <v/>
      </c>
      <c r="BX18" s="309" t="str">
        <f ca="true">+IF(OFFSET('Water Data'!$E$29,0,10*ROW('Water Data'!E12))="","",OFFSET('Water Data'!$E$29,0,10*ROW('Water Data'!E12)))</f>
        <v/>
      </c>
      <c r="BY18" s="309" t="str">
        <f ca="true">+IF(OFFSET('Water Data'!$F$27,0,10*ROW('Water Data'!F12))="","",OFFSET('Water Data'!$F$27,0,10*ROW('Water Data'!F12)))</f>
        <v/>
      </c>
      <c r="BZ18" s="309" t="str">
        <f ca="true">+IF(OFFSET('Water Data'!$F$28,0,10*ROW('Water Data'!F12))="","",OFFSET('Water Data'!$F$28,0,10*ROW('Water Data'!F12)))</f>
        <v/>
      </c>
      <c r="CA18" s="309" t="str">
        <f ca="true">+IF(OFFSET('Water Data'!$F$29,0,10*ROW('Water Data'!F12))="","",OFFSET('Water Data'!$F$29,0,10*ROW('Water Data'!F12)))</f>
        <v/>
      </c>
      <c r="CB18" s="309" t="str">
        <f ca="true">+IF(OFFSET('Water Data'!$G$27,0,10*ROW('Water Data'!G12))="","",OFFSET('Water Data'!$G$27,0,10*ROW('Water Data'!G12)))</f>
        <v/>
      </c>
      <c r="CC18" s="309" t="str">
        <f ca="true">+IF(OFFSET('Water Data'!$G$28,0,10*ROW('Water Data'!G12))="","",OFFSET('Water Data'!$G$28,0,10*ROW('Water Data'!G12)))</f>
        <v/>
      </c>
      <c r="CD18" s="309" t="str">
        <f ca="true">+IF(OFFSET('Water Data'!$G$29,0,10*ROW('Water Data'!G12))="","",OFFSET('Water Data'!$G$29,0,10*ROW('Water Data'!G12)))</f>
        <v/>
      </c>
      <c r="CE18" s="309" t="str">
        <f ca="true">+IF(OFFSET('Water Data'!$H$27,0,10*ROW('Water Data'!H12))="","",OFFSET('Water Data'!$H$27,0,10*ROW('Water Data'!H12)))</f>
        <v/>
      </c>
      <c r="CF18" s="309" t="str">
        <f ca="true">+IF(OFFSET('Water Data'!$H$28,0,10*ROW('Water Data'!H12))="","",OFFSET('Water Data'!$H$28,0,10*ROW('Water Data'!H12)))</f>
        <v>No</v>
      </c>
      <c r="CG18" s="309" t="str">
        <f ca="true">+IF(OFFSET('Water Data'!$H$29,0,10*ROW('Water Data'!H12))="","",OFFSET('Water Data'!$H$29,0,10*ROW('Water Data'!H12)))</f>
        <v/>
      </c>
      <c r="CH18" s="309" t="str">
        <f ca="true">+IF(OFFSET('Water Data'!$I$27,0,10*ROW('Water Data'!I12))="","",OFFSET('Water Data'!$I$27,0,10*ROW('Water Data'!I12)))</f>
        <v/>
      </c>
      <c r="CI18" s="309" t="str">
        <f ca="true">+IF(OFFSET('Water Data'!$I$28,0,10*ROW('Water Data'!I12))="","",OFFSET('Water Data'!$I$28,0,10*ROW('Water Data'!I12)))</f>
        <v>No</v>
      </c>
      <c r="CJ18" s="309" t="str">
        <f ca="true">+IF(OFFSET('Water Data'!$I$29,0,10*ROW('Water Data'!I12))="","",OFFSET('Water Data'!$I$29,0,10*ROW('Water Data'!I12)))</f>
        <v/>
      </c>
      <c r="CK18" s="309" t="str">
        <f ca="true">+IF(OFFSET('Sanitation Data'!$D$28,0,10*ROW('Sanitation Data'!D12))="","",OFFSET('Sanitation Data'!$D$28,0,10*ROW('Sanitation Data'!D12)))</f>
        <v>No</v>
      </c>
      <c r="CL18" s="309" t="str">
        <f ca="true">+IF(OFFSET('Sanitation Data'!$D$29,0,10*ROW('Sanitation Data'!D12))="","",OFFSET('Sanitation Data'!$D$29,0,10*ROW('Sanitation Data'!D12)))</f>
        <v/>
      </c>
      <c r="CM18" s="309" t="str">
        <f ca="true">+IF(OFFSET('Sanitation Data'!$D$30,0,10*ROW('Sanitation Data'!D12))="","",OFFSET('Sanitation Data'!$D$30,0,10*ROW('Sanitation Data'!D12)))</f>
        <v/>
      </c>
      <c r="CN18" s="309" t="str">
        <f ca="true">+IF(OFFSET('Sanitation Data'!$D$31,0,10*ROW('Sanitation Data'!D12))="","",OFFSET('Sanitation Data'!$D$31,0,10*ROW('Sanitation Data'!D12)))</f>
        <v/>
      </c>
      <c r="CO18" s="309" t="str">
        <f ca="true">+IF(OFFSET('Sanitation Data'!$D$32,0,10*ROW('Sanitation Data'!D12))="","",OFFSET('Sanitation Data'!$D$32,0,10*ROW('Sanitation Data'!D12)))</f>
        <v/>
      </c>
      <c r="CP18" s="309" t="str">
        <f ca="true">+IF(OFFSET('Sanitation Data'!$E$28,0,10*ROW('Sanitation Data'!E12))="","",OFFSET('Sanitation Data'!$E$28,0,10*ROW('Sanitation Data'!E12)))</f>
        <v/>
      </c>
      <c r="CQ18" s="309" t="str">
        <f ca="true">+IF(OFFSET('Sanitation Data'!$E$29,0,10*ROW('Sanitation Data'!E12))="","",OFFSET('Sanitation Data'!$E$29,0,10*ROW('Sanitation Data'!E12)))</f>
        <v/>
      </c>
      <c r="CR18" s="309" t="str">
        <f ca="true">+IF(OFFSET('Sanitation Data'!$E$30,0,10*ROW('Sanitation Data'!E12))="","",OFFSET('Sanitation Data'!$E$30,0,10*ROW('Sanitation Data'!E12)))</f>
        <v/>
      </c>
      <c r="CS18" s="309" t="str">
        <f ca="true">+IF(OFFSET('Sanitation Data'!$E$31,0,10*ROW('Sanitation Data'!E12))="","",OFFSET('Sanitation Data'!$E$31,0,10*ROW('Sanitation Data'!E12)))</f>
        <v/>
      </c>
      <c r="CT18" s="309" t="str">
        <f ca="true">+IF(OFFSET('Sanitation Data'!$E$32,0,10*ROW('Sanitation Data'!E12))="","",OFFSET('Sanitation Data'!$E$32,0,10*ROW('Sanitation Data'!E12)))</f>
        <v/>
      </c>
      <c r="CU18" s="309" t="str">
        <f ca="true">+IF(OFFSET('Sanitation Data'!$F$28,0,10*ROW('Sanitation Data'!F12))="","",OFFSET('Sanitation Data'!$F$28,0,10*ROW('Sanitation Data'!F12)))</f>
        <v/>
      </c>
      <c r="CV18" s="309" t="str">
        <f ca="true">+IF(OFFSET('Sanitation Data'!$F$29,0,10*ROW('Sanitation Data'!F12))="","",OFFSET('Sanitation Data'!$F$29,0,10*ROW('Sanitation Data'!F12)))</f>
        <v/>
      </c>
      <c r="CW18" s="309" t="str">
        <f ca="true">+IF(OFFSET('Sanitation Data'!$F$30,0,10*ROW('Sanitation Data'!F12))="","",OFFSET('Sanitation Data'!$F$30,0,10*ROW('Sanitation Data'!F12)))</f>
        <v/>
      </c>
      <c r="CX18" s="309" t="str">
        <f ca="true">+IF(OFFSET('Sanitation Data'!$F$31,0,10*ROW('Sanitation Data'!F12))="","",OFFSET('Sanitation Data'!$F$31,0,10*ROW('Sanitation Data'!F12)))</f>
        <v/>
      </c>
      <c r="CY18" s="309" t="str">
        <f ca="true">+IF(OFFSET('Sanitation Data'!$F$32,0,10*ROW('Sanitation Data'!F12))="","",OFFSET('Sanitation Data'!$F$32,0,10*ROW('Sanitation Data'!F12)))</f>
        <v/>
      </c>
      <c r="CZ18" s="309" t="str">
        <f ca="true">+IF(OFFSET('Sanitation Data'!$G$28,0,10*ROW('Sanitation Data'!G12))="","",OFFSET('Sanitation Data'!$G$28,0,10*ROW('Sanitation Data'!G12)))</f>
        <v/>
      </c>
      <c r="DA18" s="309" t="str">
        <f ca="true">+IF(OFFSET('Sanitation Data'!$G$29,0,10*ROW('Sanitation Data'!G12))="","",OFFSET('Sanitation Data'!$G$29,0,10*ROW('Sanitation Data'!G12)))</f>
        <v/>
      </c>
      <c r="DB18" s="309" t="str">
        <f ca="true">+IF(OFFSET('Sanitation Data'!$G$30,0,10*ROW('Sanitation Data'!G12))="","",OFFSET('Sanitation Data'!$G$30,0,10*ROW('Sanitation Data'!G12)))</f>
        <v/>
      </c>
      <c r="DC18" s="309" t="str">
        <f ca="true">+IF(OFFSET('Sanitation Data'!$G$31,0,10*ROW('Sanitation Data'!G12))="","",OFFSET('Sanitation Data'!$G$31,0,10*ROW('Sanitation Data'!G12)))</f>
        <v/>
      </c>
      <c r="DD18" s="309" t="str">
        <f ca="true">+IF(OFFSET('Sanitation Data'!$G$32,0,10*ROW('Sanitation Data'!G12))="","",OFFSET('Sanitation Data'!$G$32,0,10*ROW('Sanitation Data'!G12)))</f>
        <v/>
      </c>
      <c r="DE18" s="309" t="str">
        <f ca="true">+IF(OFFSET('Sanitation Data'!$H$28,0,10*ROW('Sanitation Data'!H12))="","",OFFSET('Sanitation Data'!$H$28,0,10*ROW('Sanitation Data'!H12)))</f>
        <v>No</v>
      </c>
      <c r="DF18" s="309" t="str">
        <f ca="true">+IF(OFFSET('Sanitation Data'!$H$29,0,10*ROW('Sanitation Data'!H12))="","",OFFSET('Sanitation Data'!$H$29,0,10*ROW('Sanitation Data'!H12)))</f>
        <v/>
      </c>
      <c r="DG18" s="309" t="str">
        <f ca="true">+IF(OFFSET('Sanitation Data'!$H$30,0,10*ROW('Sanitation Data'!H12))="","",OFFSET('Sanitation Data'!$H$30,0,10*ROW('Sanitation Data'!H12)))</f>
        <v/>
      </c>
      <c r="DH18" s="309" t="str">
        <f ca="true">+IF(OFFSET('Sanitation Data'!$H$31,0,10*ROW('Sanitation Data'!H12))="","",OFFSET('Sanitation Data'!$H$31,0,10*ROW('Sanitation Data'!H12)))</f>
        <v/>
      </c>
      <c r="DI18" s="309" t="str">
        <f ca="true">+IF(OFFSET('Sanitation Data'!$H$32,0,10*ROW('Sanitation Data'!H12))="","",OFFSET('Sanitation Data'!$H$32,0,10*ROW('Sanitation Data'!H12)))</f>
        <v/>
      </c>
      <c r="DJ18" s="309" t="str">
        <f ca="true">+IF(OFFSET('Sanitation Data'!$I$28,0,10*ROW('Sanitation Data'!I12))="","",OFFSET('Sanitation Data'!$I$28,0,10*ROW('Sanitation Data'!I12)))</f>
        <v>No</v>
      </c>
      <c r="DK18" s="309" t="str">
        <f ca="true">+IF(OFFSET('Sanitation Data'!$I$29,0,10*ROW('Sanitation Data'!I12))="","",OFFSET('Sanitation Data'!$I$29,0,10*ROW('Sanitation Data'!I12)))</f>
        <v/>
      </c>
      <c r="DL18" s="309" t="str">
        <f ca="true">+IF(OFFSET('Sanitation Data'!$I$30,0,10*ROW('Sanitation Data'!I12))="","",OFFSET('Sanitation Data'!$I$30,0,10*ROW('Sanitation Data'!I12)))</f>
        <v/>
      </c>
      <c r="DM18" s="309" t="str">
        <f ca="true">+IF(OFFSET('Sanitation Data'!$I$31,0,10*ROW('Sanitation Data'!I12))="","",OFFSET('Sanitation Data'!$I$31,0,10*ROW('Sanitation Data'!I12)))</f>
        <v/>
      </c>
      <c r="DN18" s="309" t="str">
        <f ca="true">+IF(OFFSET('Sanitation Data'!$I$32,0,10*ROW('Sanitation Data'!I12))="","",OFFSET('Sanitation Data'!$I$32,0,10*ROW('Sanitation Data'!I12)))</f>
        <v/>
      </c>
      <c r="DO18" s="309" t="str">
        <f ca="true">+IF(OFFSET('Hygiene Data'!$D$11,0,10*ROW('Hygiene Data'!D12))="","",OFFSET('Hygiene Data'!$D$11,0,10*ROW('Hygiene Data'!D12)))</f>
        <v/>
      </c>
      <c r="DP18" s="309" t="str">
        <f ca="true">+IF(OFFSET('Hygiene Data'!$D$12,0,10*ROW('Hygiene Data'!D12))="","",OFFSET('Hygiene Data'!$D$12,0,10*ROW('Hygiene Data'!D12)))</f>
        <v/>
      </c>
      <c r="DQ18" s="309" t="str">
        <f ca="true">+IF(OFFSET('Hygiene Data'!$D$13,0,10*ROW('Hygiene Data'!D12))="","",OFFSET('Hygiene Data'!$D$13,0,10*ROW('Hygiene Data'!D12)))</f>
        <v/>
      </c>
      <c r="DR18" s="309" t="str">
        <f ca="true">+IF(OFFSET('Hygiene Data'!$E$11,0,10*ROW('Hygiene Data'!E12))="","",OFFSET('Hygiene Data'!$E$11,0,10*ROW('Hygiene Data'!E12)))</f>
        <v/>
      </c>
      <c r="DS18" s="309" t="str">
        <f ca="true">+IF(OFFSET('Hygiene Data'!$E$12,0,10*ROW('Hygiene Data'!E12))="","",OFFSET('Hygiene Data'!$E$12,0,10*ROW('Hygiene Data'!E12)))</f>
        <v/>
      </c>
      <c r="DT18" s="309" t="str">
        <f ca="true">+IF(OFFSET('Hygiene Data'!$E$13,0,10*ROW('Hygiene Data'!E12))="","",OFFSET('Hygiene Data'!$E$13,0,10*ROW('Hygiene Data'!E12)))</f>
        <v/>
      </c>
      <c r="DU18" s="309" t="str">
        <f ca="true">+IF(OFFSET('Hygiene Data'!$F$11,0,10*ROW('Hygiene Data'!F12))="","",OFFSET('Hygiene Data'!$F$11,0,10*ROW('Hygiene Data'!F12)))</f>
        <v/>
      </c>
      <c r="DV18" s="309" t="str">
        <f ca="true">+IF(OFFSET('Hygiene Data'!$F$12,0,10*ROW('Hygiene Data'!F12))="","",OFFSET('Hygiene Data'!$F$12,0,10*ROW('Hygiene Data'!F12)))</f>
        <v/>
      </c>
      <c r="DW18" s="309" t="str">
        <f ca="true">+IF(OFFSET('Hygiene Data'!$F$13,0,10*ROW('Hygiene Data'!F12))="","",OFFSET('Hygiene Data'!$F$13,0,10*ROW('Hygiene Data'!F12)))</f>
        <v/>
      </c>
      <c r="DX18" s="309" t="str">
        <f ca="true">+IF(OFFSET('Hygiene Data'!$G$11,0,10*ROW('Hygiene Data'!G12))="","",OFFSET('Hygiene Data'!$G$11,0,10*ROW('Hygiene Data'!G12)))</f>
        <v/>
      </c>
      <c r="DY18" s="309" t="str">
        <f ca="true">+IF(OFFSET('Hygiene Data'!$G$12,0,10*ROW('Hygiene Data'!G12))="","",OFFSET('Hygiene Data'!$G$12,0,10*ROW('Hygiene Data'!G12)))</f>
        <v/>
      </c>
      <c r="DZ18" s="309" t="str">
        <f ca="true">+IF(OFFSET('Hygiene Data'!$G$13,0,10*ROW('Hygiene Data'!G12))="","",OFFSET('Hygiene Data'!$G$13,0,10*ROW('Hygiene Data'!G12)))</f>
        <v/>
      </c>
      <c r="EA18" s="309" t="str">
        <f ca="true">+IF(OFFSET('Hygiene Data'!$H$11,0,10*ROW('Hygiene Data'!H12))="","",OFFSET('Hygiene Data'!$H$11,0,10*ROW('Hygiene Data'!H12)))</f>
        <v/>
      </c>
      <c r="EB18" s="309" t="str">
        <f ca="true">+IF(OFFSET('Hygiene Data'!$H$12,0,10*ROW('Hygiene Data'!H12))="","",OFFSET('Hygiene Data'!$H$12,0,10*ROW('Hygiene Data'!H12)))</f>
        <v/>
      </c>
      <c r="EC18" s="309" t="str">
        <f ca="true">+IF(OFFSET('Hygiene Data'!$H$13,0,10*ROW('Hygiene Data'!H12))="","",OFFSET('Hygiene Data'!$H$13,0,10*ROW('Hygiene Data'!H12)))</f>
        <v/>
      </c>
      <c r="ED18" s="309" t="str">
        <f ca="true">+IF(OFFSET('Hygiene Data'!$I$11,0,10*ROW('Hygiene Data'!I12))="","",OFFSET('Hygiene Data'!$I$11,0,10*ROW('Hygiene Data'!I12)))</f>
        <v/>
      </c>
      <c r="EE18" s="309" t="str">
        <f ca="true">+IF(OFFSET('Hygiene Data'!$I$12,0,10*ROW('Hygiene Data'!I12))="","",OFFSET('Hygiene Data'!$I$12,0,10*ROW('Hygiene Data'!I12)))</f>
        <v/>
      </c>
      <c r="EF18" s="309"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NER_2013_EMIS</v>
      </c>
      <c r="B19" s="36" t="str">
        <f ca="true">+IF(OFFSET('Water Data'!$C$2,0,10*ROW('Water Data'!F13))="","",OFFSET('Water Data'!$C$2,0,10*ROW('Water Data'!F13)))</f>
        <v>EMIS</v>
      </c>
      <c r="C19" s="365">
        <f t="shared" ca="true" si="0"/>
        <v>2013</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18.12752403162505</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45.064761054041988</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11.759384893713252</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29.76878612716763</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16.568848758465009</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17.575792048233879</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37.784725323805269</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12.882556912407665</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25.770712909441229</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16.478555304740411</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9"/>
      <c r="BS19" s="309" t="str">
        <f ca="true">+IF(OFFSET('Water Data'!$D$27,0,10*ROW('Water Data'!D13))="","",OFFSET('Water Data'!$D$27,0,10*ROW('Water Data'!D13)))</f>
        <v/>
      </c>
      <c r="BT19" s="309" t="str">
        <f ca="true">+IF(OFFSET('Water Data'!$D$28,0,10*ROW('Water Data'!D13))="","",OFFSET('Water Data'!$D$28,0,10*ROW('Water Data'!D13)))</f>
        <v>Yes</v>
      </c>
      <c r="BU19" s="309" t="str">
        <f ca="true">+IF(OFFSET('Water Data'!$D$29,0,10*ROW('Water Data'!D13))="","",OFFSET('Water Data'!$D$29,0,10*ROW('Water Data'!D13)))</f>
        <v/>
      </c>
      <c r="BV19" s="309" t="str">
        <f ca="true">+IF(OFFSET('Water Data'!$E$27,0,10*ROW('Water Data'!E13))="","",OFFSET('Water Data'!$E$27,0,10*ROW('Water Data'!E13)))</f>
        <v/>
      </c>
      <c r="BW19" s="309" t="str">
        <f ca="true">+IF(OFFSET('Water Data'!$E$28,0,10*ROW('Water Data'!E13))="","",OFFSET('Water Data'!$E$28,0,10*ROW('Water Data'!E13)))</f>
        <v>Yes</v>
      </c>
      <c r="BX19" s="309" t="str">
        <f ca="true">+IF(OFFSET('Water Data'!$E$29,0,10*ROW('Water Data'!E13))="","",OFFSET('Water Data'!$E$29,0,10*ROW('Water Data'!E13)))</f>
        <v/>
      </c>
      <c r="BY19" s="309" t="str">
        <f ca="true">+IF(OFFSET('Water Data'!$F$27,0,10*ROW('Water Data'!F13))="","",OFFSET('Water Data'!$F$27,0,10*ROW('Water Data'!F13)))</f>
        <v/>
      </c>
      <c r="BZ19" s="309" t="str">
        <f ca="true">+IF(OFFSET('Water Data'!$F$28,0,10*ROW('Water Data'!F13))="","",OFFSET('Water Data'!$F$28,0,10*ROW('Water Data'!F13)))</f>
        <v>Yes</v>
      </c>
      <c r="CA19" s="309" t="str">
        <f ca="true">+IF(OFFSET('Water Data'!$F$29,0,10*ROW('Water Data'!F13))="","",OFFSET('Water Data'!$F$29,0,10*ROW('Water Data'!F13)))</f>
        <v/>
      </c>
      <c r="CB19" s="309" t="str">
        <f ca="true">+IF(OFFSET('Water Data'!$G$27,0,10*ROW('Water Data'!G13))="","",OFFSET('Water Data'!$G$27,0,10*ROW('Water Data'!G13)))</f>
        <v/>
      </c>
      <c r="CC19" s="309" t="str">
        <f ca="true">+IF(OFFSET('Water Data'!$G$28,0,10*ROW('Water Data'!G13))="","",OFFSET('Water Data'!$G$28,0,10*ROW('Water Data'!G13)))</f>
        <v>Yes</v>
      </c>
      <c r="CD19" s="309" t="str">
        <f ca="true">+IF(OFFSET('Water Data'!$G$29,0,10*ROW('Water Data'!G13))="","",OFFSET('Water Data'!$G$29,0,10*ROW('Water Data'!G13)))</f>
        <v/>
      </c>
      <c r="CE19" s="309" t="str">
        <f ca="true">+IF(OFFSET('Water Data'!$H$27,0,10*ROW('Water Data'!H13))="","",OFFSET('Water Data'!$H$27,0,10*ROW('Water Data'!H13)))</f>
        <v/>
      </c>
      <c r="CF19" s="309" t="str">
        <f ca="true">+IF(OFFSET('Water Data'!$H$28,0,10*ROW('Water Data'!H13))="","",OFFSET('Water Data'!$H$28,0,10*ROW('Water Data'!H13)))</f>
        <v>Yes</v>
      </c>
      <c r="CG19" s="309" t="str">
        <f ca="true">+IF(OFFSET('Water Data'!$H$29,0,10*ROW('Water Data'!H13))="","",OFFSET('Water Data'!$H$29,0,10*ROW('Water Data'!H13)))</f>
        <v/>
      </c>
      <c r="CH19" s="309" t="str">
        <f ca="true">+IF(OFFSET('Water Data'!$I$27,0,10*ROW('Water Data'!I13))="","",OFFSET('Water Data'!$I$27,0,10*ROW('Water Data'!I13)))</f>
        <v/>
      </c>
      <c r="CI19" s="309" t="str">
        <f ca="true">+IF(OFFSET('Water Data'!$I$28,0,10*ROW('Water Data'!I13))="","",OFFSET('Water Data'!$I$28,0,10*ROW('Water Data'!I13)))</f>
        <v/>
      </c>
      <c r="CJ19" s="309" t="str">
        <f ca="true">+IF(OFFSET('Water Data'!$I$29,0,10*ROW('Water Data'!I13))="","",OFFSET('Water Data'!$I$29,0,10*ROW('Water Data'!I13)))</f>
        <v/>
      </c>
      <c r="CK19" s="309" t="str">
        <f ca="true">+IF(OFFSET('Sanitation Data'!$D$28,0,10*ROW('Sanitation Data'!D13))="","",OFFSET('Sanitation Data'!$D$28,0,10*ROW('Sanitation Data'!D13)))</f>
        <v>Yes</v>
      </c>
      <c r="CL19" s="309" t="str">
        <f ca="true">+IF(OFFSET('Sanitation Data'!$D$29,0,10*ROW('Sanitation Data'!D13))="","",OFFSET('Sanitation Data'!$D$29,0,10*ROW('Sanitation Data'!D13)))</f>
        <v/>
      </c>
      <c r="CM19" s="309" t="str">
        <f ca="true">+IF(OFFSET('Sanitation Data'!$D$30,0,10*ROW('Sanitation Data'!D13))="","",OFFSET('Sanitation Data'!$D$30,0,10*ROW('Sanitation Data'!D13)))</f>
        <v/>
      </c>
      <c r="CN19" s="309" t="str">
        <f ca="true">+IF(OFFSET('Sanitation Data'!$D$31,0,10*ROW('Sanitation Data'!D13))="","",OFFSET('Sanitation Data'!$D$31,0,10*ROW('Sanitation Data'!D13)))</f>
        <v/>
      </c>
      <c r="CO19" s="309" t="str">
        <f ca="true">+IF(OFFSET('Sanitation Data'!$D$32,0,10*ROW('Sanitation Data'!D13))="","",OFFSET('Sanitation Data'!$D$32,0,10*ROW('Sanitation Data'!D13)))</f>
        <v/>
      </c>
      <c r="CP19" s="309" t="str">
        <f ca="true">+IF(OFFSET('Sanitation Data'!$E$28,0,10*ROW('Sanitation Data'!E13))="","",OFFSET('Sanitation Data'!$E$28,0,10*ROW('Sanitation Data'!E13)))</f>
        <v>Yes</v>
      </c>
      <c r="CQ19" s="309" t="str">
        <f ca="true">+IF(OFFSET('Sanitation Data'!$E$29,0,10*ROW('Sanitation Data'!E13))="","",OFFSET('Sanitation Data'!$E$29,0,10*ROW('Sanitation Data'!E13)))</f>
        <v/>
      </c>
      <c r="CR19" s="309" t="str">
        <f ca="true">+IF(OFFSET('Sanitation Data'!$E$30,0,10*ROW('Sanitation Data'!E13))="","",OFFSET('Sanitation Data'!$E$30,0,10*ROW('Sanitation Data'!E13)))</f>
        <v/>
      </c>
      <c r="CS19" s="309" t="str">
        <f ca="true">+IF(OFFSET('Sanitation Data'!$E$31,0,10*ROW('Sanitation Data'!E13))="","",OFFSET('Sanitation Data'!$E$31,0,10*ROW('Sanitation Data'!E13)))</f>
        <v/>
      </c>
      <c r="CT19" s="309" t="str">
        <f ca="true">+IF(OFFSET('Sanitation Data'!$E$32,0,10*ROW('Sanitation Data'!E13))="","",OFFSET('Sanitation Data'!$E$32,0,10*ROW('Sanitation Data'!E13)))</f>
        <v/>
      </c>
      <c r="CU19" s="309" t="str">
        <f ca="true">+IF(OFFSET('Sanitation Data'!$F$28,0,10*ROW('Sanitation Data'!F13))="","",OFFSET('Sanitation Data'!$F$28,0,10*ROW('Sanitation Data'!F13)))</f>
        <v>Yes</v>
      </c>
      <c r="CV19" s="309" t="str">
        <f ca="true">+IF(OFFSET('Sanitation Data'!$F$29,0,10*ROW('Sanitation Data'!F13))="","",OFFSET('Sanitation Data'!$F$29,0,10*ROW('Sanitation Data'!F13)))</f>
        <v/>
      </c>
      <c r="CW19" s="309" t="str">
        <f ca="true">+IF(OFFSET('Sanitation Data'!$F$30,0,10*ROW('Sanitation Data'!F13))="","",OFFSET('Sanitation Data'!$F$30,0,10*ROW('Sanitation Data'!F13)))</f>
        <v/>
      </c>
      <c r="CX19" s="309" t="str">
        <f ca="true">+IF(OFFSET('Sanitation Data'!$F$31,0,10*ROW('Sanitation Data'!F13))="","",OFFSET('Sanitation Data'!$F$31,0,10*ROW('Sanitation Data'!F13)))</f>
        <v/>
      </c>
      <c r="CY19" s="309" t="str">
        <f ca="true">+IF(OFFSET('Sanitation Data'!$F$32,0,10*ROW('Sanitation Data'!F13))="","",OFFSET('Sanitation Data'!$F$32,0,10*ROW('Sanitation Data'!F13)))</f>
        <v/>
      </c>
      <c r="CZ19" s="309" t="str">
        <f ca="true">+IF(OFFSET('Sanitation Data'!$G$28,0,10*ROW('Sanitation Data'!G13))="","",OFFSET('Sanitation Data'!$G$28,0,10*ROW('Sanitation Data'!G13)))</f>
        <v>Yes</v>
      </c>
      <c r="DA19" s="309" t="str">
        <f ca="true">+IF(OFFSET('Sanitation Data'!$G$29,0,10*ROW('Sanitation Data'!G13))="","",OFFSET('Sanitation Data'!$G$29,0,10*ROW('Sanitation Data'!G13)))</f>
        <v/>
      </c>
      <c r="DB19" s="309" t="str">
        <f ca="true">+IF(OFFSET('Sanitation Data'!$G$30,0,10*ROW('Sanitation Data'!G13))="","",OFFSET('Sanitation Data'!$G$30,0,10*ROW('Sanitation Data'!G13)))</f>
        <v/>
      </c>
      <c r="DC19" s="309" t="str">
        <f ca="true">+IF(OFFSET('Sanitation Data'!$G$31,0,10*ROW('Sanitation Data'!G13))="","",OFFSET('Sanitation Data'!$G$31,0,10*ROW('Sanitation Data'!G13)))</f>
        <v/>
      </c>
      <c r="DD19" s="309" t="str">
        <f ca="true">+IF(OFFSET('Sanitation Data'!$G$32,0,10*ROW('Sanitation Data'!G13))="","",OFFSET('Sanitation Data'!$G$32,0,10*ROW('Sanitation Data'!G13)))</f>
        <v/>
      </c>
      <c r="DE19" s="309" t="str">
        <f ca="true">+IF(OFFSET('Sanitation Data'!$H$28,0,10*ROW('Sanitation Data'!H13))="","",OFFSET('Sanitation Data'!$H$28,0,10*ROW('Sanitation Data'!H13)))</f>
        <v>Yes</v>
      </c>
      <c r="DF19" s="309" t="str">
        <f ca="true">+IF(OFFSET('Sanitation Data'!$H$29,0,10*ROW('Sanitation Data'!H13))="","",OFFSET('Sanitation Data'!$H$29,0,10*ROW('Sanitation Data'!H13)))</f>
        <v/>
      </c>
      <c r="DG19" s="309" t="str">
        <f ca="true">+IF(OFFSET('Sanitation Data'!$H$30,0,10*ROW('Sanitation Data'!H13))="","",OFFSET('Sanitation Data'!$H$30,0,10*ROW('Sanitation Data'!H13)))</f>
        <v/>
      </c>
      <c r="DH19" s="309" t="str">
        <f ca="true">+IF(OFFSET('Sanitation Data'!$H$31,0,10*ROW('Sanitation Data'!H13))="","",OFFSET('Sanitation Data'!$H$31,0,10*ROW('Sanitation Data'!H13)))</f>
        <v/>
      </c>
      <c r="DI19" s="309" t="str">
        <f ca="true">+IF(OFFSET('Sanitation Data'!$H$32,0,10*ROW('Sanitation Data'!H13))="","",OFFSET('Sanitation Data'!$H$32,0,10*ROW('Sanitation Data'!H13)))</f>
        <v/>
      </c>
      <c r="DJ19" s="309" t="str">
        <f ca="true">+IF(OFFSET('Sanitation Data'!$I$28,0,10*ROW('Sanitation Data'!I13))="","",OFFSET('Sanitation Data'!$I$28,0,10*ROW('Sanitation Data'!I13)))</f>
        <v/>
      </c>
      <c r="DK19" s="309" t="str">
        <f ca="true">+IF(OFFSET('Sanitation Data'!$I$29,0,10*ROW('Sanitation Data'!I13))="","",OFFSET('Sanitation Data'!$I$29,0,10*ROW('Sanitation Data'!I13)))</f>
        <v/>
      </c>
      <c r="DL19" s="309" t="str">
        <f ca="true">+IF(OFFSET('Sanitation Data'!$I$30,0,10*ROW('Sanitation Data'!I13))="","",OFFSET('Sanitation Data'!$I$30,0,10*ROW('Sanitation Data'!I13)))</f>
        <v/>
      </c>
      <c r="DM19" s="309" t="str">
        <f ca="true">+IF(OFFSET('Sanitation Data'!$I$31,0,10*ROW('Sanitation Data'!I13))="","",OFFSET('Sanitation Data'!$I$31,0,10*ROW('Sanitation Data'!I13)))</f>
        <v/>
      </c>
      <c r="DN19" s="309" t="str">
        <f ca="true">+IF(OFFSET('Sanitation Data'!$I$32,0,10*ROW('Sanitation Data'!I13))="","",OFFSET('Sanitation Data'!$I$32,0,10*ROW('Sanitation Data'!I13)))</f>
        <v/>
      </c>
      <c r="DO19" s="309" t="str">
        <f ca="true">+IF(OFFSET('Hygiene Data'!$D$11,0,10*ROW('Hygiene Data'!D13))="","",OFFSET('Hygiene Data'!$D$11,0,10*ROW('Hygiene Data'!D13)))</f>
        <v/>
      </c>
      <c r="DP19" s="309" t="str">
        <f ca="true">+IF(OFFSET('Hygiene Data'!$D$12,0,10*ROW('Hygiene Data'!D13))="","",OFFSET('Hygiene Data'!$D$12,0,10*ROW('Hygiene Data'!D13)))</f>
        <v/>
      </c>
      <c r="DQ19" s="309" t="str">
        <f ca="true">+IF(OFFSET('Hygiene Data'!$D$13,0,10*ROW('Hygiene Data'!D13))="","",OFFSET('Hygiene Data'!$D$13,0,10*ROW('Hygiene Data'!D13)))</f>
        <v/>
      </c>
      <c r="DR19" s="309" t="str">
        <f ca="true">+IF(OFFSET('Hygiene Data'!$E$11,0,10*ROW('Hygiene Data'!E13))="","",OFFSET('Hygiene Data'!$E$11,0,10*ROW('Hygiene Data'!E13)))</f>
        <v/>
      </c>
      <c r="DS19" s="309" t="str">
        <f ca="true">+IF(OFFSET('Hygiene Data'!$E$12,0,10*ROW('Hygiene Data'!E13))="","",OFFSET('Hygiene Data'!$E$12,0,10*ROW('Hygiene Data'!E13)))</f>
        <v/>
      </c>
      <c r="DT19" s="309" t="str">
        <f ca="true">+IF(OFFSET('Hygiene Data'!$E$13,0,10*ROW('Hygiene Data'!E13))="","",OFFSET('Hygiene Data'!$E$13,0,10*ROW('Hygiene Data'!E13)))</f>
        <v/>
      </c>
      <c r="DU19" s="309" t="str">
        <f ca="true">+IF(OFFSET('Hygiene Data'!$F$11,0,10*ROW('Hygiene Data'!F13))="","",OFFSET('Hygiene Data'!$F$11,0,10*ROW('Hygiene Data'!F13)))</f>
        <v/>
      </c>
      <c r="DV19" s="309" t="str">
        <f ca="true">+IF(OFFSET('Hygiene Data'!$F$12,0,10*ROW('Hygiene Data'!F13))="","",OFFSET('Hygiene Data'!$F$12,0,10*ROW('Hygiene Data'!F13)))</f>
        <v/>
      </c>
      <c r="DW19" s="309" t="str">
        <f ca="true">+IF(OFFSET('Hygiene Data'!$F$13,0,10*ROW('Hygiene Data'!F13))="","",OFFSET('Hygiene Data'!$F$13,0,10*ROW('Hygiene Data'!F13)))</f>
        <v/>
      </c>
      <c r="DX19" s="309" t="str">
        <f ca="true">+IF(OFFSET('Hygiene Data'!$G$11,0,10*ROW('Hygiene Data'!G13))="","",OFFSET('Hygiene Data'!$G$11,0,10*ROW('Hygiene Data'!G13)))</f>
        <v/>
      </c>
      <c r="DY19" s="309" t="str">
        <f ca="true">+IF(OFFSET('Hygiene Data'!$G$12,0,10*ROW('Hygiene Data'!G13))="","",OFFSET('Hygiene Data'!$G$12,0,10*ROW('Hygiene Data'!G13)))</f>
        <v/>
      </c>
      <c r="DZ19" s="309" t="str">
        <f ca="true">+IF(OFFSET('Hygiene Data'!$G$13,0,10*ROW('Hygiene Data'!G13))="","",OFFSET('Hygiene Data'!$G$13,0,10*ROW('Hygiene Data'!G13)))</f>
        <v/>
      </c>
      <c r="EA19" s="309" t="str">
        <f ca="true">+IF(OFFSET('Hygiene Data'!$H$11,0,10*ROW('Hygiene Data'!H13))="","",OFFSET('Hygiene Data'!$H$11,0,10*ROW('Hygiene Data'!H13)))</f>
        <v/>
      </c>
      <c r="EB19" s="309" t="str">
        <f ca="true">+IF(OFFSET('Hygiene Data'!$H$12,0,10*ROW('Hygiene Data'!H13))="","",OFFSET('Hygiene Data'!$H$12,0,10*ROW('Hygiene Data'!H13)))</f>
        <v/>
      </c>
      <c r="EC19" s="309" t="str">
        <f ca="true">+IF(OFFSET('Hygiene Data'!$H$13,0,10*ROW('Hygiene Data'!H13))="","",OFFSET('Hygiene Data'!$H$13,0,10*ROW('Hygiene Data'!H13)))</f>
        <v/>
      </c>
      <c r="ED19" s="309" t="str">
        <f ca="true">+IF(OFFSET('Hygiene Data'!$I$11,0,10*ROW('Hygiene Data'!I13))="","",OFFSET('Hygiene Data'!$I$11,0,10*ROW('Hygiene Data'!I13)))</f>
        <v/>
      </c>
      <c r="EE19" s="309" t="str">
        <f ca="true">+IF(OFFSET('Hygiene Data'!$I$12,0,10*ROW('Hygiene Data'!I13))="","",OFFSET('Hygiene Data'!$I$12,0,10*ROW('Hygiene Data'!I13)))</f>
        <v/>
      </c>
      <c r="EF19" s="309"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NER_2013_UIS</v>
      </c>
      <c r="B20" s="36" t="str">
        <f ca="true">+IF(OFFSET('Water Data'!$C$2,0,10*ROW('Water Data'!F14))="","",OFFSET('Water Data'!$C$2,0,10*ROW('Water Data'!F14)))</f>
        <v>Other</v>
      </c>
      <c r="C20" s="365">
        <f t="shared" ca="true" si="0"/>
        <v>2013</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str">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[17]</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str">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[15]</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str">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[44]</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str">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[27]</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str">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[25]</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str">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[57]</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9"/>
      <c r="BS20" s="309" t="str">
        <f ca="true">+IF(OFFSET('Water Data'!$D$27,0,10*ROW('Water Data'!D14))="","",OFFSET('Water Data'!$D$27,0,10*ROW('Water Data'!D14)))</f>
        <v/>
      </c>
      <c r="BT20" s="309" t="str">
        <f ca="true">+IF(OFFSET('Water Data'!$D$28,0,10*ROW('Water Data'!D14))="","",OFFSET('Water Data'!$D$28,0,10*ROW('Water Data'!D14)))</f>
        <v>No</v>
      </c>
      <c r="BU20" s="309" t="str">
        <f ca="true">+IF(OFFSET('Water Data'!$D$29,0,10*ROW('Water Data'!D14))="","",OFFSET('Water Data'!$D$29,0,10*ROW('Water Data'!D14)))</f>
        <v/>
      </c>
      <c r="BV20" s="309" t="str">
        <f ca="true">+IF(OFFSET('Water Data'!$E$27,0,10*ROW('Water Data'!E14))="","",OFFSET('Water Data'!$E$27,0,10*ROW('Water Data'!E14)))</f>
        <v/>
      </c>
      <c r="BW20" s="309" t="str">
        <f ca="true">+IF(OFFSET('Water Data'!$E$28,0,10*ROW('Water Data'!E14))="","",OFFSET('Water Data'!$E$28,0,10*ROW('Water Data'!E14)))</f>
        <v/>
      </c>
      <c r="BX20" s="309" t="str">
        <f ca="true">+IF(OFFSET('Water Data'!$E$29,0,10*ROW('Water Data'!E14))="","",OFFSET('Water Data'!$E$29,0,10*ROW('Water Data'!E14)))</f>
        <v/>
      </c>
      <c r="BY20" s="309" t="str">
        <f ca="true">+IF(OFFSET('Water Data'!$F$27,0,10*ROW('Water Data'!F14))="","",OFFSET('Water Data'!$F$27,0,10*ROW('Water Data'!F14)))</f>
        <v/>
      </c>
      <c r="BZ20" s="309" t="str">
        <f ca="true">+IF(OFFSET('Water Data'!$F$28,0,10*ROW('Water Data'!F14))="","",OFFSET('Water Data'!$F$28,0,10*ROW('Water Data'!F14)))</f>
        <v/>
      </c>
      <c r="CA20" s="309" t="str">
        <f ca="true">+IF(OFFSET('Water Data'!$F$29,0,10*ROW('Water Data'!F14))="","",OFFSET('Water Data'!$F$29,0,10*ROW('Water Data'!F14)))</f>
        <v/>
      </c>
      <c r="CB20" s="309" t="str">
        <f ca="true">+IF(OFFSET('Water Data'!$G$27,0,10*ROW('Water Data'!G14))="","",OFFSET('Water Data'!$G$27,0,10*ROW('Water Data'!G14)))</f>
        <v/>
      </c>
      <c r="CC20" s="309" t="str">
        <f ca="true">+IF(OFFSET('Water Data'!$G$28,0,10*ROW('Water Data'!G14))="","",OFFSET('Water Data'!$G$28,0,10*ROW('Water Data'!G14)))</f>
        <v/>
      </c>
      <c r="CD20" s="309" t="str">
        <f ca="true">+IF(OFFSET('Water Data'!$G$29,0,10*ROW('Water Data'!G14))="","",OFFSET('Water Data'!$G$29,0,10*ROW('Water Data'!G14)))</f>
        <v/>
      </c>
      <c r="CE20" s="309" t="str">
        <f ca="true">+IF(OFFSET('Water Data'!$H$27,0,10*ROW('Water Data'!H14))="","",OFFSET('Water Data'!$H$27,0,10*ROW('Water Data'!H14)))</f>
        <v/>
      </c>
      <c r="CF20" s="309" t="str">
        <f ca="true">+IF(OFFSET('Water Data'!$H$28,0,10*ROW('Water Data'!H14))="","",OFFSET('Water Data'!$H$28,0,10*ROW('Water Data'!H14)))</f>
        <v>No</v>
      </c>
      <c r="CG20" s="309" t="str">
        <f ca="true">+IF(OFFSET('Water Data'!$H$29,0,10*ROW('Water Data'!H14))="","",OFFSET('Water Data'!$H$29,0,10*ROW('Water Data'!H14)))</f>
        <v/>
      </c>
      <c r="CH20" s="309" t="str">
        <f ca="true">+IF(OFFSET('Water Data'!$I$27,0,10*ROW('Water Data'!I14))="","",OFFSET('Water Data'!$I$27,0,10*ROW('Water Data'!I14)))</f>
        <v/>
      </c>
      <c r="CI20" s="309" t="str">
        <f ca="true">+IF(OFFSET('Water Data'!$I$28,0,10*ROW('Water Data'!I14))="","",OFFSET('Water Data'!$I$28,0,10*ROW('Water Data'!I14)))</f>
        <v>No</v>
      </c>
      <c r="CJ20" s="309" t="str">
        <f ca="true">+IF(OFFSET('Water Data'!$I$29,0,10*ROW('Water Data'!I14))="","",OFFSET('Water Data'!$I$29,0,10*ROW('Water Data'!I14)))</f>
        <v/>
      </c>
      <c r="CK20" s="309" t="str">
        <f ca="true">+IF(OFFSET('Sanitation Data'!$D$28,0,10*ROW('Sanitation Data'!D14))="","",OFFSET('Sanitation Data'!$D$28,0,10*ROW('Sanitation Data'!D14)))</f>
        <v>No</v>
      </c>
      <c r="CL20" s="309" t="str">
        <f ca="true">+IF(OFFSET('Sanitation Data'!$D$29,0,10*ROW('Sanitation Data'!D14))="","",OFFSET('Sanitation Data'!$D$29,0,10*ROW('Sanitation Data'!D14)))</f>
        <v/>
      </c>
      <c r="CM20" s="309" t="str">
        <f ca="true">+IF(OFFSET('Sanitation Data'!$D$30,0,10*ROW('Sanitation Data'!D14))="","",OFFSET('Sanitation Data'!$D$30,0,10*ROW('Sanitation Data'!D14)))</f>
        <v/>
      </c>
      <c r="CN20" s="309" t="str">
        <f ca="true">+IF(OFFSET('Sanitation Data'!$D$31,0,10*ROW('Sanitation Data'!D14))="","",OFFSET('Sanitation Data'!$D$31,0,10*ROW('Sanitation Data'!D14)))</f>
        <v/>
      </c>
      <c r="CO20" s="309" t="str">
        <f ca="true">+IF(OFFSET('Sanitation Data'!$D$32,0,10*ROW('Sanitation Data'!D14))="","",OFFSET('Sanitation Data'!$D$32,0,10*ROW('Sanitation Data'!D14)))</f>
        <v/>
      </c>
      <c r="CP20" s="309" t="str">
        <f ca="true">+IF(OFFSET('Sanitation Data'!$E$28,0,10*ROW('Sanitation Data'!E14))="","",OFFSET('Sanitation Data'!$E$28,0,10*ROW('Sanitation Data'!E14)))</f>
        <v/>
      </c>
      <c r="CQ20" s="309" t="str">
        <f ca="true">+IF(OFFSET('Sanitation Data'!$E$29,0,10*ROW('Sanitation Data'!E14))="","",OFFSET('Sanitation Data'!$E$29,0,10*ROW('Sanitation Data'!E14)))</f>
        <v/>
      </c>
      <c r="CR20" s="309" t="str">
        <f ca="true">+IF(OFFSET('Sanitation Data'!$E$30,0,10*ROW('Sanitation Data'!E14))="","",OFFSET('Sanitation Data'!$E$30,0,10*ROW('Sanitation Data'!E14)))</f>
        <v/>
      </c>
      <c r="CS20" s="309" t="str">
        <f ca="true">+IF(OFFSET('Sanitation Data'!$E$31,0,10*ROW('Sanitation Data'!E14))="","",OFFSET('Sanitation Data'!$E$31,0,10*ROW('Sanitation Data'!E14)))</f>
        <v/>
      </c>
      <c r="CT20" s="309" t="str">
        <f ca="true">+IF(OFFSET('Sanitation Data'!$E$32,0,10*ROW('Sanitation Data'!E14))="","",OFFSET('Sanitation Data'!$E$32,0,10*ROW('Sanitation Data'!E14)))</f>
        <v/>
      </c>
      <c r="CU20" s="309" t="str">
        <f ca="true">+IF(OFFSET('Sanitation Data'!$F$28,0,10*ROW('Sanitation Data'!F14))="","",OFFSET('Sanitation Data'!$F$28,0,10*ROW('Sanitation Data'!F14)))</f>
        <v/>
      </c>
      <c r="CV20" s="309" t="str">
        <f ca="true">+IF(OFFSET('Sanitation Data'!$F$29,0,10*ROW('Sanitation Data'!F14))="","",OFFSET('Sanitation Data'!$F$29,0,10*ROW('Sanitation Data'!F14)))</f>
        <v/>
      </c>
      <c r="CW20" s="309" t="str">
        <f ca="true">+IF(OFFSET('Sanitation Data'!$F$30,0,10*ROW('Sanitation Data'!F14))="","",OFFSET('Sanitation Data'!$F$30,0,10*ROW('Sanitation Data'!F14)))</f>
        <v/>
      </c>
      <c r="CX20" s="309" t="str">
        <f ca="true">+IF(OFFSET('Sanitation Data'!$F$31,0,10*ROW('Sanitation Data'!F14))="","",OFFSET('Sanitation Data'!$F$31,0,10*ROW('Sanitation Data'!F14)))</f>
        <v/>
      </c>
      <c r="CY20" s="309" t="str">
        <f ca="true">+IF(OFFSET('Sanitation Data'!$F$32,0,10*ROW('Sanitation Data'!F14))="","",OFFSET('Sanitation Data'!$F$32,0,10*ROW('Sanitation Data'!F14)))</f>
        <v/>
      </c>
      <c r="CZ20" s="309" t="str">
        <f ca="true">+IF(OFFSET('Sanitation Data'!$G$28,0,10*ROW('Sanitation Data'!G14))="","",OFFSET('Sanitation Data'!$G$28,0,10*ROW('Sanitation Data'!G14)))</f>
        <v/>
      </c>
      <c r="DA20" s="309" t="str">
        <f ca="true">+IF(OFFSET('Sanitation Data'!$G$29,0,10*ROW('Sanitation Data'!G14))="","",OFFSET('Sanitation Data'!$G$29,0,10*ROW('Sanitation Data'!G14)))</f>
        <v/>
      </c>
      <c r="DB20" s="309" t="str">
        <f ca="true">+IF(OFFSET('Sanitation Data'!$G$30,0,10*ROW('Sanitation Data'!G14))="","",OFFSET('Sanitation Data'!$G$30,0,10*ROW('Sanitation Data'!G14)))</f>
        <v/>
      </c>
      <c r="DC20" s="309" t="str">
        <f ca="true">+IF(OFFSET('Sanitation Data'!$G$31,0,10*ROW('Sanitation Data'!G14))="","",OFFSET('Sanitation Data'!$G$31,0,10*ROW('Sanitation Data'!G14)))</f>
        <v/>
      </c>
      <c r="DD20" s="309" t="str">
        <f ca="true">+IF(OFFSET('Sanitation Data'!$G$32,0,10*ROW('Sanitation Data'!G14))="","",OFFSET('Sanitation Data'!$G$32,0,10*ROW('Sanitation Data'!G14)))</f>
        <v/>
      </c>
      <c r="DE20" s="309" t="str">
        <f ca="true">+IF(OFFSET('Sanitation Data'!$H$28,0,10*ROW('Sanitation Data'!H14))="","",OFFSET('Sanitation Data'!$H$28,0,10*ROW('Sanitation Data'!H14)))</f>
        <v>No</v>
      </c>
      <c r="DF20" s="309" t="str">
        <f ca="true">+IF(OFFSET('Sanitation Data'!$H$29,0,10*ROW('Sanitation Data'!H14))="","",OFFSET('Sanitation Data'!$H$29,0,10*ROW('Sanitation Data'!H14)))</f>
        <v/>
      </c>
      <c r="DG20" s="309" t="str">
        <f ca="true">+IF(OFFSET('Sanitation Data'!$H$30,0,10*ROW('Sanitation Data'!H14))="","",OFFSET('Sanitation Data'!$H$30,0,10*ROW('Sanitation Data'!H14)))</f>
        <v/>
      </c>
      <c r="DH20" s="309" t="str">
        <f ca="true">+IF(OFFSET('Sanitation Data'!$H$31,0,10*ROW('Sanitation Data'!H14))="","",OFFSET('Sanitation Data'!$H$31,0,10*ROW('Sanitation Data'!H14)))</f>
        <v/>
      </c>
      <c r="DI20" s="309" t="str">
        <f ca="true">+IF(OFFSET('Sanitation Data'!$H$32,0,10*ROW('Sanitation Data'!H14))="","",OFFSET('Sanitation Data'!$H$32,0,10*ROW('Sanitation Data'!H14)))</f>
        <v/>
      </c>
      <c r="DJ20" s="309" t="str">
        <f ca="true">+IF(OFFSET('Sanitation Data'!$I$28,0,10*ROW('Sanitation Data'!I14))="","",OFFSET('Sanitation Data'!$I$28,0,10*ROW('Sanitation Data'!I14)))</f>
        <v>No</v>
      </c>
      <c r="DK20" s="309" t="str">
        <f ca="true">+IF(OFFSET('Sanitation Data'!$I$29,0,10*ROW('Sanitation Data'!I14))="","",OFFSET('Sanitation Data'!$I$29,0,10*ROW('Sanitation Data'!I14)))</f>
        <v/>
      </c>
      <c r="DL20" s="309" t="str">
        <f ca="true">+IF(OFFSET('Sanitation Data'!$I$30,0,10*ROW('Sanitation Data'!I14))="","",OFFSET('Sanitation Data'!$I$30,0,10*ROW('Sanitation Data'!I14)))</f>
        <v/>
      </c>
      <c r="DM20" s="309" t="str">
        <f ca="true">+IF(OFFSET('Sanitation Data'!$I$31,0,10*ROW('Sanitation Data'!I14))="","",OFFSET('Sanitation Data'!$I$31,0,10*ROW('Sanitation Data'!I14)))</f>
        <v/>
      </c>
      <c r="DN20" s="309" t="str">
        <f ca="true">+IF(OFFSET('Sanitation Data'!$I$32,0,10*ROW('Sanitation Data'!I14))="","",OFFSET('Sanitation Data'!$I$32,0,10*ROW('Sanitation Data'!I14)))</f>
        <v/>
      </c>
      <c r="DO20" s="309" t="str">
        <f ca="true">+IF(OFFSET('Hygiene Data'!$D$11,0,10*ROW('Hygiene Data'!D14))="","",OFFSET('Hygiene Data'!$D$11,0,10*ROW('Hygiene Data'!D14)))</f>
        <v/>
      </c>
      <c r="DP20" s="309" t="str">
        <f ca="true">+IF(OFFSET('Hygiene Data'!$D$12,0,10*ROW('Hygiene Data'!D14))="","",OFFSET('Hygiene Data'!$D$12,0,10*ROW('Hygiene Data'!D14)))</f>
        <v/>
      </c>
      <c r="DQ20" s="309" t="str">
        <f ca="true">+IF(OFFSET('Hygiene Data'!$D$13,0,10*ROW('Hygiene Data'!D14))="","",OFFSET('Hygiene Data'!$D$13,0,10*ROW('Hygiene Data'!D14)))</f>
        <v/>
      </c>
      <c r="DR20" s="309" t="str">
        <f ca="true">+IF(OFFSET('Hygiene Data'!$E$11,0,10*ROW('Hygiene Data'!E14))="","",OFFSET('Hygiene Data'!$E$11,0,10*ROW('Hygiene Data'!E14)))</f>
        <v/>
      </c>
      <c r="DS20" s="309" t="str">
        <f ca="true">+IF(OFFSET('Hygiene Data'!$E$12,0,10*ROW('Hygiene Data'!E14))="","",OFFSET('Hygiene Data'!$E$12,0,10*ROW('Hygiene Data'!E14)))</f>
        <v/>
      </c>
      <c r="DT20" s="309" t="str">
        <f ca="true">+IF(OFFSET('Hygiene Data'!$E$13,0,10*ROW('Hygiene Data'!E14))="","",OFFSET('Hygiene Data'!$E$13,0,10*ROW('Hygiene Data'!E14)))</f>
        <v/>
      </c>
      <c r="DU20" s="309" t="str">
        <f ca="true">+IF(OFFSET('Hygiene Data'!$F$11,0,10*ROW('Hygiene Data'!F14))="","",OFFSET('Hygiene Data'!$F$11,0,10*ROW('Hygiene Data'!F14)))</f>
        <v/>
      </c>
      <c r="DV20" s="309" t="str">
        <f ca="true">+IF(OFFSET('Hygiene Data'!$F$12,0,10*ROW('Hygiene Data'!F14))="","",OFFSET('Hygiene Data'!$F$12,0,10*ROW('Hygiene Data'!F14)))</f>
        <v/>
      </c>
      <c r="DW20" s="309" t="str">
        <f ca="true">+IF(OFFSET('Hygiene Data'!$F$13,0,10*ROW('Hygiene Data'!F14))="","",OFFSET('Hygiene Data'!$F$13,0,10*ROW('Hygiene Data'!F14)))</f>
        <v/>
      </c>
      <c r="DX20" s="309" t="str">
        <f ca="true">+IF(OFFSET('Hygiene Data'!$G$11,0,10*ROW('Hygiene Data'!G14))="","",OFFSET('Hygiene Data'!$G$11,0,10*ROW('Hygiene Data'!G14)))</f>
        <v/>
      </c>
      <c r="DY20" s="309" t="str">
        <f ca="true">+IF(OFFSET('Hygiene Data'!$G$12,0,10*ROW('Hygiene Data'!G14))="","",OFFSET('Hygiene Data'!$G$12,0,10*ROW('Hygiene Data'!G14)))</f>
        <v/>
      </c>
      <c r="DZ20" s="309" t="str">
        <f ca="true">+IF(OFFSET('Hygiene Data'!$G$13,0,10*ROW('Hygiene Data'!G14))="","",OFFSET('Hygiene Data'!$G$13,0,10*ROW('Hygiene Data'!G14)))</f>
        <v/>
      </c>
      <c r="EA20" s="309" t="str">
        <f ca="true">+IF(OFFSET('Hygiene Data'!$H$11,0,10*ROW('Hygiene Data'!H14))="","",OFFSET('Hygiene Data'!$H$11,0,10*ROW('Hygiene Data'!H14)))</f>
        <v/>
      </c>
      <c r="EB20" s="309" t="str">
        <f ca="true">+IF(OFFSET('Hygiene Data'!$H$12,0,10*ROW('Hygiene Data'!H14))="","",OFFSET('Hygiene Data'!$H$12,0,10*ROW('Hygiene Data'!H14)))</f>
        <v/>
      </c>
      <c r="EC20" s="309" t="str">
        <f ca="true">+IF(OFFSET('Hygiene Data'!$H$13,0,10*ROW('Hygiene Data'!H14))="","",OFFSET('Hygiene Data'!$H$13,0,10*ROW('Hygiene Data'!H14)))</f>
        <v/>
      </c>
      <c r="ED20" s="309" t="str">
        <f ca="true">+IF(OFFSET('Hygiene Data'!$I$11,0,10*ROW('Hygiene Data'!I14))="","",OFFSET('Hygiene Data'!$I$11,0,10*ROW('Hygiene Data'!I14)))</f>
        <v/>
      </c>
      <c r="EE20" s="309" t="str">
        <f ca="true">+IF(OFFSET('Hygiene Data'!$I$12,0,10*ROW('Hygiene Data'!I14))="","",OFFSET('Hygiene Data'!$I$12,0,10*ROW('Hygiene Data'!I14)))</f>
        <v/>
      </c>
      <c r="EF20" s="309"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NER_2014_EMIS</v>
      </c>
      <c r="B21" s="36" t="str">
        <f ca="true">+IF(OFFSET('Water Data'!$C$2,0,10*ROW('Water Data'!F15))="","",OFFSET('Water Data'!$C$2,0,10*ROW('Water Data'!F15)))</f>
        <v>EMIS</v>
      </c>
      <c r="C21" s="365">
        <f t="shared" ca="true" si="0"/>
        <v>2014</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20.003505952380952</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29.776561787505702</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17.899999999999999</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52.923686818632312</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28.199863107460644</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53.955555555555556</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22.250941584816488</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25.763793889648895</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26.768412386802609</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55.896927651139741</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9"/>
      <c r="BS21" s="309" t="str">
        <f ca="true">+IF(OFFSET('Water Data'!$D$27,0,10*ROW('Water Data'!D15))="","",OFFSET('Water Data'!$D$27,0,10*ROW('Water Data'!D15)))</f>
        <v/>
      </c>
      <c r="BT21" s="309" t="str">
        <f ca="true">+IF(OFFSET('Water Data'!$D$28,0,10*ROW('Water Data'!D15))="","",OFFSET('Water Data'!$D$28,0,10*ROW('Water Data'!D15)))</f>
        <v>Yes</v>
      </c>
      <c r="BU21" s="309" t="str">
        <f ca="true">+IF(OFFSET('Water Data'!$D$29,0,10*ROW('Water Data'!D15))="","",OFFSET('Water Data'!$D$29,0,10*ROW('Water Data'!D15)))</f>
        <v/>
      </c>
      <c r="BV21" s="309" t="str">
        <f ca="true">+IF(OFFSET('Water Data'!$E$27,0,10*ROW('Water Data'!E15))="","",OFFSET('Water Data'!$E$27,0,10*ROW('Water Data'!E15)))</f>
        <v/>
      </c>
      <c r="BW21" s="309" t="str">
        <f ca="true">+IF(OFFSET('Water Data'!$E$28,0,10*ROW('Water Data'!E15))="","",OFFSET('Water Data'!$E$28,0,10*ROW('Water Data'!E15)))</f>
        <v/>
      </c>
      <c r="BX21" s="309" t="str">
        <f ca="true">+IF(OFFSET('Water Data'!$E$29,0,10*ROW('Water Data'!E15))="","",OFFSET('Water Data'!$E$29,0,10*ROW('Water Data'!E15)))</f>
        <v/>
      </c>
      <c r="BY21" s="309" t="str">
        <f ca="true">+IF(OFFSET('Water Data'!$F$27,0,10*ROW('Water Data'!F15))="","",OFFSET('Water Data'!$F$27,0,10*ROW('Water Data'!F15)))</f>
        <v/>
      </c>
      <c r="BZ21" s="309" t="str">
        <f ca="true">+IF(OFFSET('Water Data'!$F$28,0,10*ROW('Water Data'!F15))="","",OFFSET('Water Data'!$F$28,0,10*ROW('Water Data'!F15)))</f>
        <v/>
      </c>
      <c r="CA21" s="309" t="str">
        <f ca="true">+IF(OFFSET('Water Data'!$F$29,0,10*ROW('Water Data'!F15))="","",OFFSET('Water Data'!$F$29,0,10*ROW('Water Data'!F15)))</f>
        <v/>
      </c>
      <c r="CB21" s="309" t="str">
        <f ca="true">+IF(OFFSET('Water Data'!$G$27,0,10*ROW('Water Data'!G15))="","",OFFSET('Water Data'!$G$27,0,10*ROW('Water Data'!G15)))</f>
        <v/>
      </c>
      <c r="CC21" s="309" t="str">
        <f ca="true">+IF(OFFSET('Water Data'!$G$28,0,10*ROW('Water Data'!G15))="","",OFFSET('Water Data'!$G$28,0,10*ROW('Water Data'!G15)))</f>
        <v>Yes</v>
      </c>
      <c r="CD21" s="309" t="str">
        <f ca="true">+IF(OFFSET('Water Data'!$G$29,0,10*ROW('Water Data'!G15))="","",OFFSET('Water Data'!$G$29,0,10*ROW('Water Data'!G15)))</f>
        <v/>
      </c>
      <c r="CE21" s="309" t="str">
        <f ca="true">+IF(OFFSET('Water Data'!$H$27,0,10*ROW('Water Data'!H15))="","",OFFSET('Water Data'!$H$27,0,10*ROW('Water Data'!H15)))</f>
        <v/>
      </c>
      <c r="CF21" s="309" t="str">
        <f ca="true">+IF(OFFSET('Water Data'!$H$28,0,10*ROW('Water Data'!H15))="","",OFFSET('Water Data'!$H$28,0,10*ROW('Water Data'!H15)))</f>
        <v>Yes</v>
      </c>
      <c r="CG21" s="309" t="str">
        <f ca="true">+IF(OFFSET('Water Data'!$H$29,0,10*ROW('Water Data'!H15))="","",OFFSET('Water Data'!$H$29,0,10*ROW('Water Data'!H15)))</f>
        <v/>
      </c>
      <c r="CH21" s="309" t="str">
        <f ca="true">+IF(OFFSET('Water Data'!$I$27,0,10*ROW('Water Data'!I15))="","",OFFSET('Water Data'!$I$27,0,10*ROW('Water Data'!I15)))</f>
        <v/>
      </c>
      <c r="CI21" s="309" t="str">
        <f ca="true">+IF(OFFSET('Water Data'!$I$28,0,10*ROW('Water Data'!I15))="","",OFFSET('Water Data'!$I$28,0,10*ROW('Water Data'!I15)))</f>
        <v>Yes</v>
      </c>
      <c r="CJ21" s="309" t="str">
        <f ca="true">+IF(OFFSET('Water Data'!$I$29,0,10*ROW('Water Data'!I15))="","",OFFSET('Water Data'!$I$29,0,10*ROW('Water Data'!I15)))</f>
        <v/>
      </c>
      <c r="CK21" s="309" t="str">
        <f ca="true">+IF(OFFSET('Sanitation Data'!$D$28,0,10*ROW('Sanitation Data'!D15))="","",OFFSET('Sanitation Data'!$D$28,0,10*ROW('Sanitation Data'!D15)))</f>
        <v>Yes</v>
      </c>
      <c r="CL21" s="309" t="str">
        <f ca="true">+IF(OFFSET('Sanitation Data'!$D$29,0,10*ROW('Sanitation Data'!D15))="","",OFFSET('Sanitation Data'!$D$29,0,10*ROW('Sanitation Data'!D15)))</f>
        <v/>
      </c>
      <c r="CM21" s="309" t="str">
        <f ca="true">+IF(OFFSET('Sanitation Data'!$D$30,0,10*ROW('Sanitation Data'!D15))="","",OFFSET('Sanitation Data'!$D$30,0,10*ROW('Sanitation Data'!D15)))</f>
        <v/>
      </c>
      <c r="CN21" s="309" t="str">
        <f ca="true">+IF(OFFSET('Sanitation Data'!$D$31,0,10*ROW('Sanitation Data'!D15))="","",OFFSET('Sanitation Data'!$D$31,0,10*ROW('Sanitation Data'!D15)))</f>
        <v/>
      </c>
      <c r="CO21" s="309" t="str">
        <f ca="true">+IF(OFFSET('Sanitation Data'!$D$32,0,10*ROW('Sanitation Data'!D15))="","",OFFSET('Sanitation Data'!$D$32,0,10*ROW('Sanitation Data'!D15)))</f>
        <v/>
      </c>
      <c r="CP21" s="309" t="str">
        <f ca="true">+IF(OFFSET('Sanitation Data'!$E$28,0,10*ROW('Sanitation Data'!E15))="","",OFFSET('Sanitation Data'!$E$28,0,10*ROW('Sanitation Data'!E15)))</f>
        <v>Yes</v>
      </c>
      <c r="CQ21" s="309" t="str">
        <f ca="true">+IF(OFFSET('Sanitation Data'!$E$29,0,10*ROW('Sanitation Data'!E15))="","",OFFSET('Sanitation Data'!$E$29,0,10*ROW('Sanitation Data'!E15)))</f>
        <v/>
      </c>
      <c r="CR21" s="309" t="str">
        <f ca="true">+IF(OFFSET('Sanitation Data'!$E$30,0,10*ROW('Sanitation Data'!E15))="","",OFFSET('Sanitation Data'!$E$30,0,10*ROW('Sanitation Data'!E15)))</f>
        <v/>
      </c>
      <c r="CS21" s="309" t="str">
        <f ca="true">+IF(OFFSET('Sanitation Data'!$E$31,0,10*ROW('Sanitation Data'!E15))="","",OFFSET('Sanitation Data'!$E$31,0,10*ROW('Sanitation Data'!E15)))</f>
        <v/>
      </c>
      <c r="CT21" s="309" t="str">
        <f ca="true">+IF(OFFSET('Sanitation Data'!$E$32,0,10*ROW('Sanitation Data'!E15))="","",OFFSET('Sanitation Data'!$E$32,0,10*ROW('Sanitation Data'!E15)))</f>
        <v/>
      </c>
      <c r="CU21" s="309" t="str">
        <f ca="true">+IF(OFFSET('Sanitation Data'!$F$28,0,10*ROW('Sanitation Data'!F15))="","",OFFSET('Sanitation Data'!$F$28,0,10*ROW('Sanitation Data'!F15)))</f>
        <v>Yes</v>
      </c>
      <c r="CV21" s="309" t="str">
        <f ca="true">+IF(OFFSET('Sanitation Data'!$F$29,0,10*ROW('Sanitation Data'!F15))="","",OFFSET('Sanitation Data'!$F$29,0,10*ROW('Sanitation Data'!F15)))</f>
        <v/>
      </c>
      <c r="CW21" s="309" t="str">
        <f ca="true">+IF(OFFSET('Sanitation Data'!$F$30,0,10*ROW('Sanitation Data'!F15))="","",OFFSET('Sanitation Data'!$F$30,0,10*ROW('Sanitation Data'!F15)))</f>
        <v/>
      </c>
      <c r="CX21" s="309" t="str">
        <f ca="true">+IF(OFFSET('Sanitation Data'!$F$31,0,10*ROW('Sanitation Data'!F15))="","",OFFSET('Sanitation Data'!$F$31,0,10*ROW('Sanitation Data'!F15)))</f>
        <v/>
      </c>
      <c r="CY21" s="309" t="str">
        <f ca="true">+IF(OFFSET('Sanitation Data'!$F$32,0,10*ROW('Sanitation Data'!F15))="","",OFFSET('Sanitation Data'!$F$32,0,10*ROW('Sanitation Data'!F15)))</f>
        <v/>
      </c>
      <c r="CZ21" s="309" t="str">
        <f ca="true">+IF(OFFSET('Sanitation Data'!$G$28,0,10*ROW('Sanitation Data'!G15))="","",OFFSET('Sanitation Data'!$G$28,0,10*ROW('Sanitation Data'!G15)))</f>
        <v>Yes</v>
      </c>
      <c r="DA21" s="309" t="str">
        <f ca="true">+IF(OFFSET('Sanitation Data'!$G$29,0,10*ROW('Sanitation Data'!G15))="","",OFFSET('Sanitation Data'!$G$29,0,10*ROW('Sanitation Data'!G15)))</f>
        <v/>
      </c>
      <c r="DB21" s="309" t="str">
        <f ca="true">+IF(OFFSET('Sanitation Data'!$G$30,0,10*ROW('Sanitation Data'!G15))="","",OFFSET('Sanitation Data'!$G$30,0,10*ROW('Sanitation Data'!G15)))</f>
        <v/>
      </c>
      <c r="DC21" s="309" t="str">
        <f ca="true">+IF(OFFSET('Sanitation Data'!$G$31,0,10*ROW('Sanitation Data'!G15))="","",OFFSET('Sanitation Data'!$G$31,0,10*ROW('Sanitation Data'!G15)))</f>
        <v/>
      </c>
      <c r="DD21" s="309" t="str">
        <f ca="true">+IF(OFFSET('Sanitation Data'!$G$32,0,10*ROW('Sanitation Data'!G15))="","",OFFSET('Sanitation Data'!$G$32,0,10*ROW('Sanitation Data'!G15)))</f>
        <v/>
      </c>
      <c r="DE21" s="309" t="str">
        <f ca="true">+IF(OFFSET('Sanitation Data'!$H$28,0,10*ROW('Sanitation Data'!H15))="","",OFFSET('Sanitation Data'!$H$28,0,10*ROW('Sanitation Data'!H15)))</f>
        <v>Yes</v>
      </c>
      <c r="DF21" s="309" t="str">
        <f ca="true">+IF(OFFSET('Sanitation Data'!$H$29,0,10*ROW('Sanitation Data'!H15))="","",OFFSET('Sanitation Data'!$H$29,0,10*ROW('Sanitation Data'!H15)))</f>
        <v/>
      </c>
      <c r="DG21" s="309" t="str">
        <f ca="true">+IF(OFFSET('Sanitation Data'!$H$30,0,10*ROW('Sanitation Data'!H15))="","",OFFSET('Sanitation Data'!$H$30,0,10*ROW('Sanitation Data'!H15)))</f>
        <v/>
      </c>
      <c r="DH21" s="309" t="str">
        <f ca="true">+IF(OFFSET('Sanitation Data'!$H$31,0,10*ROW('Sanitation Data'!H15))="","",OFFSET('Sanitation Data'!$H$31,0,10*ROW('Sanitation Data'!H15)))</f>
        <v/>
      </c>
      <c r="DI21" s="309" t="str">
        <f ca="true">+IF(OFFSET('Sanitation Data'!$H$32,0,10*ROW('Sanitation Data'!H15))="","",OFFSET('Sanitation Data'!$H$32,0,10*ROW('Sanitation Data'!H15)))</f>
        <v/>
      </c>
      <c r="DJ21" s="309" t="str">
        <f ca="true">+IF(OFFSET('Sanitation Data'!$I$28,0,10*ROW('Sanitation Data'!I15))="","",OFFSET('Sanitation Data'!$I$28,0,10*ROW('Sanitation Data'!I15)))</f>
        <v>Yes</v>
      </c>
      <c r="DK21" s="309" t="str">
        <f ca="true">+IF(OFFSET('Sanitation Data'!$I$29,0,10*ROW('Sanitation Data'!I15))="","",OFFSET('Sanitation Data'!$I$29,0,10*ROW('Sanitation Data'!I15)))</f>
        <v/>
      </c>
      <c r="DL21" s="309" t="str">
        <f ca="true">+IF(OFFSET('Sanitation Data'!$I$30,0,10*ROW('Sanitation Data'!I15))="","",OFFSET('Sanitation Data'!$I$30,0,10*ROW('Sanitation Data'!I15)))</f>
        <v/>
      </c>
      <c r="DM21" s="309" t="str">
        <f ca="true">+IF(OFFSET('Sanitation Data'!$I$31,0,10*ROW('Sanitation Data'!I15))="","",OFFSET('Sanitation Data'!$I$31,0,10*ROW('Sanitation Data'!I15)))</f>
        <v/>
      </c>
      <c r="DN21" s="309" t="str">
        <f ca="true">+IF(OFFSET('Sanitation Data'!$I$32,0,10*ROW('Sanitation Data'!I15))="","",OFFSET('Sanitation Data'!$I$32,0,10*ROW('Sanitation Data'!I15)))</f>
        <v/>
      </c>
      <c r="DO21" s="309" t="str">
        <f ca="true">+IF(OFFSET('Hygiene Data'!$D$11,0,10*ROW('Hygiene Data'!D15))="","",OFFSET('Hygiene Data'!$D$11,0,10*ROW('Hygiene Data'!D15)))</f>
        <v/>
      </c>
      <c r="DP21" s="309" t="str">
        <f ca="true">+IF(OFFSET('Hygiene Data'!$D$12,0,10*ROW('Hygiene Data'!D15))="","",OFFSET('Hygiene Data'!$D$12,0,10*ROW('Hygiene Data'!D15)))</f>
        <v/>
      </c>
      <c r="DQ21" s="309" t="str">
        <f ca="true">+IF(OFFSET('Hygiene Data'!$D$13,0,10*ROW('Hygiene Data'!D15))="","",OFFSET('Hygiene Data'!$D$13,0,10*ROW('Hygiene Data'!D15)))</f>
        <v/>
      </c>
      <c r="DR21" s="309" t="str">
        <f ca="true">+IF(OFFSET('Hygiene Data'!$E$11,0,10*ROW('Hygiene Data'!E15))="","",OFFSET('Hygiene Data'!$E$11,0,10*ROW('Hygiene Data'!E15)))</f>
        <v/>
      </c>
      <c r="DS21" s="309" t="str">
        <f ca="true">+IF(OFFSET('Hygiene Data'!$E$12,0,10*ROW('Hygiene Data'!E15))="","",OFFSET('Hygiene Data'!$E$12,0,10*ROW('Hygiene Data'!E15)))</f>
        <v/>
      </c>
      <c r="DT21" s="309" t="str">
        <f ca="true">+IF(OFFSET('Hygiene Data'!$E$13,0,10*ROW('Hygiene Data'!E15))="","",OFFSET('Hygiene Data'!$E$13,0,10*ROW('Hygiene Data'!E15)))</f>
        <v/>
      </c>
      <c r="DU21" s="309" t="str">
        <f ca="true">+IF(OFFSET('Hygiene Data'!$F$11,0,10*ROW('Hygiene Data'!F15))="","",OFFSET('Hygiene Data'!$F$11,0,10*ROW('Hygiene Data'!F15)))</f>
        <v/>
      </c>
      <c r="DV21" s="309" t="str">
        <f ca="true">+IF(OFFSET('Hygiene Data'!$F$12,0,10*ROW('Hygiene Data'!F15))="","",OFFSET('Hygiene Data'!$F$12,0,10*ROW('Hygiene Data'!F15)))</f>
        <v/>
      </c>
      <c r="DW21" s="309" t="str">
        <f ca="true">+IF(OFFSET('Hygiene Data'!$F$13,0,10*ROW('Hygiene Data'!F15))="","",OFFSET('Hygiene Data'!$F$13,0,10*ROW('Hygiene Data'!F15)))</f>
        <v/>
      </c>
      <c r="DX21" s="309" t="str">
        <f ca="true">+IF(OFFSET('Hygiene Data'!$G$11,0,10*ROW('Hygiene Data'!G15))="","",OFFSET('Hygiene Data'!$G$11,0,10*ROW('Hygiene Data'!G15)))</f>
        <v/>
      </c>
      <c r="DY21" s="309" t="str">
        <f ca="true">+IF(OFFSET('Hygiene Data'!$G$12,0,10*ROW('Hygiene Data'!G15))="","",OFFSET('Hygiene Data'!$G$12,0,10*ROW('Hygiene Data'!G15)))</f>
        <v/>
      </c>
      <c r="DZ21" s="309" t="str">
        <f ca="true">+IF(OFFSET('Hygiene Data'!$G$13,0,10*ROW('Hygiene Data'!G15))="","",OFFSET('Hygiene Data'!$G$13,0,10*ROW('Hygiene Data'!G15)))</f>
        <v/>
      </c>
      <c r="EA21" s="309" t="str">
        <f ca="true">+IF(OFFSET('Hygiene Data'!$H$11,0,10*ROW('Hygiene Data'!H15))="","",OFFSET('Hygiene Data'!$H$11,0,10*ROW('Hygiene Data'!H15)))</f>
        <v/>
      </c>
      <c r="EB21" s="309" t="str">
        <f ca="true">+IF(OFFSET('Hygiene Data'!$H$12,0,10*ROW('Hygiene Data'!H15))="","",OFFSET('Hygiene Data'!$H$12,0,10*ROW('Hygiene Data'!H15)))</f>
        <v/>
      </c>
      <c r="EC21" s="309" t="str">
        <f ca="true">+IF(OFFSET('Hygiene Data'!$H$13,0,10*ROW('Hygiene Data'!H15))="","",OFFSET('Hygiene Data'!$H$13,0,10*ROW('Hygiene Data'!H15)))</f>
        <v/>
      </c>
      <c r="ED21" s="309" t="str">
        <f ca="true">+IF(OFFSET('Hygiene Data'!$I$11,0,10*ROW('Hygiene Data'!I15))="","",OFFSET('Hygiene Data'!$I$11,0,10*ROW('Hygiene Data'!I15)))</f>
        <v/>
      </c>
      <c r="EE21" s="309" t="str">
        <f ca="true">+IF(OFFSET('Hygiene Data'!$I$12,0,10*ROW('Hygiene Data'!I15))="","",OFFSET('Hygiene Data'!$I$12,0,10*ROW('Hygiene Data'!I15)))</f>
        <v/>
      </c>
      <c r="EF21" s="309"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NER_2014_UIS</v>
      </c>
      <c r="B22" s="36" t="str">
        <f ca="true">+IF(OFFSET('Water Data'!$C$2,0,10*ROW('Water Data'!F16))="","",OFFSET('Water Data'!$C$2,0,10*ROW('Water Data'!F16)))</f>
        <v>Other</v>
      </c>
      <c r="C22" s="365">
        <f t="shared" ca="true" si="0"/>
        <v>2014</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str">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[18]</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str">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[17]</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str">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[39]</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str">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[28]</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str">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[27]</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str">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[43]</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9"/>
      <c r="BS22" s="309" t="str">
        <f ca="true">+IF(OFFSET('Water Data'!$D$27,0,10*ROW('Water Data'!D16))="","",OFFSET('Water Data'!$D$27,0,10*ROW('Water Data'!D16)))</f>
        <v/>
      </c>
      <c r="BT22" s="309" t="str">
        <f ca="true">+IF(OFFSET('Water Data'!$D$28,0,10*ROW('Water Data'!D16))="","",OFFSET('Water Data'!$D$28,0,10*ROW('Water Data'!D16)))</f>
        <v>No</v>
      </c>
      <c r="BU22" s="309" t="str">
        <f ca="true">+IF(OFFSET('Water Data'!$D$29,0,10*ROW('Water Data'!D16))="","",OFFSET('Water Data'!$D$29,0,10*ROW('Water Data'!D16)))</f>
        <v/>
      </c>
      <c r="BV22" s="309" t="str">
        <f ca="true">+IF(OFFSET('Water Data'!$E$27,0,10*ROW('Water Data'!E16))="","",OFFSET('Water Data'!$E$27,0,10*ROW('Water Data'!E16)))</f>
        <v/>
      </c>
      <c r="BW22" s="309" t="str">
        <f ca="true">+IF(OFFSET('Water Data'!$E$28,0,10*ROW('Water Data'!E16))="","",OFFSET('Water Data'!$E$28,0,10*ROW('Water Data'!E16)))</f>
        <v/>
      </c>
      <c r="BX22" s="309" t="str">
        <f ca="true">+IF(OFFSET('Water Data'!$E$29,0,10*ROW('Water Data'!E16))="","",OFFSET('Water Data'!$E$29,0,10*ROW('Water Data'!E16)))</f>
        <v/>
      </c>
      <c r="BY22" s="309" t="str">
        <f ca="true">+IF(OFFSET('Water Data'!$F$27,0,10*ROW('Water Data'!F16))="","",OFFSET('Water Data'!$F$27,0,10*ROW('Water Data'!F16)))</f>
        <v/>
      </c>
      <c r="BZ22" s="309" t="str">
        <f ca="true">+IF(OFFSET('Water Data'!$F$28,0,10*ROW('Water Data'!F16))="","",OFFSET('Water Data'!$F$28,0,10*ROW('Water Data'!F16)))</f>
        <v/>
      </c>
      <c r="CA22" s="309" t="str">
        <f ca="true">+IF(OFFSET('Water Data'!$F$29,0,10*ROW('Water Data'!F16))="","",OFFSET('Water Data'!$F$29,0,10*ROW('Water Data'!F16)))</f>
        <v/>
      </c>
      <c r="CB22" s="309" t="str">
        <f ca="true">+IF(OFFSET('Water Data'!$G$27,0,10*ROW('Water Data'!G16))="","",OFFSET('Water Data'!$G$27,0,10*ROW('Water Data'!G16)))</f>
        <v/>
      </c>
      <c r="CC22" s="309" t="str">
        <f ca="true">+IF(OFFSET('Water Data'!$G$28,0,10*ROW('Water Data'!G16))="","",OFFSET('Water Data'!$G$28,0,10*ROW('Water Data'!G16)))</f>
        <v/>
      </c>
      <c r="CD22" s="309" t="str">
        <f ca="true">+IF(OFFSET('Water Data'!$G$29,0,10*ROW('Water Data'!G16))="","",OFFSET('Water Data'!$G$29,0,10*ROW('Water Data'!G16)))</f>
        <v/>
      </c>
      <c r="CE22" s="309" t="str">
        <f ca="true">+IF(OFFSET('Water Data'!$H$27,0,10*ROW('Water Data'!H16))="","",OFFSET('Water Data'!$H$27,0,10*ROW('Water Data'!H16)))</f>
        <v/>
      </c>
      <c r="CF22" s="309" t="str">
        <f ca="true">+IF(OFFSET('Water Data'!$H$28,0,10*ROW('Water Data'!H16))="","",OFFSET('Water Data'!$H$28,0,10*ROW('Water Data'!H16)))</f>
        <v>No</v>
      </c>
      <c r="CG22" s="309" t="str">
        <f ca="true">+IF(OFFSET('Water Data'!$H$29,0,10*ROW('Water Data'!H16))="","",OFFSET('Water Data'!$H$29,0,10*ROW('Water Data'!H16)))</f>
        <v/>
      </c>
      <c r="CH22" s="309" t="str">
        <f ca="true">+IF(OFFSET('Water Data'!$I$27,0,10*ROW('Water Data'!I16))="","",OFFSET('Water Data'!$I$27,0,10*ROW('Water Data'!I16)))</f>
        <v/>
      </c>
      <c r="CI22" s="309" t="str">
        <f ca="true">+IF(OFFSET('Water Data'!$I$28,0,10*ROW('Water Data'!I16))="","",OFFSET('Water Data'!$I$28,0,10*ROW('Water Data'!I16)))</f>
        <v>No</v>
      </c>
      <c r="CJ22" s="309" t="str">
        <f ca="true">+IF(OFFSET('Water Data'!$I$29,0,10*ROW('Water Data'!I16))="","",OFFSET('Water Data'!$I$29,0,10*ROW('Water Data'!I16)))</f>
        <v/>
      </c>
      <c r="CK22" s="309" t="str">
        <f ca="true">+IF(OFFSET('Sanitation Data'!$D$28,0,10*ROW('Sanitation Data'!D16))="","",OFFSET('Sanitation Data'!$D$28,0,10*ROW('Sanitation Data'!D16)))</f>
        <v>No</v>
      </c>
      <c r="CL22" s="309" t="str">
        <f ca="true">+IF(OFFSET('Sanitation Data'!$D$29,0,10*ROW('Sanitation Data'!D16))="","",OFFSET('Sanitation Data'!$D$29,0,10*ROW('Sanitation Data'!D16)))</f>
        <v/>
      </c>
      <c r="CM22" s="309" t="str">
        <f ca="true">+IF(OFFSET('Sanitation Data'!$D$30,0,10*ROW('Sanitation Data'!D16))="","",OFFSET('Sanitation Data'!$D$30,0,10*ROW('Sanitation Data'!D16)))</f>
        <v/>
      </c>
      <c r="CN22" s="309" t="str">
        <f ca="true">+IF(OFFSET('Sanitation Data'!$D$31,0,10*ROW('Sanitation Data'!D16))="","",OFFSET('Sanitation Data'!$D$31,0,10*ROW('Sanitation Data'!D16)))</f>
        <v/>
      </c>
      <c r="CO22" s="309" t="str">
        <f ca="true">+IF(OFFSET('Sanitation Data'!$D$32,0,10*ROW('Sanitation Data'!D16))="","",OFFSET('Sanitation Data'!$D$32,0,10*ROW('Sanitation Data'!D16)))</f>
        <v/>
      </c>
      <c r="CP22" s="309" t="str">
        <f ca="true">+IF(OFFSET('Sanitation Data'!$E$28,0,10*ROW('Sanitation Data'!E16))="","",OFFSET('Sanitation Data'!$E$28,0,10*ROW('Sanitation Data'!E16)))</f>
        <v/>
      </c>
      <c r="CQ22" s="309" t="str">
        <f ca="true">+IF(OFFSET('Sanitation Data'!$E$29,0,10*ROW('Sanitation Data'!E16))="","",OFFSET('Sanitation Data'!$E$29,0,10*ROW('Sanitation Data'!E16)))</f>
        <v/>
      </c>
      <c r="CR22" s="309" t="str">
        <f ca="true">+IF(OFFSET('Sanitation Data'!$E$30,0,10*ROW('Sanitation Data'!E16))="","",OFFSET('Sanitation Data'!$E$30,0,10*ROW('Sanitation Data'!E16)))</f>
        <v/>
      </c>
      <c r="CS22" s="309" t="str">
        <f ca="true">+IF(OFFSET('Sanitation Data'!$E$31,0,10*ROW('Sanitation Data'!E16))="","",OFFSET('Sanitation Data'!$E$31,0,10*ROW('Sanitation Data'!E16)))</f>
        <v/>
      </c>
      <c r="CT22" s="309" t="str">
        <f ca="true">+IF(OFFSET('Sanitation Data'!$E$32,0,10*ROW('Sanitation Data'!E16))="","",OFFSET('Sanitation Data'!$E$32,0,10*ROW('Sanitation Data'!E16)))</f>
        <v/>
      </c>
      <c r="CU22" s="309" t="str">
        <f ca="true">+IF(OFFSET('Sanitation Data'!$F$28,0,10*ROW('Sanitation Data'!F16))="","",OFFSET('Sanitation Data'!$F$28,0,10*ROW('Sanitation Data'!F16)))</f>
        <v/>
      </c>
      <c r="CV22" s="309" t="str">
        <f ca="true">+IF(OFFSET('Sanitation Data'!$F$29,0,10*ROW('Sanitation Data'!F16))="","",OFFSET('Sanitation Data'!$F$29,0,10*ROW('Sanitation Data'!F16)))</f>
        <v/>
      </c>
      <c r="CW22" s="309" t="str">
        <f ca="true">+IF(OFFSET('Sanitation Data'!$F$30,0,10*ROW('Sanitation Data'!F16))="","",OFFSET('Sanitation Data'!$F$30,0,10*ROW('Sanitation Data'!F16)))</f>
        <v/>
      </c>
      <c r="CX22" s="309" t="str">
        <f ca="true">+IF(OFFSET('Sanitation Data'!$F$31,0,10*ROW('Sanitation Data'!F16))="","",OFFSET('Sanitation Data'!$F$31,0,10*ROW('Sanitation Data'!F16)))</f>
        <v/>
      </c>
      <c r="CY22" s="309" t="str">
        <f ca="true">+IF(OFFSET('Sanitation Data'!$F$32,0,10*ROW('Sanitation Data'!F16))="","",OFFSET('Sanitation Data'!$F$32,0,10*ROW('Sanitation Data'!F16)))</f>
        <v/>
      </c>
      <c r="CZ22" s="309" t="str">
        <f ca="true">+IF(OFFSET('Sanitation Data'!$G$28,0,10*ROW('Sanitation Data'!G16))="","",OFFSET('Sanitation Data'!$G$28,0,10*ROW('Sanitation Data'!G16)))</f>
        <v/>
      </c>
      <c r="DA22" s="309" t="str">
        <f ca="true">+IF(OFFSET('Sanitation Data'!$G$29,0,10*ROW('Sanitation Data'!G16))="","",OFFSET('Sanitation Data'!$G$29,0,10*ROW('Sanitation Data'!G16)))</f>
        <v/>
      </c>
      <c r="DB22" s="309" t="str">
        <f ca="true">+IF(OFFSET('Sanitation Data'!$G$30,0,10*ROW('Sanitation Data'!G16))="","",OFFSET('Sanitation Data'!$G$30,0,10*ROW('Sanitation Data'!G16)))</f>
        <v/>
      </c>
      <c r="DC22" s="309" t="str">
        <f ca="true">+IF(OFFSET('Sanitation Data'!$G$31,0,10*ROW('Sanitation Data'!G16))="","",OFFSET('Sanitation Data'!$G$31,0,10*ROW('Sanitation Data'!G16)))</f>
        <v/>
      </c>
      <c r="DD22" s="309" t="str">
        <f ca="true">+IF(OFFSET('Sanitation Data'!$G$32,0,10*ROW('Sanitation Data'!G16))="","",OFFSET('Sanitation Data'!$G$32,0,10*ROW('Sanitation Data'!G16)))</f>
        <v/>
      </c>
      <c r="DE22" s="309" t="str">
        <f ca="true">+IF(OFFSET('Sanitation Data'!$H$28,0,10*ROW('Sanitation Data'!H16))="","",OFFSET('Sanitation Data'!$H$28,0,10*ROW('Sanitation Data'!H16)))</f>
        <v>No</v>
      </c>
      <c r="DF22" s="309" t="str">
        <f ca="true">+IF(OFFSET('Sanitation Data'!$H$29,0,10*ROW('Sanitation Data'!H16))="","",OFFSET('Sanitation Data'!$H$29,0,10*ROW('Sanitation Data'!H16)))</f>
        <v/>
      </c>
      <c r="DG22" s="309" t="str">
        <f ca="true">+IF(OFFSET('Sanitation Data'!$H$30,0,10*ROW('Sanitation Data'!H16))="","",OFFSET('Sanitation Data'!$H$30,0,10*ROW('Sanitation Data'!H16)))</f>
        <v/>
      </c>
      <c r="DH22" s="309" t="str">
        <f ca="true">+IF(OFFSET('Sanitation Data'!$H$31,0,10*ROW('Sanitation Data'!H16))="","",OFFSET('Sanitation Data'!$H$31,0,10*ROW('Sanitation Data'!H16)))</f>
        <v/>
      </c>
      <c r="DI22" s="309" t="str">
        <f ca="true">+IF(OFFSET('Sanitation Data'!$H$32,0,10*ROW('Sanitation Data'!H16))="","",OFFSET('Sanitation Data'!$H$32,0,10*ROW('Sanitation Data'!H16)))</f>
        <v/>
      </c>
      <c r="DJ22" s="309" t="str">
        <f ca="true">+IF(OFFSET('Sanitation Data'!$I$28,0,10*ROW('Sanitation Data'!I16))="","",OFFSET('Sanitation Data'!$I$28,0,10*ROW('Sanitation Data'!I16)))</f>
        <v>No</v>
      </c>
      <c r="DK22" s="309" t="str">
        <f ca="true">+IF(OFFSET('Sanitation Data'!$I$29,0,10*ROW('Sanitation Data'!I16))="","",OFFSET('Sanitation Data'!$I$29,0,10*ROW('Sanitation Data'!I16)))</f>
        <v/>
      </c>
      <c r="DL22" s="309" t="str">
        <f ca="true">+IF(OFFSET('Sanitation Data'!$I$30,0,10*ROW('Sanitation Data'!I16))="","",OFFSET('Sanitation Data'!$I$30,0,10*ROW('Sanitation Data'!I16)))</f>
        <v/>
      </c>
      <c r="DM22" s="309" t="str">
        <f ca="true">+IF(OFFSET('Sanitation Data'!$I$31,0,10*ROW('Sanitation Data'!I16))="","",OFFSET('Sanitation Data'!$I$31,0,10*ROW('Sanitation Data'!I16)))</f>
        <v/>
      </c>
      <c r="DN22" s="309" t="str">
        <f ca="true">+IF(OFFSET('Sanitation Data'!$I$32,0,10*ROW('Sanitation Data'!I16))="","",OFFSET('Sanitation Data'!$I$32,0,10*ROW('Sanitation Data'!I16)))</f>
        <v/>
      </c>
      <c r="DO22" s="309" t="str">
        <f ca="true">+IF(OFFSET('Hygiene Data'!$D$11,0,10*ROW('Hygiene Data'!D16))="","",OFFSET('Hygiene Data'!$D$11,0,10*ROW('Hygiene Data'!D16)))</f>
        <v/>
      </c>
      <c r="DP22" s="309" t="str">
        <f ca="true">+IF(OFFSET('Hygiene Data'!$D$12,0,10*ROW('Hygiene Data'!D16))="","",OFFSET('Hygiene Data'!$D$12,0,10*ROW('Hygiene Data'!D16)))</f>
        <v/>
      </c>
      <c r="DQ22" s="309" t="str">
        <f ca="true">+IF(OFFSET('Hygiene Data'!$D$13,0,10*ROW('Hygiene Data'!D16))="","",OFFSET('Hygiene Data'!$D$13,0,10*ROW('Hygiene Data'!D16)))</f>
        <v/>
      </c>
      <c r="DR22" s="309" t="str">
        <f ca="true">+IF(OFFSET('Hygiene Data'!$E$11,0,10*ROW('Hygiene Data'!E16))="","",OFFSET('Hygiene Data'!$E$11,0,10*ROW('Hygiene Data'!E16)))</f>
        <v/>
      </c>
      <c r="DS22" s="309" t="str">
        <f ca="true">+IF(OFFSET('Hygiene Data'!$E$12,0,10*ROW('Hygiene Data'!E16))="","",OFFSET('Hygiene Data'!$E$12,0,10*ROW('Hygiene Data'!E16)))</f>
        <v/>
      </c>
      <c r="DT22" s="309" t="str">
        <f ca="true">+IF(OFFSET('Hygiene Data'!$E$13,0,10*ROW('Hygiene Data'!E16))="","",OFFSET('Hygiene Data'!$E$13,0,10*ROW('Hygiene Data'!E16)))</f>
        <v/>
      </c>
      <c r="DU22" s="309" t="str">
        <f ca="true">+IF(OFFSET('Hygiene Data'!$F$11,0,10*ROW('Hygiene Data'!F16))="","",OFFSET('Hygiene Data'!$F$11,0,10*ROW('Hygiene Data'!F16)))</f>
        <v/>
      </c>
      <c r="DV22" s="309" t="str">
        <f ca="true">+IF(OFFSET('Hygiene Data'!$F$12,0,10*ROW('Hygiene Data'!F16))="","",OFFSET('Hygiene Data'!$F$12,0,10*ROW('Hygiene Data'!F16)))</f>
        <v/>
      </c>
      <c r="DW22" s="309" t="str">
        <f ca="true">+IF(OFFSET('Hygiene Data'!$F$13,0,10*ROW('Hygiene Data'!F16))="","",OFFSET('Hygiene Data'!$F$13,0,10*ROW('Hygiene Data'!F16)))</f>
        <v/>
      </c>
      <c r="DX22" s="309" t="str">
        <f ca="true">+IF(OFFSET('Hygiene Data'!$G$11,0,10*ROW('Hygiene Data'!G16))="","",OFFSET('Hygiene Data'!$G$11,0,10*ROW('Hygiene Data'!G16)))</f>
        <v/>
      </c>
      <c r="DY22" s="309" t="str">
        <f ca="true">+IF(OFFSET('Hygiene Data'!$G$12,0,10*ROW('Hygiene Data'!G16))="","",OFFSET('Hygiene Data'!$G$12,0,10*ROW('Hygiene Data'!G16)))</f>
        <v/>
      </c>
      <c r="DZ22" s="309" t="str">
        <f ca="true">+IF(OFFSET('Hygiene Data'!$G$13,0,10*ROW('Hygiene Data'!G16))="","",OFFSET('Hygiene Data'!$G$13,0,10*ROW('Hygiene Data'!G16)))</f>
        <v/>
      </c>
      <c r="EA22" s="309" t="str">
        <f ca="true">+IF(OFFSET('Hygiene Data'!$H$11,0,10*ROW('Hygiene Data'!H16))="","",OFFSET('Hygiene Data'!$H$11,0,10*ROW('Hygiene Data'!H16)))</f>
        <v/>
      </c>
      <c r="EB22" s="309" t="str">
        <f ca="true">+IF(OFFSET('Hygiene Data'!$H$12,0,10*ROW('Hygiene Data'!H16))="","",OFFSET('Hygiene Data'!$H$12,0,10*ROW('Hygiene Data'!H16)))</f>
        <v/>
      </c>
      <c r="EC22" s="309" t="str">
        <f ca="true">+IF(OFFSET('Hygiene Data'!$H$13,0,10*ROW('Hygiene Data'!H16))="","",OFFSET('Hygiene Data'!$H$13,0,10*ROW('Hygiene Data'!H16)))</f>
        <v/>
      </c>
      <c r="ED22" s="309" t="str">
        <f ca="true">+IF(OFFSET('Hygiene Data'!$I$11,0,10*ROW('Hygiene Data'!I16))="","",OFFSET('Hygiene Data'!$I$11,0,10*ROW('Hygiene Data'!I16)))</f>
        <v/>
      </c>
      <c r="EE22" s="309" t="str">
        <f ca="true">+IF(OFFSET('Hygiene Data'!$I$12,0,10*ROW('Hygiene Data'!I16))="","",OFFSET('Hygiene Data'!$I$12,0,10*ROW('Hygiene Data'!I16)))</f>
        <v/>
      </c>
      <c r="EF22" s="309"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NER_2015_EMIS</v>
      </c>
      <c r="B23" s="36" t="str">
        <f ca="true">+IF(OFFSET('Water Data'!$C$2,0,10*ROW('Water Data'!F17))="","",OFFSET('Water Data'!$C$2,0,10*ROW('Water Data'!F17)))</f>
        <v>EMIS</v>
      </c>
      <c r="C23" s="365">
        <f t="shared" ca="true" si="0"/>
        <v>2015</v>
      </c>
      <c r="D23" s="96">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22.841630404847137</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18.099999999999994</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68.827342368886264</v>
      </c>
      <c r="T23" s="96">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60.901591043017085</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56.688417618270805</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9"/>
      <c r="BS23" s="309" t="str">
        <f ca="true">+IF(OFFSET('Water Data'!$D$27,0,10*ROW('Water Data'!D17))="","",OFFSET('Water Data'!$D$27,0,10*ROW('Water Data'!D17)))</f>
        <v>Yes</v>
      </c>
      <c r="BT23" s="309" t="str">
        <f ca="true">+IF(OFFSET('Water Data'!$D$28,0,10*ROW('Water Data'!D17))="","",OFFSET('Water Data'!$D$28,0,10*ROW('Water Data'!D17)))</f>
        <v/>
      </c>
      <c r="BU23" s="309" t="str">
        <f ca="true">+IF(OFFSET('Water Data'!$D$29,0,10*ROW('Water Data'!D17))="","",OFFSET('Water Data'!$D$29,0,10*ROW('Water Data'!D17)))</f>
        <v/>
      </c>
      <c r="BV23" s="309" t="str">
        <f ca="true">+IF(OFFSET('Water Data'!$E$27,0,10*ROW('Water Data'!E17))="","",OFFSET('Water Data'!$E$27,0,10*ROW('Water Data'!E17)))</f>
        <v/>
      </c>
      <c r="BW23" s="309" t="str">
        <f ca="true">+IF(OFFSET('Water Data'!$E$28,0,10*ROW('Water Data'!E17))="","",OFFSET('Water Data'!$E$28,0,10*ROW('Water Data'!E17)))</f>
        <v/>
      </c>
      <c r="BX23" s="309" t="str">
        <f ca="true">+IF(OFFSET('Water Data'!$E$29,0,10*ROW('Water Data'!E17))="","",OFFSET('Water Data'!$E$29,0,10*ROW('Water Data'!E17)))</f>
        <v/>
      </c>
      <c r="BY23" s="309" t="str">
        <f ca="true">+IF(OFFSET('Water Data'!$F$27,0,10*ROW('Water Data'!F17))="","",OFFSET('Water Data'!$F$27,0,10*ROW('Water Data'!F17)))</f>
        <v/>
      </c>
      <c r="BZ23" s="309" t="str">
        <f ca="true">+IF(OFFSET('Water Data'!$F$28,0,10*ROW('Water Data'!F17))="","",OFFSET('Water Data'!$F$28,0,10*ROW('Water Data'!F17)))</f>
        <v/>
      </c>
      <c r="CA23" s="309" t="str">
        <f ca="true">+IF(OFFSET('Water Data'!$F$29,0,10*ROW('Water Data'!F17))="","",OFFSET('Water Data'!$F$29,0,10*ROW('Water Data'!F17)))</f>
        <v/>
      </c>
      <c r="CB23" s="309" t="str">
        <f ca="true">+IF(OFFSET('Water Data'!$G$27,0,10*ROW('Water Data'!G17))="","",OFFSET('Water Data'!$G$27,0,10*ROW('Water Data'!G17)))</f>
        <v/>
      </c>
      <c r="CC23" s="309" t="str">
        <f ca="true">+IF(OFFSET('Water Data'!$G$28,0,10*ROW('Water Data'!G17))="","",OFFSET('Water Data'!$G$28,0,10*ROW('Water Data'!G17)))</f>
        <v/>
      </c>
      <c r="CD23" s="309" t="str">
        <f ca="true">+IF(OFFSET('Water Data'!$G$29,0,10*ROW('Water Data'!G17))="","",OFFSET('Water Data'!$G$29,0,10*ROW('Water Data'!G17)))</f>
        <v/>
      </c>
      <c r="CE23" s="309" t="str">
        <f ca="true">+IF(OFFSET('Water Data'!$H$27,0,10*ROW('Water Data'!H17))="","",OFFSET('Water Data'!$H$27,0,10*ROW('Water Data'!H17)))</f>
        <v>Yes</v>
      </c>
      <c r="CF23" s="309" t="str">
        <f ca="true">+IF(OFFSET('Water Data'!$H$28,0,10*ROW('Water Data'!H17))="","",OFFSET('Water Data'!$H$28,0,10*ROW('Water Data'!H17)))</f>
        <v/>
      </c>
      <c r="CG23" s="309" t="str">
        <f ca="true">+IF(OFFSET('Water Data'!$H$29,0,10*ROW('Water Data'!H17))="","",OFFSET('Water Data'!$H$29,0,10*ROW('Water Data'!H17)))</f>
        <v/>
      </c>
      <c r="CH23" s="309" t="str">
        <f ca="true">+IF(OFFSET('Water Data'!$I$27,0,10*ROW('Water Data'!I17))="","",OFFSET('Water Data'!$I$27,0,10*ROW('Water Data'!I17)))</f>
        <v>Yes</v>
      </c>
      <c r="CI23" s="309" t="str">
        <f ca="true">+IF(OFFSET('Water Data'!$I$28,0,10*ROW('Water Data'!I17))="","",OFFSET('Water Data'!$I$28,0,10*ROW('Water Data'!I17)))</f>
        <v>Yes</v>
      </c>
      <c r="CJ23" s="309" t="str">
        <f ca="true">+IF(OFFSET('Water Data'!$I$29,0,10*ROW('Water Data'!I17))="","",OFFSET('Water Data'!$I$29,0,10*ROW('Water Data'!I17)))</f>
        <v/>
      </c>
      <c r="CK23" s="309" t="str">
        <f ca="true">+IF(OFFSET('Sanitation Data'!$D$28,0,10*ROW('Sanitation Data'!D17))="","",OFFSET('Sanitation Data'!$D$28,0,10*ROW('Sanitation Data'!D17)))</f>
        <v/>
      </c>
      <c r="CL23" s="309" t="str">
        <f ca="true">+IF(OFFSET('Sanitation Data'!$D$29,0,10*ROW('Sanitation Data'!D17))="","",OFFSET('Sanitation Data'!$D$29,0,10*ROW('Sanitation Data'!D17)))</f>
        <v/>
      </c>
      <c r="CM23" s="309" t="str">
        <f ca="true">+IF(OFFSET('Sanitation Data'!$D$30,0,10*ROW('Sanitation Data'!D17))="","",OFFSET('Sanitation Data'!$D$30,0,10*ROW('Sanitation Data'!D17)))</f>
        <v/>
      </c>
      <c r="CN23" s="309" t="str">
        <f ca="true">+IF(OFFSET('Sanitation Data'!$D$31,0,10*ROW('Sanitation Data'!D17))="","",OFFSET('Sanitation Data'!$D$31,0,10*ROW('Sanitation Data'!D17)))</f>
        <v/>
      </c>
      <c r="CO23" s="309" t="str">
        <f ca="true">+IF(OFFSET('Sanitation Data'!$D$32,0,10*ROW('Sanitation Data'!D17))="","",OFFSET('Sanitation Data'!$D$32,0,10*ROW('Sanitation Data'!D17)))</f>
        <v/>
      </c>
      <c r="CP23" s="309" t="str">
        <f ca="true">+IF(OFFSET('Sanitation Data'!$E$28,0,10*ROW('Sanitation Data'!E17))="","",OFFSET('Sanitation Data'!$E$28,0,10*ROW('Sanitation Data'!E17)))</f>
        <v/>
      </c>
      <c r="CQ23" s="309" t="str">
        <f ca="true">+IF(OFFSET('Sanitation Data'!$E$29,0,10*ROW('Sanitation Data'!E17))="","",OFFSET('Sanitation Data'!$E$29,0,10*ROW('Sanitation Data'!E17)))</f>
        <v/>
      </c>
      <c r="CR23" s="309" t="str">
        <f ca="true">+IF(OFFSET('Sanitation Data'!$E$30,0,10*ROW('Sanitation Data'!E17))="","",OFFSET('Sanitation Data'!$E$30,0,10*ROW('Sanitation Data'!E17)))</f>
        <v/>
      </c>
      <c r="CS23" s="309" t="str">
        <f ca="true">+IF(OFFSET('Sanitation Data'!$E$31,0,10*ROW('Sanitation Data'!E17))="","",OFFSET('Sanitation Data'!$E$31,0,10*ROW('Sanitation Data'!E17)))</f>
        <v/>
      </c>
      <c r="CT23" s="309" t="str">
        <f ca="true">+IF(OFFSET('Sanitation Data'!$E$32,0,10*ROW('Sanitation Data'!E17))="","",OFFSET('Sanitation Data'!$E$32,0,10*ROW('Sanitation Data'!E17)))</f>
        <v/>
      </c>
      <c r="CU23" s="309" t="str">
        <f ca="true">+IF(OFFSET('Sanitation Data'!$F$28,0,10*ROW('Sanitation Data'!F17))="","",OFFSET('Sanitation Data'!$F$28,0,10*ROW('Sanitation Data'!F17)))</f>
        <v/>
      </c>
      <c r="CV23" s="309" t="str">
        <f ca="true">+IF(OFFSET('Sanitation Data'!$F$29,0,10*ROW('Sanitation Data'!F17))="","",OFFSET('Sanitation Data'!$F$29,0,10*ROW('Sanitation Data'!F17)))</f>
        <v/>
      </c>
      <c r="CW23" s="309" t="str">
        <f ca="true">+IF(OFFSET('Sanitation Data'!$F$30,0,10*ROW('Sanitation Data'!F17))="","",OFFSET('Sanitation Data'!$F$30,0,10*ROW('Sanitation Data'!F17)))</f>
        <v/>
      </c>
      <c r="CX23" s="309" t="str">
        <f ca="true">+IF(OFFSET('Sanitation Data'!$F$31,0,10*ROW('Sanitation Data'!F17))="","",OFFSET('Sanitation Data'!$F$31,0,10*ROW('Sanitation Data'!F17)))</f>
        <v/>
      </c>
      <c r="CY23" s="309" t="str">
        <f ca="true">+IF(OFFSET('Sanitation Data'!$F$32,0,10*ROW('Sanitation Data'!F17))="","",OFFSET('Sanitation Data'!$F$32,0,10*ROW('Sanitation Data'!F17)))</f>
        <v/>
      </c>
      <c r="CZ23" s="309" t="str">
        <f ca="true">+IF(OFFSET('Sanitation Data'!$G$28,0,10*ROW('Sanitation Data'!G17))="","",OFFSET('Sanitation Data'!$G$28,0,10*ROW('Sanitation Data'!G17)))</f>
        <v/>
      </c>
      <c r="DA23" s="309" t="str">
        <f ca="true">+IF(OFFSET('Sanitation Data'!$G$29,0,10*ROW('Sanitation Data'!G17))="","",OFFSET('Sanitation Data'!$G$29,0,10*ROW('Sanitation Data'!G17)))</f>
        <v/>
      </c>
      <c r="DB23" s="309" t="str">
        <f ca="true">+IF(OFFSET('Sanitation Data'!$G$30,0,10*ROW('Sanitation Data'!G17))="","",OFFSET('Sanitation Data'!$G$30,0,10*ROW('Sanitation Data'!G17)))</f>
        <v/>
      </c>
      <c r="DC23" s="309" t="str">
        <f ca="true">+IF(OFFSET('Sanitation Data'!$G$31,0,10*ROW('Sanitation Data'!G17))="","",OFFSET('Sanitation Data'!$G$31,0,10*ROW('Sanitation Data'!G17)))</f>
        <v/>
      </c>
      <c r="DD23" s="309" t="str">
        <f ca="true">+IF(OFFSET('Sanitation Data'!$G$32,0,10*ROW('Sanitation Data'!G17))="","",OFFSET('Sanitation Data'!$G$32,0,10*ROW('Sanitation Data'!G17)))</f>
        <v/>
      </c>
      <c r="DE23" s="309" t="str">
        <f ca="true">+IF(OFFSET('Sanitation Data'!$H$28,0,10*ROW('Sanitation Data'!H17))="","",OFFSET('Sanitation Data'!$H$28,0,10*ROW('Sanitation Data'!H17)))</f>
        <v/>
      </c>
      <c r="DF23" s="309" t="str">
        <f ca="true">+IF(OFFSET('Sanitation Data'!$H$29,0,10*ROW('Sanitation Data'!H17))="","",OFFSET('Sanitation Data'!$H$29,0,10*ROW('Sanitation Data'!H17)))</f>
        <v/>
      </c>
      <c r="DG23" s="309" t="str">
        <f ca="true">+IF(OFFSET('Sanitation Data'!$H$30,0,10*ROW('Sanitation Data'!H17))="","",OFFSET('Sanitation Data'!$H$30,0,10*ROW('Sanitation Data'!H17)))</f>
        <v/>
      </c>
      <c r="DH23" s="309" t="str">
        <f ca="true">+IF(OFFSET('Sanitation Data'!$H$31,0,10*ROW('Sanitation Data'!H17))="","",OFFSET('Sanitation Data'!$H$31,0,10*ROW('Sanitation Data'!H17)))</f>
        <v/>
      </c>
      <c r="DI23" s="309" t="str">
        <f ca="true">+IF(OFFSET('Sanitation Data'!$H$32,0,10*ROW('Sanitation Data'!H17))="","",OFFSET('Sanitation Data'!$H$32,0,10*ROW('Sanitation Data'!H17)))</f>
        <v/>
      </c>
      <c r="DJ23" s="309" t="str">
        <f ca="true">+IF(OFFSET('Sanitation Data'!$I$28,0,10*ROW('Sanitation Data'!I17))="","",OFFSET('Sanitation Data'!$I$28,0,10*ROW('Sanitation Data'!I17)))</f>
        <v>Yes</v>
      </c>
      <c r="DK23" s="309" t="str">
        <f ca="true">+IF(OFFSET('Sanitation Data'!$I$29,0,10*ROW('Sanitation Data'!I17))="","",OFFSET('Sanitation Data'!$I$29,0,10*ROW('Sanitation Data'!I17)))</f>
        <v/>
      </c>
      <c r="DL23" s="309" t="str">
        <f ca="true">+IF(OFFSET('Sanitation Data'!$I$30,0,10*ROW('Sanitation Data'!I17))="","",OFFSET('Sanitation Data'!$I$30,0,10*ROW('Sanitation Data'!I17)))</f>
        <v/>
      </c>
      <c r="DM23" s="309" t="str">
        <f ca="true">+IF(OFFSET('Sanitation Data'!$I$31,0,10*ROW('Sanitation Data'!I17))="","",OFFSET('Sanitation Data'!$I$31,0,10*ROW('Sanitation Data'!I17)))</f>
        <v/>
      </c>
      <c r="DN23" s="309" t="str">
        <f ca="true">+IF(OFFSET('Sanitation Data'!$I$32,0,10*ROW('Sanitation Data'!I17))="","",OFFSET('Sanitation Data'!$I$32,0,10*ROW('Sanitation Data'!I17)))</f>
        <v/>
      </c>
      <c r="DO23" s="309" t="str">
        <f ca="true">+IF(OFFSET('Hygiene Data'!$D$11,0,10*ROW('Hygiene Data'!D17))="","",OFFSET('Hygiene Data'!$D$11,0,10*ROW('Hygiene Data'!D17)))</f>
        <v/>
      </c>
      <c r="DP23" s="309" t="str">
        <f ca="true">+IF(OFFSET('Hygiene Data'!$D$12,0,10*ROW('Hygiene Data'!D17))="","",OFFSET('Hygiene Data'!$D$12,0,10*ROW('Hygiene Data'!D17)))</f>
        <v/>
      </c>
      <c r="DQ23" s="309" t="str">
        <f ca="true">+IF(OFFSET('Hygiene Data'!$D$13,0,10*ROW('Hygiene Data'!D17))="","",OFFSET('Hygiene Data'!$D$13,0,10*ROW('Hygiene Data'!D17)))</f>
        <v/>
      </c>
      <c r="DR23" s="309" t="str">
        <f ca="true">+IF(OFFSET('Hygiene Data'!$E$11,0,10*ROW('Hygiene Data'!E17))="","",OFFSET('Hygiene Data'!$E$11,0,10*ROW('Hygiene Data'!E17)))</f>
        <v/>
      </c>
      <c r="DS23" s="309" t="str">
        <f ca="true">+IF(OFFSET('Hygiene Data'!$E$12,0,10*ROW('Hygiene Data'!E17))="","",OFFSET('Hygiene Data'!$E$12,0,10*ROW('Hygiene Data'!E17)))</f>
        <v/>
      </c>
      <c r="DT23" s="309" t="str">
        <f ca="true">+IF(OFFSET('Hygiene Data'!$E$13,0,10*ROW('Hygiene Data'!E17))="","",OFFSET('Hygiene Data'!$E$13,0,10*ROW('Hygiene Data'!E17)))</f>
        <v/>
      </c>
      <c r="DU23" s="309" t="str">
        <f ca="true">+IF(OFFSET('Hygiene Data'!$F$11,0,10*ROW('Hygiene Data'!F17))="","",OFFSET('Hygiene Data'!$F$11,0,10*ROW('Hygiene Data'!F17)))</f>
        <v/>
      </c>
      <c r="DV23" s="309" t="str">
        <f ca="true">+IF(OFFSET('Hygiene Data'!$F$12,0,10*ROW('Hygiene Data'!F17))="","",OFFSET('Hygiene Data'!$F$12,0,10*ROW('Hygiene Data'!F17)))</f>
        <v/>
      </c>
      <c r="DW23" s="309" t="str">
        <f ca="true">+IF(OFFSET('Hygiene Data'!$F$13,0,10*ROW('Hygiene Data'!F17))="","",OFFSET('Hygiene Data'!$F$13,0,10*ROW('Hygiene Data'!F17)))</f>
        <v/>
      </c>
      <c r="DX23" s="309" t="str">
        <f ca="true">+IF(OFFSET('Hygiene Data'!$G$11,0,10*ROW('Hygiene Data'!G17))="","",OFFSET('Hygiene Data'!$G$11,0,10*ROW('Hygiene Data'!G17)))</f>
        <v/>
      </c>
      <c r="DY23" s="309" t="str">
        <f ca="true">+IF(OFFSET('Hygiene Data'!$G$12,0,10*ROW('Hygiene Data'!G17))="","",OFFSET('Hygiene Data'!$G$12,0,10*ROW('Hygiene Data'!G17)))</f>
        <v/>
      </c>
      <c r="DZ23" s="309" t="str">
        <f ca="true">+IF(OFFSET('Hygiene Data'!$G$13,0,10*ROW('Hygiene Data'!G17))="","",OFFSET('Hygiene Data'!$G$13,0,10*ROW('Hygiene Data'!G17)))</f>
        <v/>
      </c>
      <c r="EA23" s="309" t="str">
        <f ca="true">+IF(OFFSET('Hygiene Data'!$H$11,0,10*ROW('Hygiene Data'!H17))="","",OFFSET('Hygiene Data'!$H$11,0,10*ROW('Hygiene Data'!H17)))</f>
        <v/>
      </c>
      <c r="EB23" s="309" t="str">
        <f ca="true">+IF(OFFSET('Hygiene Data'!$H$12,0,10*ROW('Hygiene Data'!H17))="","",OFFSET('Hygiene Data'!$H$12,0,10*ROW('Hygiene Data'!H17)))</f>
        <v/>
      </c>
      <c r="EC23" s="309" t="str">
        <f ca="true">+IF(OFFSET('Hygiene Data'!$H$13,0,10*ROW('Hygiene Data'!H17))="","",OFFSET('Hygiene Data'!$H$13,0,10*ROW('Hygiene Data'!H17)))</f>
        <v/>
      </c>
      <c r="ED23" s="309" t="str">
        <f ca="true">+IF(OFFSET('Hygiene Data'!$I$11,0,10*ROW('Hygiene Data'!I17))="","",OFFSET('Hygiene Data'!$I$11,0,10*ROW('Hygiene Data'!I17)))</f>
        <v/>
      </c>
      <c r="EE23" s="309" t="str">
        <f ca="true">+IF(OFFSET('Hygiene Data'!$I$12,0,10*ROW('Hygiene Data'!I17))="","",OFFSET('Hygiene Data'!$I$12,0,10*ROW('Hygiene Data'!I17)))</f>
        <v/>
      </c>
      <c r="EF23" s="309"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NER_2015_UIS</v>
      </c>
      <c r="B24" s="36" t="str">
        <f ca="true">+IF(OFFSET('Water Data'!$C$2,0,10*ROW('Water Data'!F18))="","",OFFSET('Water Data'!$C$2,0,10*ROW('Water Data'!F18)))</f>
        <v>Other</v>
      </c>
      <c r="C24" s="365">
        <f t="shared" ca="true" si="0"/>
        <v>2015</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str">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[18]</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str">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[17]</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str">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[37]</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str">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[28]</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str">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[27]</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str">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[44]</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9"/>
      <c r="BS24" s="309" t="str">
        <f ca="true">+IF(OFFSET('Water Data'!$D$27,0,10*ROW('Water Data'!D18))="","",OFFSET('Water Data'!$D$27,0,10*ROW('Water Data'!D18)))</f>
        <v/>
      </c>
      <c r="BT24" s="309" t="str">
        <f ca="true">+IF(OFFSET('Water Data'!$D$28,0,10*ROW('Water Data'!D18))="","",OFFSET('Water Data'!$D$28,0,10*ROW('Water Data'!D18)))</f>
        <v>No</v>
      </c>
      <c r="BU24" s="309" t="str">
        <f ca="true">+IF(OFFSET('Water Data'!$D$29,0,10*ROW('Water Data'!D18))="","",OFFSET('Water Data'!$D$29,0,10*ROW('Water Data'!D18)))</f>
        <v/>
      </c>
      <c r="BV24" s="309" t="str">
        <f ca="true">+IF(OFFSET('Water Data'!$E$27,0,10*ROW('Water Data'!E18))="","",OFFSET('Water Data'!$E$27,0,10*ROW('Water Data'!E18)))</f>
        <v/>
      </c>
      <c r="BW24" s="309" t="str">
        <f ca="true">+IF(OFFSET('Water Data'!$E$28,0,10*ROW('Water Data'!E18))="","",OFFSET('Water Data'!$E$28,0,10*ROW('Water Data'!E18)))</f>
        <v/>
      </c>
      <c r="BX24" s="309" t="str">
        <f ca="true">+IF(OFFSET('Water Data'!$E$29,0,10*ROW('Water Data'!E18))="","",OFFSET('Water Data'!$E$29,0,10*ROW('Water Data'!E18)))</f>
        <v/>
      </c>
      <c r="BY24" s="309" t="str">
        <f ca="true">+IF(OFFSET('Water Data'!$F$27,0,10*ROW('Water Data'!F18))="","",OFFSET('Water Data'!$F$27,0,10*ROW('Water Data'!F18)))</f>
        <v/>
      </c>
      <c r="BZ24" s="309" t="str">
        <f ca="true">+IF(OFFSET('Water Data'!$F$28,0,10*ROW('Water Data'!F18))="","",OFFSET('Water Data'!$F$28,0,10*ROW('Water Data'!F18)))</f>
        <v/>
      </c>
      <c r="CA24" s="309" t="str">
        <f ca="true">+IF(OFFSET('Water Data'!$F$29,0,10*ROW('Water Data'!F18))="","",OFFSET('Water Data'!$F$29,0,10*ROW('Water Data'!F18)))</f>
        <v/>
      </c>
      <c r="CB24" s="309" t="str">
        <f ca="true">+IF(OFFSET('Water Data'!$G$27,0,10*ROW('Water Data'!G18))="","",OFFSET('Water Data'!$G$27,0,10*ROW('Water Data'!G18)))</f>
        <v/>
      </c>
      <c r="CC24" s="309" t="str">
        <f ca="true">+IF(OFFSET('Water Data'!$G$28,0,10*ROW('Water Data'!G18))="","",OFFSET('Water Data'!$G$28,0,10*ROW('Water Data'!G18)))</f>
        <v/>
      </c>
      <c r="CD24" s="309" t="str">
        <f ca="true">+IF(OFFSET('Water Data'!$G$29,0,10*ROW('Water Data'!G18))="","",OFFSET('Water Data'!$G$29,0,10*ROW('Water Data'!G18)))</f>
        <v/>
      </c>
      <c r="CE24" s="309" t="str">
        <f ca="true">+IF(OFFSET('Water Data'!$H$27,0,10*ROW('Water Data'!H18))="","",OFFSET('Water Data'!$H$27,0,10*ROW('Water Data'!H18)))</f>
        <v/>
      </c>
      <c r="CF24" s="309" t="str">
        <f ca="true">+IF(OFFSET('Water Data'!$H$28,0,10*ROW('Water Data'!H18))="","",OFFSET('Water Data'!$H$28,0,10*ROW('Water Data'!H18)))</f>
        <v>No</v>
      </c>
      <c r="CG24" s="309" t="str">
        <f ca="true">+IF(OFFSET('Water Data'!$H$29,0,10*ROW('Water Data'!H18))="","",OFFSET('Water Data'!$H$29,0,10*ROW('Water Data'!H18)))</f>
        <v/>
      </c>
      <c r="CH24" s="309" t="str">
        <f ca="true">+IF(OFFSET('Water Data'!$I$27,0,10*ROW('Water Data'!I18))="","",OFFSET('Water Data'!$I$27,0,10*ROW('Water Data'!I18)))</f>
        <v/>
      </c>
      <c r="CI24" s="309" t="str">
        <f ca="true">+IF(OFFSET('Water Data'!$I$28,0,10*ROW('Water Data'!I18))="","",OFFSET('Water Data'!$I$28,0,10*ROW('Water Data'!I18)))</f>
        <v>No</v>
      </c>
      <c r="CJ24" s="309" t="str">
        <f ca="true">+IF(OFFSET('Water Data'!$I$29,0,10*ROW('Water Data'!I18))="","",OFFSET('Water Data'!$I$29,0,10*ROW('Water Data'!I18)))</f>
        <v/>
      </c>
      <c r="CK24" s="309" t="str">
        <f ca="true">+IF(OFFSET('Sanitation Data'!$D$28,0,10*ROW('Sanitation Data'!D18))="","",OFFSET('Sanitation Data'!$D$28,0,10*ROW('Sanitation Data'!D18)))</f>
        <v>No</v>
      </c>
      <c r="CL24" s="309" t="str">
        <f ca="true">+IF(OFFSET('Sanitation Data'!$D$29,0,10*ROW('Sanitation Data'!D18))="","",OFFSET('Sanitation Data'!$D$29,0,10*ROW('Sanitation Data'!D18)))</f>
        <v/>
      </c>
      <c r="CM24" s="309" t="str">
        <f ca="true">+IF(OFFSET('Sanitation Data'!$D$30,0,10*ROW('Sanitation Data'!D18))="","",OFFSET('Sanitation Data'!$D$30,0,10*ROW('Sanitation Data'!D18)))</f>
        <v/>
      </c>
      <c r="CN24" s="309" t="str">
        <f ca="true">+IF(OFFSET('Sanitation Data'!$D$31,0,10*ROW('Sanitation Data'!D18))="","",OFFSET('Sanitation Data'!$D$31,0,10*ROW('Sanitation Data'!D18)))</f>
        <v/>
      </c>
      <c r="CO24" s="309" t="str">
        <f ca="true">+IF(OFFSET('Sanitation Data'!$D$32,0,10*ROW('Sanitation Data'!D18))="","",OFFSET('Sanitation Data'!$D$32,0,10*ROW('Sanitation Data'!D18)))</f>
        <v/>
      </c>
      <c r="CP24" s="309" t="str">
        <f ca="true">+IF(OFFSET('Sanitation Data'!$E$28,0,10*ROW('Sanitation Data'!E18))="","",OFFSET('Sanitation Data'!$E$28,0,10*ROW('Sanitation Data'!E18)))</f>
        <v/>
      </c>
      <c r="CQ24" s="309" t="str">
        <f ca="true">+IF(OFFSET('Sanitation Data'!$E$29,0,10*ROW('Sanitation Data'!E18))="","",OFFSET('Sanitation Data'!$E$29,0,10*ROW('Sanitation Data'!E18)))</f>
        <v/>
      </c>
      <c r="CR24" s="309" t="str">
        <f ca="true">+IF(OFFSET('Sanitation Data'!$E$30,0,10*ROW('Sanitation Data'!E18))="","",OFFSET('Sanitation Data'!$E$30,0,10*ROW('Sanitation Data'!E18)))</f>
        <v/>
      </c>
      <c r="CS24" s="309" t="str">
        <f ca="true">+IF(OFFSET('Sanitation Data'!$E$31,0,10*ROW('Sanitation Data'!E18))="","",OFFSET('Sanitation Data'!$E$31,0,10*ROW('Sanitation Data'!E18)))</f>
        <v/>
      </c>
      <c r="CT24" s="309" t="str">
        <f ca="true">+IF(OFFSET('Sanitation Data'!$E$32,0,10*ROW('Sanitation Data'!E18))="","",OFFSET('Sanitation Data'!$E$32,0,10*ROW('Sanitation Data'!E18)))</f>
        <v/>
      </c>
      <c r="CU24" s="309" t="str">
        <f ca="true">+IF(OFFSET('Sanitation Data'!$F$28,0,10*ROW('Sanitation Data'!F18))="","",OFFSET('Sanitation Data'!$F$28,0,10*ROW('Sanitation Data'!F18)))</f>
        <v/>
      </c>
      <c r="CV24" s="309" t="str">
        <f ca="true">+IF(OFFSET('Sanitation Data'!$F$29,0,10*ROW('Sanitation Data'!F18))="","",OFFSET('Sanitation Data'!$F$29,0,10*ROW('Sanitation Data'!F18)))</f>
        <v/>
      </c>
      <c r="CW24" s="309" t="str">
        <f ca="true">+IF(OFFSET('Sanitation Data'!$F$30,0,10*ROW('Sanitation Data'!F18))="","",OFFSET('Sanitation Data'!$F$30,0,10*ROW('Sanitation Data'!F18)))</f>
        <v/>
      </c>
      <c r="CX24" s="309" t="str">
        <f ca="true">+IF(OFFSET('Sanitation Data'!$F$31,0,10*ROW('Sanitation Data'!F18))="","",OFFSET('Sanitation Data'!$F$31,0,10*ROW('Sanitation Data'!F18)))</f>
        <v/>
      </c>
      <c r="CY24" s="309" t="str">
        <f ca="true">+IF(OFFSET('Sanitation Data'!$F$32,0,10*ROW('Sanitation Data'!F18))="","",OFFSET('Sanitation Data'!$F$32,0,10*ROW('Sanitation Data'!F18)))</f>
        <v/>
      </c>
      <c r="CZ24" s="309" t="str">
        <f ca="true">+IF(OFFSET('Sanitation Data'!$G$28,0,10*ROW('Sanitation Data'!G18))="","",OFFSET('Sanitation Data'!$G$28,0,10*ROW('Sanitation Data'!G18)))</f>
        <v/>
      </c>
      <c r="DA24" s="309" t="str">
        <f ca="true">+IF(OFFSET('Sanitation Data'!$G$29,0,10*ROW('Sanitation Data'!G18))="","",OFFSET('Sanitation Data'!$G$29,0,10*ROW('Sanitation Data'!G18)))</f>
        <v/>
      </c>
      <c r="DB24" s="309" t="str">
        <f ca="true">+IF(OFFSET('Sanitation Data'!$G$30,0,10*ROW('Sanitation Data'!G18))="","",OFFSET('Sanitation Data'!$G$30,0,10*ROW('Sanitation Data'!G18)))</f>
        <v/>
      </c>
      <c r="DC24" s="309" t="str">
        <f ca="true">+IF(OFFSET('Sanitation Data'!$G$31,0,10*ROW('Sanitation Data'!G18))="","",OFFSET('Sanitation Data'!$G$31,0,10*ROW('Sanitation Data'!G18)))</f>
        <v/>
      </c>
      <c r="DD24" s="309" t="str">
        <f ca="true">+IF(OFFSET('Sanitation Data'!$G$32,0,10*ROW('Sanitation Data'!G18))="","",OFFSET('Sanitation Data'!$G$32,0,10*ROW('Sanitation Data'!G18)))</f>
        <v/>
      </c>
      <c r="DE24" s="309" t="str">
        <f ca="true">+IF(OFFSET('Sanitation Data'!$H$28,0,10*ROW('Sanitation Data'!H18))="","",OFFSET('Sanitation Data'!$H$28,0,10*ROW('Sanitation Data'!H18)))</f>
        <v>No</v>
      </c>
      <c r="DF24" s="309" t="str">
        <f ca="true">+IF(OFFSET('Sanitation Data'!$H$29,0,10*ROW('Sanitation Data'!H18))="","",OFFSET('Sanitation Data'!$H$29,0,10*ROW('Sanitation Data'!H18)))</f>
        <v/>
      </c>
      <c r="DG24" s="309" t="str">
        <f ca="true">+IF(OFFSET('Sanitation Data'!$H$30,0,10*ROW('Sanitation Data'!H18))="","",OFFSET('Sanitation Data'!$H$30,0,10*ROW('Sanitation Data'!H18)))</f>
        <v/>
      </c>
      <c r="DH24" s="309" t="str">
        <f ca="true">+IF(OFFSET('Sanitation Data'!$H$31,0,10*ROW('Sanitation Data'!H18))="","",OFFSET('Sanitation Data'!$H$31,0,10*ROW('Sanitation Data'!H18)))</f>
        <v/>
      </c>
      <c r="DI24" s="309" t="str">
        <f ca="true">+IF(OFFSET('Sanitation Data'!$H$32,0,10*ROW('Sanitation Data'!H18))="","",OFFSET('Sanitation Data'!$H$32,0,10*ROW('Sanitation Data'!H18)))</f>
        <v/>
      </c>
      <c r="DJ24" s="309" t="str">
        <f ca="true">+IF(OFFSET('Sanitation Data'!$I$28,0,10*ROW('Sanitation Data'!I18))="","",OFFSET('Sanitation Data'!$I$28,0,10*ROW('Sanitation Data'!I18)))</f>
        <v>No</v>
      </c>
      <c r="DK24" s="309" t="str">
        <f ca="true">+IF(OFFSET('Sanitation Data'!$I$29,0,10*ROW('Sanitation Data'!I18))="","",OFFSET('Sanitation Data'!$I$29,0,10*ROW('Sanitation Data'!I18)))</f>
        <v/>
      </c>
      <c r="DL24" s="309" t="str">
        <f ca="true">+IF(OFFSET('Sanitation Data'!$I$30,0,10*ROW('Sanitation Data'!I18))="","",OFFSET('Sanitation Data'!$I$30,0,10*ROW('Sanitation Data'!I18)))</f>
        <v/>
      </c>
      <c r="DM24" s="309" t="str">
        <f ca="true">+IF(OFFSET('Sanitation Data'!$I$31,0,10*ROW('Sanitation Data'!I18))="","",OFFSET('Sanitation Data'!$I$31,0,10*ROW('Sanitation Data'!I18)))</f>
        <v/>
      </c>
      <c r="DN24" s="309" t="str">
        <f ca="true">+IF(OFFSET('Sanitation Data'!$I$32,0,10*ROW('Sanitation Data'!I18))="","",OFFSET('Sanitation Data'!$I$32,0,10*ROW('Sanitation Data'!I18)))</f>
        <v/>
      </c>
      <c r="DO24" s="309" t="str">
        <f ca="true">+IF(OFFSET('Hygiene Data'!$D$11,0,10*ROW('Hygiene Data'!D18))="","",OFFSET('Hygiene Data'!$D$11,0,10*ROW('Hygiene Data'!D18)))</f>
        <v/>
      </c>
      <c r="DP24" s="309" t="str">
        <f ca="true">+IF(OFFSET('Hygiene Data'!$D$12,0,10*ROW('Hygiene Data'!D18))="","",OFFSET('Hygiene Data'!$D$12,0,10*ROW('Hygiene Data'!D18)))</f>
        <v/>
      </c>
      <c r="DQ24" s="309" t="str">
        <f ca="true">+IF(OFFSET('Hygiene Data'!$D$13,0,10*ROW('Hygiene Data'!D18))="","",OFFSET('Hygiene Data'!$D$13,0,10*ROW('Hygiene Data'!D18)))</f>
        <v/>
      </c>
      <c r="DR24" s="309" t="str">
        <f ca="true">+IF(OFFSET('Hygiene Data'!$E$11,0,10*ROW('Hygiene Data'!E18))="","",OFFSET('Hygiene Data'!$E$11,0,10*ROW('Hygiene Data'!E18)))</f>
        <v/>
      </c>
      <c r="DS24" s="309" t="str">
        <f ca="true">+IF(OFFSET('Hygiene Data'!$E$12,0,10*ROW('Hygiene Data'!E18))="","",OFFSET('Hygiene Data'!$E$12,0,10*ROW('Hygiene Data'!E18)))</f>
        <v/>
      </c>
      <c r="DT24" s="309" t="str">
        <f ca="true">+IF(OFFSET('Hygiene Data'!$E$13,0,10*ROW('Hygiene Data'!E18))="","",OFFSET('Hygiene Data'!$E$13,0,10*ROW('Hygiene Data'!E18)))</f>
        <v/>
      </c>
      <c r="DU24" s="309" t="str">
        <f ca="true">+IF(OFFSET('Hygiene Data'!$F$11,0,10*ROW('Hygiene Data'!F18))="","",OFFSET('Hygiene Data'!$F$11,0,10*ROW('Hygiene Data'!F18)))</f>
        <v/>
      </c>
      <c r="DV24" s="309" t="str">
        <f ca="true">+IF(OFFSET('Hygiene Data'!$F$12,0,10*ROW('Hygiene Data'!F18))="","",OFFSET('Hygiene Data'!$F$12,0,10*ROW('Hygiene Data'!F18)))</f>
        <v/>
      </c>
      <c r="DW24" s="309" t="str">
        <f ca="true">+IF(OFFSET('Hygiene Data'!$F$13,0,10*ROW('Hygiene Data'!F18))="","",OFFSET('Hygiene Data'!$F$13,0,10*ROW('Hygiene Data'!F18)))</f>
        <v/>
      </c>
      <c r="DX24" s="309" t="str">
        <f ca="true">+IF(OFFSET('Hygiene Data'!$G$11,0,10*ROW('Hygiene Data'!G18))="","",OFFSET('Hygiene Data'!$G$11,0,10*ROW('Hygiene Data'!G18)))</f>
        <v/>
      </c>
      <c r="DY24" s="309" t="str">
        <f ca="true">+IF(OFFSET('Hygiene Data'!$G$12,0,10*ROW('Hygiene Data'!G18))="","",OFFSET('Hygiene Data'!$G$12,0,10*ROW('Hygiene Data'!G18)))</f>
        <v/>
      </c>
      <c r="DZ24" s="309" t="str">
        <f ca="true">+IF(OFFSET('Hygiene Data'!$G$13,0,10*ROW('Hygiene Data'!G18))="","",OFFSET('Hygiene Data'!$G$13,0,10*ROW('Hygiene Data'!G18)))</f>
        <v/>
      </c>
      <c r="EA24" s="309" t="str">
        <f ca="true">+IF(OFFSET('Hygiene Data'!$H$11,0,10*ROW('Hygiene Data'!H18))="","",OFFSET('Hygiene Data'!$H$11,0,10*ROW('Hygiene Data'!H18)))</f>
        <v/>
      </c>
      <c r="EB24" s="309" t="str">
        <f ca="true">+IF(OFFSET('Hygiene Data'!$H$12,0,10*ROW('Hygiene Data'!H18))="","",OFFSET('Hygiene Data'!$H$12,0,10*ROW('Hygiene Data'!H18)))</f>
        <v/>
      </c>
      <c r="EC24" s="309" t="str">
        <f ca="true">+IF(OFFSET('Hygiene Data'!$H$13,0,10*ROW('Hygiene Data'!H18))="","",OFFSET('Hygiene Data'!$H$13,0,10*ROW('Hygiene Data'!H18)))</f>
        <v/>
      </c>
      <c r="ED24" s="309" t="str">
        <f ca="true">+IF(OFFSET('Hygiene Data'!$I$11,0,10*ROW('Hygiene Data'!I18))="","",OFFSET('Hygiene Data'!$I$11,0,10*ROW('Hygiene Data'!I18)))</f>
        <v/>
      </c>
      <c r="EE24" s="309" t="str">
        <f ca="true">+IF(OFFSET('Hygiene Data'!$I$12,0,10*ROW('Hygiene Data'!I18))="","",OFFSET('Hygiene Data'!$I$12,0,10*ROW('Hygiene Data'!I18)))</f>
        <v/>
      </c>
      <c r="EF24" s="309"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NER_2016_EMIS</v>
      </c>
      <c r="B25" s="36" t="str">
        <f ca="true">+IF(OFFSET('Water Data'!$C$2,0,10*ROW('Water Data'!F19))="","",OFFSET('Water Data'!$C$2,0,10*ROW('Water Data'!F19)))</f>
        <v>EMIS</v>
      </c>
      <c r="C25" s="365">
        <f t="shared" ca="true" si="0"/>
        <v>2016</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18.953441447227572</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16.7</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46.752319771591722</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55.46038543897216</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9"/>
      <c r="BS25" s="309" t="str">
        <f ca="true">+IF(OFFSET('Water Data'!$D$27,0,10*ROW('Water Data'!D19))="","",OFFSET('Water Data'!$D$27,0,10*ROW('Water Data'!D19)))</f>
        <v/>
      </c>
      <c r="BT25" s="309" t="str">
        <f ca="true">+IF(OFFSET('Water Data'!$D$28,0,10*ROW('Water Data'!D19))="","",OFFSET('Water Data'!$D$28,0,10*ROW('Water Data'!D19)))</f>
        <v>Yes</v>
      </c>
      <c r="BU25" s="309" t="str">
        <f ca="true">+IF(OFFSET('Water Data'!$D$29,0,10*ROW('Water Data'!D19))="","",OFFSET('Water Data'!$D$29,0,10*ROW('Water Data'!D19)))</f>
        <v/>
      </c>
      <c r="BV25" s="309" t="str">
        <f ca="true">+IF(OFFSET('Water Data'!$E$27,0,10*ROW('Water Data'!E19))="","",OFFSET('Water Data'!$E$27,0,10*ROW('Water Data'!E19)))</f>
        <v/>
      </c>
      <c r="BW25" s="309" t="str">
        <f ca="true">+IF(OFFSET('Water Data'!$E$28,0,10*ROW('Water Data'!E19))="","",OFFSET('Water Data'!$E$28,0,10*ROW('Water Data'!E19)))</f>
        <v/>
      </c>
      <c r="BX25" s="309" t="str">
        <f ca="true">+IF(OFFSET('Water Data'!$E$29,0,10*ROW('Water Data'!E19))="","",OFFSET('Water Data'!$E$29,0,10*ROW('Water Data'!E19)))</f>
        <v/>
      </c>
      <c r="BY25" s="309" t="str">
        <f ca="true">+IF(OFFSET('Water Data'!$F$27,0,10*ROW('Water Data'!F19))="","",OFFSET('Water Data'!$F$27,0,10*ROW('Water Data'!F19)))</f>
        <v/>
      </c>
      <c r="BZ25" s="309" t="str">
        <f ca="true">+IF(OFFSET('Water Data'!$F$28,0,10*ROW('Water Data'!F19))="","",OFFSET('Water Data'!$F$28,0,10*ROW('Water Data'!F19)))</f>
        <v/>
      </c>
      <c r="CA25" s="309" t="str">
        <f ca="true">+IF(OFFSET('Water Data'!$F$29,0,10*ROW('Water Data'!F19))="","",OFFSET('Water Data'!$F$29,0,10*ROW('Water Data'!F19)))</f>
        <v/>
      </c>
      <c r="CB25" s="309" t="str">
        <f ca="true">+IF(OFFSET('Water Data'!$G$27,0,10*ROW('Water Data'!G19))="","",OFFSET('Water Data'!$G$27,0,10*ROW('Water Data'!G19)))</f>
        <v/>
      </c>
      <c r="CC25" s="309" t="str">
        <f ca="true">+IF(OFFSET('Water Data'!$G$28,0,10*ROW('Water Data'!G19))="","",OFFSET('Water Data'!$G$28,0,10*ROW('Water Data'!G19)))</f>
        <v/>
      </c>
      <c r="CD25" s="309" t="str">
        <f ca="true">+IF(OFFSET('Water Data'!$G$29,0,10*ROW('Water Data'!G19))="","",OFFSET('Water Data'!$G$29,0,10*ROW('Water Data'!G19)))</f>
        <v/>
      </c>
      <c r="CE25" s="309" t="str">
        <f ca="true">+IF(OFFSET('Water Data'!$H$27,0,10*ROW('Water Data'!H19))="","",OFFSET('Water Data'!$H$27,0,10*ROW('Water Data'!H19)))</f>
        <v/>
      </c>
      <c r="CF25" s="309" t="str">
        <f ca="true">+IF(OFFSET('Water Data'!$H$28,0,10*ROW('Water Data'!H19))="","",OFFSET('Water Data'!$H$28,0,10*ROW('Water Data'!H19)))</f>
        <v>Yes</v>
      </c>
      <c r="CG25" s="309" t="str">
        <f ca="true">+IF(OFFSET('Water Data'!$H$29,0,10*ROW('Water Data'!H19))="","",OFFSET('Water Data'!$H$29,0,10*ROW('Water Data'!H19)))</f>
        <v/>
      </c>
      <c r="CH25" s="309" t="str">
        <f ca="true">+IF(OFFSET('Water Data'!$I$27,0,10*ROW('Water Data'!I19))="","",OFFSET('Water Data'!$I$27,0,10*ROW('Water Data'!I19)))</f>
        <v/>
      </c>
      <c r="CI25" s="309" t="str">
        <f ca="true">+IF(OFFSET('Water Data'!$I$28,0,10*ROW('Water Data'!I19))="","",OFFSET('Water Data'!$I$28,0,10*ROW('Water Data'!I19)))</f>
        <v>Yes</v>
      </c>
      <c r="CJ25" s="309" t="str">
        <f ca="true">+IF(OFFSET('Water Data'!$I$29,0,10*ROW('Water Data'!I19))="","",OFFSET('Water Data'!$I$29,0,10*ROW('Water Data'!I19)))</f>
        <v/>
      </c>
      <c r="CK25" s="309" t="str">
        <f ca="true">+IF(OFFSET('Sanitation Data'!$D$28,0,10*ROW('Sanitation Data'!D19))="","",OFFSET('Sanitation Data'!$D$28,0,10*ROW('Sanitation Data'!D19)))</f>
        <v/>
      </c>
      <c r="CL25" s="309" t="str">
        <f ca="true">+IF(OFFSET('Sanitation Data'!$D$29,0,10*ROW('Sanitation Data'!D19))="","",OFFSET('Sanitation Data'!$D$29,0,10*ROW('Sanitation Data'!D19)))</f>
        <v/>
      </c>
      <c r="CM25" s="309" t="str">
        <f ca="true">+IF(OFFSET('Sanitation Data'!$D$30,0,10*ROW('Sanitation Data'!D19))="","",OFFSET('Sanitation Data'!$D$30,0,10*ROW('Sanitation Data'!D19)))</f>
        <v/>
      </c>
      <c r="CN25" s="309" t="str">
        <f ca="true">+IF(OFFSET('Sanitation Data'!$D$31,0,10*ROW('Sanitation Data'!D19))="","",OFFSET('Sanitation Data'!$D$31,0,10*ROW('Sanitation Data'!D19)))</f>
        <v/>
      </c>
      <c r="CO25" s="309" t="str">
        <f ca="true">+IF(OFFSET('Sanitation Data'!$D$32,0,10*ROW('Sanitation Data'!D19))="","",OFFSET('Sanitation Data'!$D$32,0,10*ROW('Sanitation Data'!D19)))</f>
        <v/>
      </c>
      <c r="CP25" s="309" t="str">
        <f ca="true">+IF(OFFSET('Sanitation Data'!$E$28,0,10*ROW('Sanitation Data'!E19))="","",OFFSET('Sanitation Data'!$E$28,0,10*ROW('Sanitation Data'!E19)))</f>
        <v/>
      </c>
      <c r="CQ25" s="309" t="str">
        <f ca="true">+IF(OFFSET('Sanitation Data'!$E$29,0,10*ROW('Sanitation Data'!E19))="","",OFFSET('Sanitation Data'!$E$29,0,10*ROW('Sanitation Data'!E19)))</f>
        <v/>
      </c>
      <c r="CR25" s="309" t="str">
        <f ca="true">+IF(OFFSET('Sanitation Data'!$E$30,0,10*ROW('Sanitation Data'!E19))="","",OFFSET('Sanitation Data'!$E$30,0,10*ROW('Sanitation Data'!E19)))</f>
        <v/>
      </c>
      <c r="CS25" s="309" t="str">
        <f ca="true">+IF(OFFSET('Sanitation Data'!$E$31,0,10*ROW('Sanitation Data'!E19))="","",OFFSET('Sanitation Data'!$E$31,0,10*ROW('Sanitation Data'!E19)))</f>
        <v/>
      </c>
      <c r="CT25" s="309" t="str">
        <f ca="true">+IF(OFFSET('Sanitation Data'!$E$32,0,10*ROW('Sanitation Data'!E19))="","",OFFSET('Sanitation Data'!$E$32,0,10*ROW('Sanitation Data'!E19)))</f>
        <v/>
      </c>
      <c r="CU25" s="309" t="str">
        <f ca="true">+IF(OFFSET('Sanitation Data'!$F$28,0,10*ROW('Sanitation Data'!F19))="","",OFFSET('Sanitation Data'!$F$28,0,10*ROW('Sanitation Data'!F19)))</f>
        <v/>
      </c>
      <c r="CV25" s="309" t="str">
        <f ca="true">+IF(OFFSET('Sanitation Data'!$F$29,0,10*ROW('Sanitation Data'!F19))="","",OFFSET('Sanitation Data'!$F$29,0,10*ROW('Sanitation Data'!F19)))</f>
        <v/>
      </c>
      <c r="CW25" s="309" t="str">
        <f ca="true">+IF(OFFSET('Sanitation Data'!$F$30,0,10*ROW('Sanitation Data'!F19))="","",OFFSET('Sanitation Data'!$F$30,0,10*ROW('Sanitation Data'!F19)))</f>
        <v/>
      </c>
      <c r="CX25" s="309" t="str">
        <f ca="true">+IF(OFFSET('Sanitation Data'!$F$31,0,10*ROW('Sanitation Data'!F19))="","",OFFSET('Sanitation Data'!$F$31,0,10*ROW('Sanitation Data'!F19)))</f>
        <v/>
      </c>
      <c r="CY25" s="309" t="str">
        <f ca="true">+IF(OFFSET('Sanitation Data'!$F$32,0,10*ROW('Sanitation Data'!F19))="","",OFFSET('Sanitation Data'!$F$32,0,10*ROW('Sanitation Data'!F19)))</f>
        <v/>
      </c>
      <c r="CZ25" s="309" t="str">
        <f ca="true">+IF(OFFSET('Sanitation Data'!$G$28,0,10*ROW('Sanitation Data'!G19))="","",OFFSET('Sanitation Data'!$G$28,0,10*ROW('Sanitation Data'!G19)))</f>
        <v/>
      </c>
      <c r="DA25" s="309" t="str">
        <f ca="true">+IF(OFFSET('Sanitation Data'!$G$29,0,10*ROW('Sanitation Data'!G19))="","",OFFSET('Sanitation Data'!$G$29,0,10*ROW('Sanitation Data'!G19)))</f>
        <v/>
      </c>
      <c r="DB25" s="309" t="str">
        <f ca="true">+IF(OFFSET('Sanitation Data'!$G$30,0,10*ROW('Sanitation Data'!G19))="","",OFFSET('Sanitation Data'!$G$30,0,10*ROW('Sanitation Data'!G19)))</f>
        <v/>
      </c>
      <c r="DC25" s="309" t="str">
        <f ca="true">+IF(OFFSET('Sanitation Data'!$G$31,0,10*ROW('Sanitation Data'!G19))="","",OFFSET('Sanitation Data'!$G$31,0,10*ROW('Sanitation Data'!G19)))</f>
        <v/>
      </c>
      <c r="DD25" s="309" t="str">
        <f ca="true">+IF(OFFSET('Sanitation Data'!$G$32,0,10*ROW('Sanitation Data'!G19))="","",OFFSET('Sanitation Data'!$G$32,0,10*ROW('Sanitation Data'!G19)))</f>
        <v/>
      </c>
      <c r="DE25" s="309" t="str">
        <f ca="true">+IF(OFFSET('Sanitation Data'!$H$28,0,10*ROW('Sanitation Data'!H19))="","",OFFSET('Sanitation Data'!$H$28,0,10*ROW('Sanitation Data'!H19)))</f>
        <v/>
      </c>
      <c r="DF25" s="309" t="str">
        <f ca="true">+IF(OFFSET('Sanitation Data'!$H$29,0,10*ROW('Sanitation Data'!H19))="","",OFFSET('Sanitation Data'!$H$29,0,10*ROW('Sanitation Data'!H19)))</f>
        <v/>
      </c>
      <c r="DG25" s="309" t="str">
        <f ca="true">+IF(OFFSET('Sanitation Data'!$H$30,0,10*ROW('Sanitation Data'!H19))="","",OFFSET('Sanitation Data'!$H$30,0,10*ROW('Sanitation Data'!H19)))</f>
        <v/>
      </c>
      <c r="DH25" s="309" t="str">
        <f ca="true">+IF(OFFSET('Sanitation Data'!$H$31,0,10*ROW('Sanitation Data'!H19))="","",OFFSET('Sanitation Data'!$H$31,0,10*ROW('Sanitation Data'!H19)))</f>
        <v/>
      </c>
      <c r="DI25" s="309" t="str">
        <f ca="true">+IF(OFFSET('Sanitation Data'!$H$32,0,10*ROW('Sanitation Data'!H19))="","",OFFSET('Sanitation Data'!$H$32,0,10*ROW('Sanitation Data'!H19)))</f>
        <v/>
      </c>
      <c r="DJ25" s="309" t="str">
        <f ca="true">+IF(OFFSET('Sanitation Data'!$I$28,0,10*ROW('Sanitation Data'!I19))="","",OFFSET('Sanitation Data'!$I$28,0,10*ROW('Sanitation Data'!I19)))</f>
        <v>Yes</v>
      </c>
      <c r="DK25" s="309" t="str">
        <f ca="true">+IF(OFFSET('Sanitation Data'!$I$29,0,10*ROW('Sanitation Data'!I19))="","",OFFSET('Sanitation Data'!$I$29,0,10*ROW('Sanitation Data'!I19)))</f>
        <v/>
      </c>
      <c r="DL25" s="309" t="str">
        <f ca="true">+IF(OFFSET('Sanitation Data'!$I$30,0,10*ROW('Sanitation Data'!I19))="","",OFFSET('Sanitation Data'!$I$30,0,10*ROW('Sanitation Data'!I19)))</f>
        <v/>
      </c>
      <c r="DM25" s="309" t="str">
        <f ca="true">+IF(OFFSET('Sanitation Data'!$I$31,0,10*ROW('Sanitation Data'!I19))="","",OFFSET('Sanitation Data'!$I$31,0,10*ROW('Sanitation Data'!I19)))</f>
        <v/>
      </c>
      <c r="DN25" s="309" t="str">
        <f ca="true">+IF(OFFSET('Sanitation Data'!$I$32,0,10*ROW('Sanitation Data'!I19))="","",OFFSET('Sanitation Data'!$I$32,0,10*ROW('Sanitation Data'!I19)))</f>
        <v/>
      </c>
      <c r="DO25" s="309" t="str">
        <f ca="true">+IF(OFFSET('Hygiene Data'!$D$11,0,10*ROW('Hygiene Data'!D19))="","",OFFSET('Hygiene Data'!$D$11,0,10*ROW('Hygiene Data'!D19)))</f>
        <v/>
      </c>
      <c r="DP25" s="309" t="str">
        <f ca="true">+IF(OFFSET('Hygiene Data'!$D$12,0,10*ROW('Hygiene Data'!D19))="","",OFFSET('Hygiene Data'!$D$12,0,10*ROW('Hygiene Data'!D19)))</f>
        <v/>
      </c>
      <c r="DQ25" s="309" t="str">
        <f ca="true">+IF(OFFSET('Hygiene Data'!$D$13,0,10*ROW('Hygiene Data'!D19))="","",OFFSET('Hygiene Data'!$D$13,0,10*ROW('Hygiene Data'!D19)))</f>
        <v/>
      </c>
      <c r="DR25" s="309" t="str">
        <f ca="true">+IF(OFFSET('Hygiene Data'!$E$11,0,10*ROW('Hygiene Data'!E19))="","",OFFSET('Hygiene Data'!$E$11,0,10*ROW('Hygiene Data'!E19)))</f>
        <v/>
      </c>
      <c r="DS25" s="309" t="str">
        <f ca="true">+IF(OFFSET('Hygiene Data'!$E$12,0,10*ROW('Hygiene Data'!E19))="","",OFFSET('Hygiene Data'!$E$12,0,10*ROW('Hygiene Data'!E19)))</f>
        <v/>
      </c>
      <c r="DT25" s="309" t="str">
        <f ca="true">+IF(OFFSET('Hygiene Data'!$E$13,0,10*ROW('Hygiene Data'!E19))="","",OFFSET('Hygiene Data'!$E$13,0,10*ROW('Hygiene Data'!E19)))</f>
        <v/>
      </c>
      <c r="DU25" s="309" t="str">
        <f ca="true">+IF(OFFSET('Hygiene Data'!$F$11,0,10*ROW('Hygiene Data'!F19))="","",OFFSET('Hygiene Data'!$F$11,0,10*ROW('Hygiene Data'!F19)))</f>
        <v/>
      </c>
      <c r="DV25" s="309" t="str">
        <f ca="true">+IF(OFFSET('Hygiene Data'!$F$12,0,10*ROW('Hygiene Data'!F19))="","",OFFSET('Hygiene Data'!$F$12,0,10*ROW('Hygiene Data'!F19)))</f>
        <v/>
      </c>
      <c r="DW25" s="309" t="str">
        <f ca="true">+IF(OFFSET('Hygiene Data'!$F$13,0,10*ROW('Hygiene Data'!F19))="","",OFFSET('Hygiene Data'!$F$13,0,10*ROW('Hygiene Data'!F19)))</f>
        <v/>
      </c>
      <c r="DX25" s="309" t="str">
        <f ca="true">+IF(OFFSET('Hygiene Data'!$G$11,0,10*ROW('Hygiene Data'!G19))="","",OFFSET('Hygiene Data'!$G$11,0,10*ROW('Hygiene Data'!G19)))</f>
        <v/>
      </c>
      <c r="DY25" s="309" t="str">
        <f ca="true">+IF(OFFSET('Hygiene Data'!$G$12,0,10*ROW('Hygiene Data'!G19))="","",OFFSET('Hygiene Data'!$G$12,0,10*ROW('Hygiene Data'!G19)))</f>
        <v/>
      </c>
      <c r="DZ25" s="309" t="str">
        <f ca="true">+IF(OFFSET('Hygiene Data'!$G$13,0,10*ROW('Hygiene Data'!G19))="","",OFFSET('Hygiene Data'!$G$13,0,10*ROW('Hygiene Data'!G19)))</f>
        <v/>
      </c>
      <c r="EA25" s="309" t="str">
        <f ca="true">+IF(OFFSET('Hygiene Data'!$H$11,0,10*ROW('Hygiene Data'!H19))="","",OFFSET('Hygiene Data'!$H$11,0,10*ROW('Hygiene Data'!H19)))</f>
        <v/>
      </c>
      <c r="EB25" s="309" t="str">
        <f ca="true">+IF(OFFSET('Hygiene Data'!$H$12,0,10*ROW('Hygiene Data'!H19))="","",OFFSET('Hygiene Data'!$H$12,0,10*ROW('Hygiene Data'!H19)))</f>
        <v/>
      </c>
      <c r="EC25" s="309" t="str">
        <f ca="true">+IF(OFFSET('Hygiene Data'!$H$13,0,10*ROW('Hygiene Data'!H19))="","",OFFSET('Hygiene Data'!$H$13,0,10*ROW('Hygiene Data'!H19)))</f>
        <v/>
      </c>
      <c r="ED25" s="309" t="str">
        <f ca="true">+IF(OFFSET('Hygiene Data'!$I$11,0,10*ROW('Hygiene Data'!I19))="","",OFFSET('Hygiene Data'!$I$11,0,10*ROW('Hygiene Data'!I19)))</f>
        <v/>
      </c>
      <c r="EE25" s="309" t="str">
        <f ca="true">+IF(OFFSET('Hygiene Data'!$I$12,0,10*ROW('Hygiene Data'!I19))="","",OFFSET('Hygiene Data'!$I$12,0,10*ROW('Hygiene Data'!I19)))</f>
        <v/>
      </c>
      <c r="EF25" s="309"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NER_2016_UIS</v>
      </c>
      <c r="B26" s="36" t="str">
        <f ca="true">+IF(OFFSET('Water Data'!$C$2,0,10*ROW('Water Data'!F20))="","",OFFSET('Water Data'!$C$2,0,10*ROW('Water Data'!F20)))</f>
        <v>Other</v>
      </c>
      <c r="C26" s="365">
        <f t="shared" ca="true" si="0"/>
        <v>2016</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str">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[65]</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17.8</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17.78</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str">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[68]</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14.45</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14.45</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9"/>
      <c r="BS26" s="309" t="str">
        <f ca="true">+IF(OFFSET('Water Data'!$D$27,0,10*ROW('Water Data'!D20))="","",OFFSET('Water Data'!$D$27,0,10*ROW('Water Data'!D20)))</f>
        <v/>
      </c>
      <c r="BT26" s="309" t="str">
        <f ca="true">+IF(OFFSET('Water Data'!$D$28,0,10*ROW('Water Data'!D20))="","",OFFSET('Water Data'!$D$28,0,10*ROW('Water Data'!D20)))</f>
        <v/>
      </c>
      <c r="BU26" s="309" t="str">
        <f ca="true">+IF(OFFSET('Water Data'!$D$29,0,10*ROW('Water Data'!D20))="","",OFFSET('Water Data'!$D$29,0,10*ROW('Water Data'!D20)))</f>
        <v/>
      </c>
      <c r="BV26" s="309" t="str">
        <f ca="true">+IF(OFFSET('Water Data'!$E$27,0,10*ROW('Water Data'!E20))="","",OFFSET('Water Data'!$E$27,0,10*ROW('Water Data'!E20)))</f>
        <v/>
      </c>
      <c r="BW26" s="309" t="str">
        <f ca="true">+IF(OFFSET('Water Data'!$E$28,0,10*ROW('Water Data'!E20))="","",OFFSET('Water Data'!$E$28,0,10*ROW('Water Data'!E20)))</f>
        <v/>
      </c>
      <c r="BX26" s="309" t="str">
        <f ca="true">+IF(OFFSET('Water Data'!$E$29,0,10*ROW('Water Data'!E20))="","",OFFSET('Water Data'!$E$29,0,10*ROW('Water Data'!E20)))</f>
        <v/>
      </c>
      <c r="BY26" s="309" t="str">
        <f ca="true">+IF(OFFSET('Water Data'!$F$27,0,10*ROW('Water Data'!F20))="","",OFFSET('Water Data'!$F$27,0,10*ROW('Water Data'!F20)))</f>
        <v/>
      </c>
      <c r="BZ26" s="309" t="str">
        <f ca="true">+IF(OFFSET('Water Data'!$F$28,0,10*ROW('Water Data'!F20))="","",OFFSET('Water Data'!$F$28,0,10*ROW('Water Data'!F20)))</f>
        <v/>
      </c>
      <c r="CA26" s="309" t="str">
        <f ca="true">+IF(OFFSET('Water Data'!$F$29,0,10*ROW('Water Data'!F20))="","",OFFSET('Water Data'!$F$29,0,10*ROW('Water Data'!F20)))</f>
        <v/>
      </c>
      <c r="CB26" s="309" t="str">
        <f ca="true">+IF(OFFSET('Water Data'!$G$27,0,10*ROW('Water Data'!G20))="","",OFFSET('Water Data'!$G$27,0,10*ROW('Water Data'!G20)))</f>
        <v/>
      </c>
      <c r="CC26" s="309" t="str">
        <f ca="true">+IF(OFFSET('Water Data'!$G$28,0,10*ROW('Water Data'!G20))="","",OFFSET('Water Data'!$G$28,0,10*ROW('Water Data'!G20)))</f>
        <v/>
      </c>
      <c r="CD26" s="309" t="str">
        <f ca="true">+IF(OFFSET('Water Data'!$G$29,0,10*ROW('Water Data'!G20))="","",OFFSET('Water Data'!$G$29,0,10*ROW('Water Data'!G20)))</f>
        <v/>
      </c>
      <c r="CE26" s="309" t="str">
        <f ca="true">+IF(OFFSET('Water Data'!$H$27,0,10*ROW('Water Data'!H20))="","",OFFSET('Water Data'!$H$27,0,10*ROW('Water Data'!H20)))</f>
        <v/>
      </c>
      <c r="CF26" s="309" t="str">
        <f ca="true">+IF(OFFSET('Water Data'!$H$28,0,10*ROW('Water Data'!H20))="","",OFFSET('Water Data'!$H$28,0,10*ROW('Water Data'!H20)))</f>
        <v/>
      </c>
      <c r="CG26" s="309" t="str">
        <f ca="true">+IF(OFFSET('Water Data'!$H$29,0,10*ROW('Water Data'!H20))="","",OFFSET('Water Data'!$H$29,0,10*ROW('Water Data'!H20)))</f>
        <v/>
      </c>
      <c r="CH26" s="309" t="str">
        <f ca="true">+IF(OFFSET('Water Data'!$I$27,0,10*ROW('Water Data'!I20))="","",OFFSET('Water Data'!$I$27,0,10*ROW('Water Data'!I20)))</f>
        <v/>
      </c>
      <c r="CI26" s="309" t="str">
        <f ca="true">+IF(OFFSET('Water Data'!$I$28,0,10*ROW('Water Data'!I20))="","",OFFSET('Water Data'!$I$28,0,10*ROW('Water Data'!I20)))</f>
        <v/>
      </c>
      <c r="CJ26" s="309" t="str">
        <f ca="true">+IF(OFFSET('Water Data'!$I$29,0,10*ROW('Water Data'!I20))="","",OFFSET('Water Data'!$I$29,0,10*ROW('Water Data'!I20)))</f>
        <v>No</v>
      </c>
      <c r="CK26" s="309" t="str">
        <f ca="true">+IF(OFFSET('Sanitation Data'!$D$28,0,10*ROW('Sanitation Data'!D20))="","",OFFSET('Sanitation Data'!$D$28,0,10*ROW('Sanitation Data'!D20)))</f>
        <v/>
      </c>
      <c r="CL26" s="309" t="str">
        <f ca="true">+IF(OFFSET('Sanitation Data'!$D$29,0,10*ROW('Sanitation Data'!D20))="","",OFFSET('Sanitation Data'!$D$29,0,10*ROW('Sanitation Data'!D20)))</f>
        <v/>
      </c>
      <c r="CM26" s="309" t="str">
        <f ca="true">+IF(OFFSET('Sanitation Data'!$D$30,0,10*ROW('Sanitation Data'!D20))="","",OFFSET('Sanitation Data'!$D$30,0,10*ROW('Sanitation Data'!D20)))</f>
        <v/>
      </c>
      <c r="CN26" s="309" t="str">
        <f ca="true">+IF(OFFSET('Sanitation Data'!$D$31,0,10*ROW('Sanitation Data'!D20))="","",OFFSET('Sanitation Data'!$D$31,0,10*ROW('Sanitation Data'!D20)))</f>
        <v/>
      </c>
      <c r="CO26" s="309" t="str">
        <f ca="true">+IF(OFFSET('Sanitation Data'!$D$32,0,10*ROW('Sanitation Data'!D20))="","",OFFSET('Sanitation Data'!$D$32,0,10*ROW('Sanitation Data'!D20)))</f>
        <v>Yes</v>
      </c>
      <c r="CP26" s="309" t="str">
        <f ca="true">+IF(OFFSET('Sanitation Data'!$E$28,0,10*ROW('Sanitation Data'!E20))="","",OFFSET('Sanitation Data'!$E$28,0,10*ROW('Sanitation Data'!E20)))</f>
        <v/>
      </c>
      <c r="CQ26" s="309" t="str">
        <f ca="true">+IF(OFFSET('Sanitation Data'!$E$29,0,10*ROW('Sanitation Data'!E20))="","",OFFSET('Sanitation Data'!$E$29,0,10*ROW('Sanitation Data'!E20)))</f>
        <v/>
      </c>
      <c r="CR26" s="309" t="str">
        <f ca="true">+IF(OFFSET('Sanitation Data'!$E$30,0,10*ROW('Sanitation Data'!E20))="","",OFFSET('Sanitation Data'!$E$30,0,10*ROW('Sanitation Data'!E20)))</f>
        <v/>
      </c>
      <c r="CS26" s="309" t="str">
        <f ca="true">+IF(OFFSET('Sanitation Data'!$E$31,0,10*ROW('Sanitation Data'!E20))="","",OFFSET('Sanitation Data'!$E$31,0,10*ROW('Sanitation Data'!E20)))</f>
        <v/>
      </c>
      <c r="CT26" s="309" t="str">
        <f ca="true">+IF(OFFSET('Sanitation Data'!$E$32,0,10*ROW('Sanitation Data'!E20))="","",OFFSET('Sanitation Data'!$E$32,0,10*ROW('Sanitation Data'!E20)))</f>
        <v/>
      </c>
      <c r="CU26" s="309" t="str">
        <f ca="true">+IF(OFFSET('Sanitation Data'!$F$28,0,10*ROW('Sanitation Data'!F20))="","",OFFSET('Sanitation Data'!$F$28,0,10*ROW('Sanitation Data'!F20)))</f>
        <v/>
      </c>
      <c r="CV26" s="309" t="str">
        <f ca="true">+IF(OFFSET('Sanitation Data'!$F$29,0,10*ROW('Sanitation Data'!F20))="","",OFFSET('Sanitation Data'!$F$29,0,10*ROW('Sanitation Data'!F20)))</f>
        <v/>
      </c>
      <c r="CW26" s="309" t="str">
        <f ca="true">+IF(OFFSET('Sanitation Data'!$F$30,0,10*ROW('Sanitation Data'!F20))="","",OFFSET('Sanitation Data'!$F$30,0,10*ROW('Sanitation Data'!F20)))</f>
        <v/>
      </c>
      <c r="CX26" s="309" t="str">
        <f ca="true">+IF(OFFSET('Sanitation Data'!$F$31,0,10*ROW('Sanitation Data'!F20))="","",OFFSET('Sanitation Data'!$F$31,0,10*ROW('Sanitation Data'!F20)))</f>
        <v/>
      </c>
      <c r="CY26" s="309" t="str">
        <f ca="true">+IF(OFFSET('Sanitation Data'!$F$32,0,10*ROW('Sanitation Data'!F20))="","",OFFSET('Sanitation Data'!$F$32,0,10*ROW('Sanitation Data'!F20)))</f>
        <v/>
      </c>
      <c r="CZ26" s="309" t="str">
        <f ca="true">+IF(OFFSET('Sanitation Data'!$G$28,0,10*ROW('Sanitation Data'!G20))="","",OFFSET('Sanitation Data'!$G$28,0,10*ROW('Sanitation Data'!G20)))</f>
        <v/>
      </c>
      <c r="DA26" s="309" t="str">
        <f ca="true">+IF(OFFSET('Sanitation Data'!$G$29,0,10*ROW('Sanitation Data'!G20))="","",OFFSET('Sanitation Data'!$G$29,0,10*ROW('Sanitation Data'!G20)))</f>
        <v/>
      </c>
      <c r="DB26" s="309" t="str">
        <f ca="true">+IF(OFFSET('Sanitation Data'!$G$30,0,10*ROW('Sanitation Data'!G20))="","",OFFSET('Sanitation Data'!$G$30,0,10*ROW('Sanitation Data'!G20)))</f>
        <v/>
      </c>
      <c r="DC26" s="309" t="str">
        <f ca="true">+IF(OFFSET('Sanitation Data'!$G$31,0,10*ROW('Sanitation Data'!G20))="","",OFFSET('Sanitation Data'!$G$31,0,10*ROW('Sanitation Data'!G20)))</f>
        <v/>
      </c>
      <c r="DD26" s="309" t="str">
        <f ca="true">+IF(OFFSET('Sanitation Data'!$G$32,0,10*ROW('Sanitation Data'!G20))="","",OFFSET('Sanitation Data'!$G$32,0,10*ROW('Sanitation Data'!G20)))</f>
        <v/>
      </c>
      <c r="DE26" s="309" t="str">
        <f ca="true">+IF(OFFSET('Sanitation Data'!$H$28,0,10*ROW('Sanitation Data'!H20))="","",OFFSET('Sanitation Data'!$H$28,0,10*ROW('Sanitation Data'!H20)))</f>
        <v/>
      </c>
      <c r="DF26" s="309" t="str">
        <f ca="true">+IF(OFFSET('Sanitation Data'!$H$29,0,10*ROW('Sanitation Data'!H20))="","",OFFSET('Sanitation Data'!$H$29,0,10*ROW('Sanitation Data'!H20)))</f>
        <v/>
      </c>
      <c r="DG26" s="309" t="str">
        <f ca="true">+IF(OFFSET('Sanitation Data'!$H$30,0,10*ROW('Sanitation Data'!H20))="","",OFFSET('Sanitation Data'!$H$30,0,10*ROW('Sanitation Data'!H20)))</f>
        <v/>
      </c>
      <c r="DH26" s="309" t="str">
        <f ca="true">+IF(OFFSET('Sanitation Data'!$H$31,0,10*ROW('Sanitation Data'!H20))="","",OFFSET('Sanitation Data'!$H$31,0,10*ROW('Sanitation Data'!H20)))</f>
        <v/>
      </c>
      <c r="DI26" s="309" t="str">
        <f ca="true">+IF(OFFSET('Sanitation Data'!$H$32,0,10*ROW('Sanitation Data'!H20))="","",OFFSET('Sanitation Data'!$H$32,0,10*ROW('Sanitation Data'!H20)))</f>
        <v>Yes</v>
      </c>
      <c r="DJ26" s="309" t="str">
        <f ca="true">+IF(OFFSET('Sanitation Data'!$I$28,0,10*ROW('Sanitation Data'!I20))="","",OFFSET('Sanitation Data'!$I$28,0,10*ROW('Sanitation Data'!I20)))</f>
        <v/>
      </c>
      <c r="DK26" s="309" t="str">
        <f ca="true">+IF(OFFSET('Sanitation Data'!$I$29,0,10*ROW('Sanitation Data'!I20))="","",OFFSET('Sanitation Data'!$I$29,0,10*ROW('Sanitation Data'!I20)))</f>
        <v/>
      </c>
      <c r="DL26" s="309" t="str">
        <f ca="true">+IF(OFFSET('Sanitation Data'!$I$30,0,10*ROW('Sanitation Data'!I20))="","",OFFSET('Sanitation Data'!$I$30,0,10*ROW('Sanitation Data'!I20)))</f>
        <v/>
      </c>
      <c r="DM26" s="309" t="str">
        <f ca="true">+IF(OFFSET('Sanitation Data'!$I$31,0,10*ROW('Sanitation Data'!I20))="","",OFFSET('Sanitation Data'!$I$31,0,10*ROW('Sanitation Data'!I20)))</f>
        <v/>
      </c>
      <c r="DN26" s="309" t="str">
        <f ca="true">+IF(OFFSET('Sanitation Data'!$I$32,0,10*ROW('Sanitation Data'!I20))="","",OFFSET('Sanitation Data'!$I$32,0,10*ROW('Sanitation Data'!I20)))</f>
        <v>No</v>
      </c>
      <c r="DO26" s="309" t="str">
        <f ca="true">+IF(OFFSET('Hygiene Data'!$D$11,0,10*ROW('Hygiene Data'!D20))="","",OFFSET('Hygiene Data'!$D$11,0,10*ROW('Hygiene Data'!D20)))</f>
        <v/>
      </c>
      <c r="DP26" s="309" t="str">
        <f ca="true">+IF(OFFSET('Hygiene Data'!$D$12,0,10*ROW('Hygiene Data'!D20))="","",OFFSET('Hygiene Data'!$D$12,0,10*ROW('Hygiene Data'!D20)))</f>
        <v/>
      </c>
      <c r="DQ26" s="309" t="str">
        <f ca="true">+IF(OFFSET('Hygiene Data'!$D$13,0,10*ROW('Hygiene Data'!D20))="","",OFFSET('Hygiene Data'!$D$13,0,10*ROW('Hygiene Data'!D20)))</f>
        <v>Yes</v>
      </c>
      <c r="DR26" s="309" t="str">
        <f ca="true">+IF(OFFSET('Hygiene Data'!$E$11,0,10*ROW('Hygiene Data'!E20))="","",OFFSET('Hygiene Data'!$E$11,0,10*ROW('Hygiene Data'!E20)))</f>
        <v/>
      </c>
      <c r="DS26" s="309" t="str">
        <f ca="true">+IF(OFFSET('Hygiene Data'!$E$12,0,10*ROW('Hygiene Data'!E20))="","",OFFSET('Hygiene Data'!$E$12,0,10*ROW('Hygiene Data'!E20)))</f>
        <v/>
      </c>
      <c r="DT26" s="309" t="str">
        <f ca="true">+IF(OFFSET('Hygiene Data'!$E$13,0,10*ROW('Hygiene Data'!E20))="","",OFFSET('Hygiene Data'!$E$13,0,10*ROW('Hygiene Data'!E20)))</f>
        <v/>
      </c>
      <c r="DU26" s="309" t="str">
        <f ca="true">+IF(OFFSET('Hygiene Data'!$F$11,0,10*ROW('Hygiene Data'!F20))="","",OFFSET('Hygiene Data'!$F$11,0,10*ROW('Hygiene Data'!F20)))</f>
        <v/>
      </c>
      <c r="DV26" s="309" t="str">
        <f ca="true">+IF(OFFSET('Hygiene Data'!$F$12,0,10*ROW('Hygiene Data'!F20))="","",OFFSET('Hygiene Data'!$F$12,0,10*ROW('Hygiene Data'!F20)))</f>
        <v/>
      </c>
      <c r="DW26" s="309" t="str">
        <f ca="true">+IF(OFFSET('Hygiene Data'!$F$13,0,10*ROW('Hygiene Data'!F20))="","",OFFSET('Hygiene Data'!$F$13,0,10*ROW('Hygiene Data'!F20)))</f>
        <v/>
      </c>
      <c r="DX26" s="309" t="str">
        <f ca="true">+IF(OFFSET('Hygiene Data'!$G$11,0,10*ROW('Hygiene Data'!G20))="","",OFFSET('Hygiene Data'!$G$11,0,10*ROW('Hygiene Data'!G20)))</f>
        <v/>
      </c>
      <c r="DY26" s="309" t="str">
        <f ca="true">+IF(OFFSET('Hygiene Data'!$G$12,0,10*ROW('Hygiene Data'!G20))="","",OFFSET('Hygiene Data'!$G$12,0,10*ROW('Hygiene Data'!G20)))</f>
        <v/>
      </c>
      <c r="DZ26" s="309" t="str">
        <f ca="true">+IF(OFFSET('Hygiene Data'!$G$13,0,10*ROW('Hygiene Data'!G20))="","",OFFSET('Hygiene Data'!$G$13,0,10*ROW('Hygiene Data'!G20)))</f>
        <v/>
      </c>
      <c r="EA26" s="309" t="str">
        <f ca="true">+IF(OFFSET('Hygiene Data'!$H$11,0,10*ROW('Hygiene Data'!H20))="","",OFFSET('Hygiene Data'!$H$11,0,10*ROW('Hygiene Data'!H20)))</f>
        <v/>
      </c>
      <c r="EB26" s="309" t="str">
        <f ca="true">+IF(OFFSET('Hygiene Data'!$H$12,0,10*ROW('Hygiene Data'!H20))="","",OFFSET('Hygiene Data'!$H$12,0,10*ROW('Hygiene Data'!H20)))</f>
        <v/>
      </c>
      <c r="EC26" s="309" t="str">
        <f ca="true">+IF(OFFSET('Hygiene Data'!$H$13,0,10*ROW('Hygiene Data'!H20))="","",OFFSET('Hygiene Data'!$H$13,0,10*ROW('Hygiene Data'!H20)))</f>
        <v>Yes</v>
      </c>
      <c r="ED26" s="309" t="str">
        <f ca="true">+IF(OFFSET('Hygiene Data'!$I$11,0,10*ROW('Hygiene Data'!I20))="","",OFFSET('Hygiene Data'!$I$11,0,10*ROW('Hygiene Data'!I20)))</f>
        <v/>
      </c>
      <c r="EE26" s="309" t="str">
        <f ca="true">+IF(OFFSET('Hygiene Data'!$I$12,0,10*ROW('Hygiene Data'!I20))="","",OFFSET('Hygiene Data'!$I$12,0,10*ROW('Hygiene Data'!I20)))</f>
        <v/>
      </c>
      <c r="EF26" s="309"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NER_2017_SDI</v>
      </c>
      <c r="B27" s="36" t="str">
        <f ca="true">+IF(OFFSET('Water Data'!$C$2,0,10*ROW('Water Data'!F21))="","",OFFSET('Water Data'!$C$2,0,10*ROW('Water Data'!F21)))</f>
        <v>Survey</v>
      </c>
      <c r="C27" s="365">
        <f t="shared" ca="true" si="0"/>
        <v>2017</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42.2</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24.3</v>
      </c>
      <c r="AA27" s="97">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74.099999999999994</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28.3</v>
      </c>
      <c r="AF27" s="97">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33.700000000000003</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21.4</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9"/>
      <c r="BS27" s="309" t="str">
        <f ca="true">+IF(OFFSET('Water Data'!$D$27,0,10*ROW('Water Data'!D21))="","",OFFSET('Water Data'!$D$27,0,10*ROW('Water Data'!D21)))</f>
        <v/>
      </c>
      <c r="BT27" s="309" t="str">
        <f ca="true">+IF(OFFSET('Water Data'!$D$28,0,10*ROW('Water Data'!D21))="","",OFFSET('Water Data'!$D$28,0,10*ROW('Water Data'!D21)))</f>
        <v/>
      </c>
      <c r="BU27" s="309" t="str">
        <f ca="true">+IF(OFFSET('Water Data'!$D$29,0,10*ROW('Water Data'!D21))="","",OFFSET('Water Data'!$D$29,0,10*ROW('Water Data'!D21)))</f>
        <v/>
      </c>
      <c r="BV27" s="309" t="str">
        <f ca="true">+IF(OFFSET('Water Data'!$E$27,0,10*ROW('Water Data'!E21))="","",OFFSET('Water Data'!$E$27,0,10*ROW('Water Data'!E21)))</f>
        <v/>
      </c>
      <c r="BW27" s="309" t="str">
        <f ca="true">+IF(OFFSET('Water Data'!$E$28,0,10*ROW('Water Data'!E21))="","",OFFSET('Water Data'!$E$28,0,10*ROW('Water Data'!E21)))</f>
        <v/>
      </c>
      <c r="BX27" s="309" t="str">
        <f ca="true">+IF(OFFSET('Water Data'!$E$29,0,10*ROW('Water Data'!E21))="","",OFFSET('Water Data'!$E$29,0,10*ROW('Water Data'!E21)))</f>
        <v/>
      </c>
      <c r="BY27" s="309" t="str">
        <f ca="true">+IF(OFFSET('Water Data'!$F$27,0,10*ROW('Water Data'!F21))="","",OFFSET('Water Data'!$F$27,0,10*ROW('Water Data'!F21)))</f>
        <v/>
      </c>
      <c r="BZ27" s="309" t="str">
        <f ca="true">+IF(OFFSET('Water Data'!$F$28,0,10*ROW('Water Data'!F21))="","",OFFSET('Water Data'!$F$28,0,10*ROW('Water Data'!F21)))</f>
        <v/>
      </c>
      <c r="CA27" s="309" t="str">
        <f ca="true">+IF(OFFSET('Water Data'!$F$29,0,10*ROW('Water Data'!F21))="","",OFFSET('Water Data'!$F$29,0,10*ROW('Water Data'!F21)))</f>
        <v/>
      </c>
      <c r="CB27" s="309" t="str">
        <f ca="true">+IF(OFFSET('Water Data'!$G$27,0,10*ROW('Water Data'!G21))="","",OFFSET('Water Data'!$G$27,0,10*ROW('Water Data'!G21)))</f>
        <v/>
      </c>
      <c r="CC27" s="309" t="str">
        <f ca="true">+IF(OFFSET('Water Data'!$G$28,0,10*ROW('Water Data'!G21))="","",OFFSET('Water Data'!$G$28,0,10*ROW('Water Data'!G21)))</f>
        <v/>
      </c>
      <c r="CD27" s="309" t="str">
        <f ca="true">+IF(OFFSET('Water Data'!$G$29,0,10*ROW('Water Data'!G21))="","",OFFSET('Water Data'!$G$29,0,10*ROW('Water Data'!G21)))</f>
        <v/>
      </c>
      <c r="CE27" s="309" t="str">
        <f ca="true">+IF(OFFSET('Water Data'!$H$27,0,10*ROW('Water Data'!H21))="","",OFFSET('Water Data'!$H$27,0,10*ROW('Water Data'!H21)))</f>
        <v/>
      </c>
      <c r="CF27" s="309" t="str">
        <f ca="true">+IF(OFFSET('Water Data'!$H$28,0,10*ROW('Water Data'!H21))="","",OFFSET('Water Data'!$H$28,0,10*ROW('Water Data'!H21)))</f>
        <v/>
      </c>
      <c r="CG27" s="309" t="str">
        <f ca="true">+IF(OFFSET('Water Data'!$H$29,0,10*ROW('Water Data'!H21))="","",OFFSET('Water Data'!$H$29,0,10*ROW('Water Data'!H21)))</f>
        <v/>
      </c>
      <c r="CH27" s="309" t="str">
        <f ca="true">+IF(OFFSET('Water Data'!$I$27,0,10*ROW('Water Data'!I21))="","",OFFSET('Water Data'!$I$27,0,10*ROW('Water Data'!I21)))</f>
        <v/>
      </c>
      <c r="CI27" s="309" t="str">
        <f ca="true">+IF(OFFSET('Water Data'!$I$28,0,10*ROW('Water Data'!I21))="","",OFFSET('Water Data'!$I$28,0,10*ROW('Water Data'!I21)))</f>
        <v/>
      </c>
      <c r="CJ27" s="309" t="str">
        <f ca="true">+IF(OFFSET('Water Data'!$I$29,0,10*ROW('Water Data'!I21))="","",OFFSET('Water Data'!$I$29,0,10*ROW('Water Data'!I21)))</f>
        <v/>
      </c>
      <c r="CK27" s="309" t="str">
        <f ca="true">+IF(OFFSET('Sanitation Data'!$D$28,0,10*ROW('Sanitation Data'!D21))="","",OFFSET('Sanitation Data'!$D$28,0,10*ROW('Sanitation Data'!D21)))</f>
        <v>Yes</v>
      </c>
      <c r="CL27" s="309" t="str">
        <f ca="true">+IF(OFFSET('Sanitation Data'!$D$29,0,10*ROW('Sanitation Data'!D21))="","",OFFSET('Sanitation Data'!$D$29,0,10*ROW('Sanitation Data'!D21)))</f>
        <v/>
      </c>
      <c r="CM27" s="309" t="str">
        <f ca="true">+IF(OFFSET('Sanitation Data'!$D$30,0,10*ROW('Sanitation Data'!D21))="","",OFFSET('Sanitation Data'!$D$30,0,10*ROW('Sanitation Data'!D21)))</f>
        <v/>
      </c>
      <c r="CN27" s="309" t="str">
        <f ca="true">+IF(OFFSET('Sanitation Data'!$D$31,0,10*ROW('Sanitation Data'!D21))="","",OFFSET('Sanitation Data'!$D$31,0,10*ROW('Sanitation Data'!D21)))</f>
        <v/>
      </c>
      <c r="CO27" s="309" t="str">
        <f ca="true">+IF(OFFSET('Sanitation Data'!$D$32,0,10*ROW('Sanitation Data'!D21))="","",OFFSET('Sanitation Data'!$D$32,0,10*ROW('Sanitation Data'!D21)))</f>
        <v>Yes</v>
      </c>
      <c r="CP27" s="309" t="str">
        <f ca="true">+IF(OFFSET('Sanitation Data'!$E$28,0,10*ROW('Sanitation Data'!E21))="","",OFFSET('Sanitation Data'!$E$28,0,10*ROW('Sanitation Data'!E21)))</f>
        <v>Yes</v>
      </c>
      <c r="CQ27" s="309" t="str">
        <f ca="true">+IF(OFFSET('Sanitation Data'!$E$29,0,10*ROW('Sanitation Data'!E21))="","",OFFSET('Sanitation Data'!$E$29,0,10*ROW('Sanitation Data'!E21)))</f>
        <v/>
      </c>
      <c r="CR27" s="309" t="str">
        <f ca="true">+IF(OFFSET('Sanitation Data'!$E$30,0,10*ROW('Sanitation Data'!E21))="","",OFFSET('Sanitation Data'!$E$30,0,10*ROW('Sanitation Data'!E21)))</f>
        <v/>
      </c>
      <c r="CS27" s="309" t="str">
        <f ca="true">+IF(OFFSET('Sanitation Data'!$E$31,0,10*ROW('Sanitation Data'!E21))="","",OFFSET('Sanitation Data'!$E$31,0,10*ROW('Sanitation Data'!E21)))</f>
        <v/>
      </c>
      <c r="CT27" s="309" t="str">
        <f ca="true">+IF(OFFSET('Sanitation Data'!$E$32,0,10*ROW('Sanitation Data'!E21))="","",OFFSET('Sanitation Data'!$E$32,0,10*ROW('Sanitation Data'!E21)))</f>
        <v>Yes</v>
      </c>
      <c r="CU27" s="309" t="str">
        <f ca="true">+IF(OFFSET('Sanitation Data'!$F$28,0,10*ROW('Sanitation Data'!F21))="","",OFFSET('Sanitation Data'!$F$28,0,10*ROW('Sanitation Data'!F21)))</f>
        <v>Yes</v>
      </c>
      <c r="CV27" s="309" t="str">
        <f ca="true">+IF(OFFSET('Sanitation Data'!$F$29,0,10*ROW('Sanitation Data'!F21))="","",OFFSET('Sanitation Data'!$F$29,0,10*ROW('Sanitation Data'!F21)))</f>
        <v/>
      </c>
      <c r="CW27" s="309" t="str">
        <f ca="true">+IF(OFFSET('Sanitation Data'!$F$30,0,10*ROW('Sanitation Data'!F21))="","",OFFSET('Sanitation Data'!$F$30,0,10*ROW('Sanitation Data'!F21)))</f>
        <v/>
      </c>
      <c r="CX27" s="309" t="str">
        <f ca="true">+IF(OFFSET('Sanitation Data'!$F$31,0,10*ROW('Sanitation Data'!F21))="","",OFFSET('Sanitation Data'!$F$31,0,10*ROW('Sanitation Data'!F21)))</f>
        <v/>
      </c>
      <c r="CY27" s="309" t="str">
        <f ca="true">+IF(OFFSET('Sanitation Data'!$F$32,0,10*ROW('Sanitation Data'!F21))="","",OFFSET('Sanitation Data'!$F$32,0,10*ROW('Sanitation Data'!F21)))</f>
        <v>Yes</v>
      </c>
      <c r="CZ27" s="309" t="str">
        <f ca="true">+IF(OFFSET('Sanitation Data'!$G$28,0,10*ROW('Sanitation Data'!G21))="","",OFFSET('Sanitation Data'!$G$28,0,10*ROW('Sanitation Data'!G21)))</f>
        <v/>
      </c>
      <c r="DA27" s="309" t="str">
        <f ca="true">+IF(OFFSET('Sanitation Data'!$G$29,0,10*ROW('Sanitation Data'!G21))="","",OFFSET('Sanitation Data'!$G$29,0,10*ROW('Sanitation Data'!G21)))</f>
        <v/>
      </c>
      <c r="DB27" s="309" t="str">
        <f ca="true">+IF(OFFSET('Sanitation Data'!$G$30,0,10*ROW('Sanitation Data'!G21))="","",OFFSET('Sanitation Data'!$G$30,0,10*ROW('Sanitation Data'!G21)))</f>
        <v/>
      </c>
      <c r="DC27" s="309" t="str">
        <f ca="true">+IF(OFFSET('Sanitation Data'!$G$31,0,10*ROW('Sanitation Data'!G21))="","",OFFSET('Sanitation Data'!$G$31,0,10*ROW('Sanitation Data'!G21)))</f>
        <v/>
      </c>
      <c r="DD27" s="309" t="str">
        <f ca="true">+IF(OFFSET('Sanitation Data'!$G$32,0,10*ROW('Sanitation Data'!G21))="","",OFFSET('Sanitation Data'!$G$32,0,10*ROW('Sanitation Data'!G21)))</f>
        <v/>
      </c>
      <c r="DE27" s="309" t="str">
        <f ca="true">+IF(OFFSET('Sanitation Data'!$H$28,0,10*ROW('Sanitation Data'!H21))="","",OFFSET('Sanitation Data'!$H$28,0,10*ROW('Sanitation Data'!H21)))</f>
        <v/>
      </c>
      <c r="DF27" s="309" t="str">
        <f ca="true">+IF(OFFSET('Sanitation Data'!$H$29,0,10*ROW('Sanitation Data'!H21))="","",OFFSET('Sanitation Data'!$H$29,0,10*ROW('Sanitation Data'!H21)))</f>
        <v/>
      </c>
      <c r="DG27" s="309" t="str">
        <f ca="true">+IF(OFFSET('Sanitation Data'!$H$30,0,10*ROW('Sanitation Data'!H21))="","",OFFSET('Sanitation Data'!$H$30,0,10*ROW('Sanitation Data'!H21)))</f>
        <v/>
      </c>
      <c r="DH27" s="309" t="str">
        <f ca="true">+IF(OFFSET('Sanitation Data'!$H$31,0,10*ROW('Sanitation Data'!H21))="","",OFFSET('Sanitation Data'!$H$31,0,10*ROW('Sanitation Data'!H21)))</f>
        <v/>
      </c>
      <c r="DI27" s="309" t="str">
        <f ca="true">+IF(OFFSET('Sanitation Data'!$H$32,0,10*ROW('Sanitation Data'!H21))="","",OFFSET('Sanitation Data'!$H$32,0,10*ROW('Sanitation Data'!H21)))</f>
        <v/>
      </c>
      <c r="DJ27" s="309" t="str">
        <f ca="true">+IF(OFFSET('Sanitation Data'!$I$28,0,10*ROW('Sanitation Data'!I21))="","",OFFSET('Sanitation Data'!$I$28,0,10*ROW('Sanitation Data'!I21)))</f>
        <v/>
      </c>
      <c r="DK27" s="309" t="str">
        <f ca="true">+IF(OFFSET('Sanitation Data'!$I$29,0,10*ROW('Sanitation Data'!I21))="","",OFFSET('Sanitation Data'!$I$29,0,10*ROW('Sanitation Data'!I21)))</f>
        <v/>
      </c>
      <c r="DL27" s="309" t="str">
        <f ca="true">+IF(OFFSET('Sanitation Data'!$I$30,0,10*ROW('Sanitation Data'!I21))="","",OFFSET('Sanitation Data'!$I$30,0,10*ROW('Sanitation Data'!I21)))</f>
        <v/>
      </c>
      <c r="DM27" s="309" t="str">
        <f ca="true">+IF(OFFSET('Sanitation Data'!$I$31,0,10*ROW('Sanitation Data'!I21))="","",OFFSET('Sanitation Data'!$I$31,0,10*ROW('Sanitation Data'!I21)))</f>
        <v/>
      </c>
      <c r="DN27" s="309" t="str">
        <f ca="true">+IF(OFFSET('Sanitation Data'!$I$32,0,10*ROW('Sanitation Data'!I21))="","",OFFSET('Sanitation Data'!$I$32,0,10*ROW('Sanitation Data'!I21)))</f>
        <v/>
      </c>
      <c r="DO27" s="309" t="str">
        <f ca="true">+IF(OFFSET('Hygiene Data'!$D$11,0,10*ROW('Hygiene Data'!D21))="","",OFFSET('Hygiene Data'!$D$11,0,10*ROW('Hygiene Data'!D21)))</f>
        <v/>
      </c>
      <c r="DP27" s="309" t="str">
        <f ca="true">+IF(OFFSET('Hygiene Data'!$D$12,0,10*ROW('Hygiene Data'!D21))="","",OFFSET('Hygiene Data'!$D$12,0,10*ROW('Hygiene Data'!D21)))</f>
        <v/>
      </c>
      <c r="DQ27" s="309" t="str">
        <f ca="true">+IF(OFFSET('Hygiene Data'!$D$13,0,10*ROW('Hygiene Data'!D21))="","",OFFSET('Hygiene Data'!$D$13,0,10*ROW('Hygiene Data'!D21)))</f>
        <v/>
      </c>
      <c r="DR27" s="309" t="str">
        <f ca="true">+IF(OFFSET('Hygiene Data'!$E$11,0,10*ROW('Hygiene Data'!E21))="","",OFFSET('Hygiene Data'!$E$11,0,10*ROW('Hygiene Data'!E21)))</f>
        <v/>
      </c>
      <c r="DS27" s="309" t="str">
        <f ca="true">+IF(OFFSET('Hygiene Data'!$E$12,0,10*ROW('Hygiene Data'!E21))="","",OFFSET('Hygiene Data'!$E$12,0,10*ROW('Hygiene Data'!E21)))</f>
        <v/>
      </c>
      <c r="DT27" s="309" t="str">
        <f ca="true">+IF(OFFSET('Hygiene Data'!$E$13,0,10*ROW('Hygiene Data'!E21))="","",OFFSET('Hygiene Data'!$E$13,0,10*ROW('Hygiene Data'!E21)))</f>
        <v/>
      </c>
      <c r="DU27" s="309" t="str">
        <f ca="true">+IF(OFFSET('Hygiene Data'!$F$11,0,10*ROW('Hygiene Data'!F21))="","",OFFSET('Hygiene Data'!$F$11,0,10*ROW('Hygiene Data'!F21)))</f>
        <v/>
      </c>
      <c r="DV27" s="309" t="str">
        <f ca="true">+IF(OFFSET('Hygiene Data'!$F$12,0,10*ROW('Hygiene Data'!F21))="","",OFFSET('Hygiene Data'!$F$12,0,10*ROW('Hygiene Data'!F21)))</f>
        <v/>
      </c>
      <c r="DW27" s="309" t="str">
        <f ca="true">+IF(OFFSET('Hygiene Data'!$F$13,0,10*ROW('Hygiene Data'!F21))="","",OFFSET('Hygiene Data'!$F$13,0,10*ROW('Hygiene Data'!F21)))</f>
        <v/>
      </c>
      <c r="DX27" s="309" t="str">
        <f ca="true">+IF(OFFSET('Hygiene Data'!$G$11,0,10*ROW('Hygiene Data'!G21))="","",OFFSET('Hygiene Data'!$G$11,0,10*ROW('Hygiene Data'!G21)))</f>
        <v/>
      </c>
      <c r="DY27" s="309" t="str">
        <f ca="true">+IF(OFFSET('Hygiene Data'!$G$12,0,10*ROW('Hygiene Data'!G21))="","",OFFSET('Hygiene Data'!$G$12,0,10*ROW('Hygiene Data'!G21)))</f>
        <v/>
      </c>
      <c r="DZ27" s="309" t="str">
        <f ca="true">+IF(OFFSET('Hygiene Data'!$G$13,0,10*ROW('Hygiene Data'!G21))="","",OFFSET('Hygiene Data'!$G$13,0,10*ROW('Hygiene Data'!G21)))</f>
        <v/>
      </c>
      <c r="EA27" s="309" t="str">
        <f ca="true">+IF(OFFSET('Hygiene Data'!$H$11,0,10*ROW('Hygiene Data'!H21))="","",OFFSET('Hygiene Data'!$H$11,0,10*ROW('Hygiene Data'!H21)))</f>
        <v/>
      </c>
      <c r="EB27" s="309" t="str">
        <f ca="true">+IF(OFFSET('Hygiene Data'!$H$12,0,10*ROW('Hygiene Data'!H21))="","",OFFSET('Hygiene Data'!$H$12,0,10*ROW('Hygiene Data'!H21)))</f>
        <v/>
      </c>
      <c r="EC27" s="309" t="str">
        <f ca="true">+IF(OFFSET('Hygiene Data'!$H$13,0,10*ROW('Hygiene Data'!H21))="","",OFFSET('Hygiene Data'!$H$13,0,10*ROW('Hygiene Data'!H21)))</f>
        <v/>
      </c>
      <c r="ED27" s="309" t="str">
        <f ca="true">+IF(OFFSET('Hygiene Data'!$I$11,0,10*ROW('Hygiene Data'!I21))="","",OFFSET('Hygiene Data'!$I$11,0,10*ROW('Hygiene Data'!I21)))</f>
        <v/>
      </c>
      <c r="EE27" s="309" t="str">
        <f ca="true">+IF(OFFSET('Hygiene Data'!$I$12,0,10*ROW('Hygiene Data'!I21))="","",OFFSET('Hygiene Data'!$I$12,0,10*ROW('Hygiene Data'!I21)))</f>
        <v/>
      </c>
      <c r="EF27" s="309"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NER_2017_EMIS</v>
      </c>
      <c r="B28" s="36" t="str">
        <f ca="true">+IF(OFFSET('Water Data'!$C$2,0,10*ROW('Water Data'!F22))="","",OFFSET('Water Data'!$C$2,0,10*ROW('Water Data'!F22)))</f>
        <v>EMIS</v>
      </c>
      <c r="C28" s="365">
        <f t="shared" ca="true" si="0"/>
        <v>2017</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13.784190000000001</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13.784190000000001</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9"/>
      <c r="BS28" s="309" t="str">
        <f ca="true">+IF(OFFSET('Water Data'!$D$27,0,10*ROW('Water Data'!D22))="","",OFFSET('Water Data'!$D$27,0,10*ROW('Water Data'!D22)))</f>
        <v/>
      </c>
      <c r="BT28" s="309" t="str">
        <f ca="true">+IF(OFFSET('Water Data'!$D$28,0,10*ROW('Water Data'!D22))="","",OFFSET('Water Data'!$D$28,0,10*ROW('Water Data'!D22)))</f>
        <v>Yes</v>
      </c>
      <c r="BU28" s="309" t="str">
        <f ca="true">+IF(OFFSET('Water Data'!$D$29,0,10*ROW('Water Data'!D22))="","",OFFSET('Water Data'!$D$29,0,10*ROW('Water Data'!D22)))</f>
        <v/>
      </c>
      <c r="BV28" s="309" t="str">
        <f ca="true">+IF(OFFSET('Water Data'!$E$27,0,10*ROW('Water Data'!E22))="","",OFFSET('Water Data'!$E$27,0,10*ROW('Water Data'!E22)))</f>
        <v/>
      </c>
      <c r="BW28" s="309" t="str">
        <f ca="true">+IF(OFFSET('Water Data'!$E$28,0,10*ROW('Water Data'!E22))="","",OFFSET('Water Data'!$E$28,0,10*ROW('Water Data'!E22)))</f>
        <v/>
      </c>
      <c r="BX28" s="309" t="str">
        <f ca="true">+IF(OFFSET('Water Data'!$E$29,0,10*ROW('Water Data'!E22))="","",OFFSET('Water Data'!$E$29,0,10*ROW('Water Data'!E22)))</f>
        <v/>
      </c>
      <c r="BY28" s="309" t="str">
        <f ca="true">+IF(OFFSET('Water Data'!$F$27,0,10*ROW('Water Data'!F22))="","",OFFSET('Water Data'!$F$27,0,10*ROW('Water Data'!F22)))</f>
        <v/>
      </c>
      <c r="BZ28" s="309" t="str">
        <f ca="true">+IF(OFFSET('Water Data'!$F$28,0,10*ROW('Water Data'!F22))="","",OFFSET('Water Data'!$F$28,0,10*ROW('Water Data'!F22)))</f>
        <v/>
      </c>
      <c r="CA28" s="309" t="str">
        <f ca="true">+IF(OFFSET('Water Data'!$F$29,0,10*ROW('Water Data'!F22))="","",OFFSET('Water Data'!$F$29,0,10*ROW('Water Data'!F22)))</f>
        <v/>
      </c>
      <c r="CB28" s="309" t="str">
        <f ca="true">+IF(OFFSET('Water Data'!$G$27,0,10*ROW('Water Data'!G22))="","",OFFSET('Water Data'!$G$27,0,10*ROW('Water Data'!G22)))</f>
        <v/>
      </c>
      <c r="CC28" s="309" t="str">
        <f ca="true">+IF(OFFSET('Water Data'!$G$28,0,10*ROW('Water Data'!G22))="","",OFFSET('Water Data'!$G$28,0,10*ROW('Water Data'!G22)))</f>
        <v/>
      </c>
      <c r="CD28" s="309" t="str">
        <f ca="true">+IF(OFFSET('Water Data'!$G$29,0,10*ROW('Water Data'!G22))="","",OFFSET('Water Data'!$G$29,0,10*ROW('Water Data'!G22)))</f>
        <v/>
      </c>
      <c r="CE28" s="309" t="str">
        <f ca="true">+IF(OFFSET('Water Data'!$H$27,0,10*ROW('Water Data'!H22))="","",OFFSET('Water Data'!$H$27,0,10*ROW('Water Data'!H22)))</f>
        <v/>
      </c>
      <c r="CF28" s="309" t="str">
        <f ca="true">+IF(OFFSET('Water Data'!$H$28,0,10*ROW('Water Data'!H22))="","",OFFSET('Water Data'!$H$28,0,10*ROW('Water Data'!H22)))</f>
        <v>Yes</v>
      </c>
      <c r="CG28" s="309" t="str">
        <f ca="true">+IF(OFFSET('Water Data'!$H$29,0,10*ROW('Water Data'!H22))="","",OFFSET('Water Data'!$H$29,0,10*ROW('Water Data'!H22)))</f>
        <v/>
      </c>
      <c r="CH28" s="309" t="str">
        <f ca="true">+IF(OFFSET('Water Data'!$I$27,0,10*ROW('Water Data'!I22))="","",OFFSET('Water Data'!$I$27,0,10*ROW('Water Data'!I22)))</f>
        <v/>
      </c>
      <c r="CI28" s="309" t="str">
        <f ca="true">+IF(OFFSET('Water Data'!$I$28,0,10*ROW('Water Data'!I22))="","",OFFSET('Water Data'!$I$28,0,10*ROW('Water Data'!I22)))</f>
        <v/>
      </c>
      <c r="CJ28" s="309" t="str">
        <f ca="true">+IF(OFFSET('Water Data'!$I$29,0,10*ROW('Water Data'!I22))="","",OFFSET('Water Data'!$I$29,0,10*ROW('Water Data'!I22)))</f>
        <v/>
      </c>
      <c r="CK28" s="309" t="str">
        <f ca="true">+IF(OFFSET('Sanitation Data'!$D$28,0,10*ROW('Sanitation Data'!D22))="","",OFFSET('Sanitation Data'!$D$28,0,10*ROW('Sanitation Data'!D22)))</f>
        <v/>
      </c>
      <c r="CL28" s="309" t="str">
        <f ca="true">+IF(OFFSET('Sanitation Data'!$D$29,0,10*ROW('Sanitation Data'!D22))="","",OFFSET('Sanitation Data'!$D$29,0,10*ROW('Sanitation Data'!D22)))</f>
        <v/>
      </c>
      <c r="CM28" s="309" t="str">
        <f ca="true">+IF(OFFSET('Sanitation Data'!$D$30,0,10*ROW('Sanitation Data'!D22))="","",OFFSET('Sanitation Data'!$D$30,0,10*ROW('Sanitation Data'!D22)))</f>
        <v/>
      </c>
      <c r="CN28" s="309" t="str">
        <f ca="true">+IF(OFFSET('Sanitation Data'!$D$31,0,10*ROW('Sanitation Data'!D22))="","",OFFSET('Sanitation Data'!$D$31,0,10*ROW('Sanitation Data'!D22)))</f>
        <v/>
      </c>
      <c r="CO28" s="309" t="str">
        <f ca="true">+IF(OFFSET('Sanitation Data'!$D$32,0,10*ROW('Sanitation Data'!D22))="","",OFFSET('Sanitation Data'!$D$32,0,10*ROW('Sanitation Data'!D22)))</f>
        <v/>
      </c>
      <c r="CP28" s="309" t="str">
        <f ca="true">+IF(OFFSET('Sanitation Data'!$E$28,0,10*ROW('Sanitation Data'!E22))="","",OFFSET('Sanitation Data'!$E$28,0,10*ROW('Sanitation Data'!E22)))</f>
        <v/>
      </c>
      <c r="CQ28" s="309" t="str">
        <f ca="true">+IF(OFFSET('Sanitation Data'!$E$29,0,10*ROW('Sanitation Data'!E22))="","",OFFSET('Sanitation Data'!$E$29,0,10*ROW('Sanitation Data'!E22)))</f>
        <v/>
      </c>
      <c r="CR28" s="309" t="str">
        <f ca="true">+IF(OFFSET('Sanitation Data'!$E$30,0,10*ROW('Sanitation Data'!E22))="","",OFFSET('Sanitation Data'!$E$30,0,10*ROW('Sanitation Data'!E22)))</f>
        <v/>
      </c>
      <c r="CS28" s="309" t="str">
        <f ca="true">+IF(OFFSET('Sanitation Data'!$E$31,0,10*ROW('Sanitation Data'!E22))="","",OFFSET('Sanitation Data'!$E$31,0,10*ROW('Sanitation Data'!E22)))</f>
        <v/>
      </c>
      <c r="CT28" s="309" t="str">
        <f ca="true">+IF(OFFSET('Sanitation Data'!$E$32,0,10*ROW('Sanitation Data'!E22))="","",OFFSET('Sanitation Data'!$E$32,0,10*ROW('Sanitation Data'!E22)))</f>
        <v/>
      </c>
      <c r="CU28" s="309" t="str">
        <f ca="true">+IF(OFFSET('Sanitation Data'!$F$28,0,10*ROW('Sanitation Data'!F22))="","",OFFSET('Sanitation Data'!$F$28,0,10*ROW('Sanitation Data'!F22)))</f>
        <v/>
      </c>
      <c r="CV28" s="309" t="str">
        <f ca="true">+IF(OFFSET('Sanitation Data'!$F$29,0,10*ROW('Sanitation Data'!F22))="","",OFFSET('Sanitation Data'!$F$29,0,10*ROW('Sanitation Data'!F22)))</f>
        <v/>
      </c>
      <c r="CW28" s="309" t="str">
        <f ca="true">+IF(OFFSET('Sanitation Data'!$F$30,0,10*ROW('Sanitation Data'!F22))="","",OFFSET('Sanitation Data'!$F$30,0,10*ROW('Sanitation Data'!F22)))</f>
        <v/>
      </c>
      <c r="CX28" s="309" t="str">
        <f ca="true">+IF(OFFSET('Sanitation Data'!$F$31,0,10*ROW('Sanitation Data'!F22))="","",OFFSET('Sanitation Data'!$F$31,0,10*ROW('Sanitation Data'!F22)))</f>
        <v/>
      </c>
      <c r="CY28" s="309" t="str">
        <f ca="true">+IF(OFFSET('Sanitation Data'!$F$32,0,10*ROW('Sanitation Data'!F22))="","",OFFSET('Sanitation Data'!$F$32,0,10*ROW('Sanitation Data'!F22)))</f>
        <v/>
      </c>
      <c r="CZ28" s="309" t="str">
        <f ca="true">+IF(OFFSET('Sanitation Data'!$G$28,0,10*ROW('Sanitation Data'!G22))="","",OFFSET('Sanitation Data'!$G$28,0,10*ROW('Sanitation Data'!G22)))</f>
        <v/>
      </c>
      <c r="DA28" s="309" t="str">
        <f ca="true">+IF(OFFSET('Sanitation Data'!$G$29,0,10*ROW('Sanitation Data'!G22))="","",OFFSET('Sanitation Data'!$G$29,0,10*ROW('Sanitation Data'!G22)))</f>
        <v/>
      </c>
      <c r="DB28" s="309" t="str">
        <f ca="true">+IF(OFFSET('Sanitation Data'!$G$30,0,10*ROW('Sanitation Data'!G22))="","",OFFSET('Sanitation Data'!$G$30,0,10*ROW('Sanitation Data'!G22)))</f>
        <v/>
      </c>
      <c r="DC28" s="309" t="str">
        <f ca="true">+IF(OFFSET('Sanitation Data'!$G$31,0,10*ROW('Sanitation Data'!G22))="","",OFFSET('Sanitation Data'!$G$31,0,10*ROW('Sanitation Data'!G22)))</f>
        <v/>
      </c>
      <c r="DD28" s="309" t="str">
        <f ca="true">+IF(OFFSET('Sanitation Data'!$G$32,0,10*ROW('Sanitation Data'!G22))="","",OFFSET('Sanitation Data'!$G$32,0,10*ROW('Sanitation Data'!G22)))</f>
        <v/>
      </c>
      <c r="DE28" s="309" t="str">
        <f ca="true">+IF(OFFSET('Sanitation Data'!$H$28,0,10*ROW('Sanitation Data'!H22))="","",OFFSET('Sanitation Data'!$H$28,0,10*ROW('Sanitation Data'!H22)))</f>
        <v/>
      </c>
      <c r="DF28" s="309" t="str">
        <f ca="true">+IF(OFFSET('Sanitation Data'!$H$29,0,10*ROW('Sanitation Data'!H22))="","",OFFSET('Sanitation Data'!$H$29,0,10*ROW('Sanitation Data'!H22)))</f>
        <v/>
      </c>
      <c r="DG28" s="309" t="str">
        <f ca="true">+IF(OFFSET('Sanitation Data'!$H$30,0,10*ROW('Sanitation Data'!H22))="","",OFFSET('Sanitation Data'!$H$30,0,10*ROW('Sanitation Data'!H22)))</f>
        <v/>
      </c>
      <c r="DH28" s="309" t="str">
        <f ca="true">+IF(OFFSET('Sanitation Data'!$H$31,0,10*ROW('Sanitation Data'!H22))="","",OFFSET('Sanitation Data'!$H$31,0,10*ROW('Sanitation Data'!H22)))</f>
        <v/>
      </c>
      <c r="DI28" s="309" t="str">
        <f ca="true">+IF(OFFSET('Sanitation Data'!$H$32,0,10*ROW('Sanitation Data'!H22))="","",OFFSET('Sanitation Data'!$H$32,0,10*ROW('Sanitation Data'!H22)))</f>
        <v/>
      </c>
      <c r="DJ28" s="309" t="str">
        <f ca="true">+IF(OFFSET('Sanitation Data'!$I$28,0,10*ROW('Sanitation Data'!I22))="","",OFFSET('Sanitation Data'!$I$28,0,10*ROW('Sanitation Data'!I22)))</f>
        <v/>
      </c>
      <c r="DK28" s="309" t="str">
        <f ca="true">+IF(OFFSET('Sanitation Data'!$I$29,0,10*ROW('Sanitation Data'!I22))="","",OFFSET('Sanitation Data'!$I$29,0,10*ROW('Sanitation Data'!I22)))</f>
        <v/>
      </c>
      <c r="DL28" s="309" t="str">
        <f ca="true">+IF(OFFSET('Sanitation Data'!$I$30,0,10*ROW('Sanitation Data'!I22))="","",OFFSET('Sanitation Data'!$I$30,0,10*ROW('Sanitation Data'!I22)))</f>
        <v/>
      </c>
      <c r="DM28" s="309" t="str">
        <f ca="true">+IF(OFFSET('Sanitation Data'!$I$31,0,10*ROW('Sanitation Data'!I22))="","",OFFSET('Sanitation Data'!$I$31,0,10*ROW('Sanitation Data'!I22)))</f>
        <v/>
      </c>
      <c r="DN28" s="309" t="str">
        <f ca="true">+IF(OFFSET('Sanitation Data'!$I$32,0,10*ROW('Sanitation Data'!I22))="","",OFFSET('Sanitation Data'!$I$32,0,10*ROW('Sanitation Data'!I22)))</f>
        <v/>
      </c>
      <c r="DO28" s="309" t="str">
        <f ca="true">+IF(OFFSET('Hygiene Data'!$D$11,0,10*ROW('Hygiene Data'!D22))="","",OFFSET('Hygiene Data'!$D$11,0,10*ROW('Hygiene Data'!D22)))</f>
        <v/>
      </c>
      <c r="DP28" s="309" t="str">
        <f ca="true">+IF(OFFSET('Hygiene Data'!$D$12,0,10*ROW('Hygiene Data'!D22))="","",OFFSET('Hygiene Data'!$D$12,0,10*ROW('Hygiene Data'!D22)))</f>
        <v/>
      </c>
      <c r="DQ28" s="309" t="str">
        <f ca="true">+IF(OFFSET('Hygiene Data'!$D$13,0,10*ROW('Hygiene Data'!D22))="","",OFFSET('Hygiene Data'!$D$13,0,10*ROW('Hygiene Data'!D22)))</f>
        <v/>
      </c>
      <c r="DR28" s="309" t="str">
        <f ca="true">+IF(OFFSET('Hygiene Data'!$E$11,0,10*ROW('Hygiene Data'!E22))="","",OFFSET('Hygiene Data'!$E$11,0,10*ROW('Hygiene Data'!E22)))</f>
        <v/>
      </c>
      <c r="DS28" s="309" t="str">
        <f ca="true">+IF(OFFSET('Hygiene Data'!$E$12,0,10*ROW('Hygiene Data'!E22))="","",OFFSET('Hygiene Data'!$E$12,0,10*ROW('Hygiene Data'!E22)))</f>
        <v/>
      </c>
      <c r="DT28" s="309" t="str">
        <f ca="true">+IF(OFFSET('Hygiene Data'!$E$13,0,10*ROW('Hygiene Data'!E22))="","",OFFSET('Hygiene Data'!$E$13,0,10*ROW('Hygiene Data'!E22)))</f>
        <v/>
      </c>
      <c r="DU28" s="309" t="str">
        <f ca="true">+IF(OFFSET('Hygiene Data'!$F$11,0,10*ROW('Hygiene Data'!F22))="","",OFFSET('Hygiene Data'!$F$11,0,10*ROW('Hygiene Data'!F22)))</f>
        <v/>
      </c>
      <c r="DV28" s="309" t="str">
        <f ca="true">+IF(OFFSET('Hygiene Data'!$F$12,0,10*ROW('Hygiene Data'!F22))="","",OFFSET('Hygiene Data'!$F$12,0,10*ROW('Hygiene Data'!F22)))</f>
        <v/>
      </c>
      <c r="DW28" s="309" t="str">
        <f ca="true">+IF(OFFSET('Hygiene Data'!$F$13,0,10*ROW('Hygiene Data'!F22))="","",OFFSET('Hygiene Data'!$F$13,0,10*ROW('Hygiene Data'!F22)))</f>
        <v/>
      </c>
      <c r="DX28" s="309" t="str">
        <f ca="true">+IF(OFFSET('Hygiene Data'!$G$11,0,10*ROW('Hygiene Data'!G22))="","",OFFSET('Hygiene Data'!$G$11,0,10*ROW('Hygiene Data'!G22)))</f>
        <v/>
      </c>
      <c r="DY28" s="309" t="str">
        <f ca="true">+IF(OFFSET('Hygiene Data'!$G$12,0,10*ROW('Hygiene Data'!G22))="","",OFFSET('Hygiene Data'!$G$12,0,10*ROW('Hygiene Data'!G22)))</f>
        <v/>
      </c>
      <c r="DZ28" s="309" t="str">
        <f ca="true">+IF(OFFSET('Hygiene Data'!$G$13,0,10*ROW('Hygiene Data'!G22))="","",OFFSET('Hygiene Data'!$G$13,0,10*ROW('Hygiene Data'!G22)))</f>
        <v/>
      </c>
      <c r="EA28" s="309" t="str">
        <f ca="true">+IF(OFFSET('Hygiene Data'!$H$11,0,10*ROW('Hygiene Data'!H22))="","",OFFSET('Hygiene Data'!$H$11,0,10*ROW('Hygiene Data'!H22)))</f>
        <v/>
      </c>
      <c r="EB28" s="309" t="str">
        <f ca="true">+IF(OFFSET('Hygiene Data'!$H$12,0,10*ROW('Hygiene Data'!H22))="","",OFFSET('Hygiene Data'!$H$12,0,10*ROW('Hygiene Data'!H22)))</f>
        <v/>
      </c>
      <c r="EC28" s="309" t="str">
        <f ca="true">+IF(OFFSET('Hygiene Data'!$H$13,0,10*ROW('Hygiene Data'!H22))="","",OFFSET('Hygiene Data'!$H$13,0,10*ROW('Hygiene Data'!H22)))</f>
        <v/>
      </c>
      <c r="ED28" s="309" t="str">
        <f ca="true">+IF(OFFSET('Hygiene Data'!$I$11,0,10*ROW('Hygiene Data'!I22))="","",OFFSET('Hygiene Data'!$I$11,0,10*ROW('Hygiene Data'!I22)))</f>
        <v/>
      </c>
      <c r="EE28" s="309" t="str">
        <f ca="true">+IF(OFFSET('Hygiene Data'!$I$12,0,10*ROW('Hygiene Data'!I22))="","",OFFSET('Hygiene Data'!$I$12,0,10*ROW('Hygiene Data'!I22)))</f>
        <v/>
      </c>
      <c r="EF28" s="309"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NER_2017_UIS</v>
      </c>
      <c r="B29" s="36" t="str">
        <f ca="true">+IF(OFFSET('Water Data'!$C$2,0,10*ROW('Water Data'!F23))="","",OFFSET('Water Data'!$C$2,0,10*ROW('Water Data'!F23)))</f>
        <v>Other</v>
      </c>
      <c r="C29" s="365">
        <f t="shared" ca="true" si="0"/>
        <v>2017</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str">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[17]</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str">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[17]</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34.071570000000001</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34.071570000000001</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19.509720000000002</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19.509720000000002</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9"/>
      <c r="BS29" s="309" t="str">
        <f ca="true">+IF(OFFSET('Water Data'!$D$27,0,10*ROW('Water Data'!D23))="","",OFFSET('Water Data'!$D$27,0,10*ROW('Water Data'!D23)))</f>
        <v/>
      </c>
      <c r="BT29" s="309" t="str">
        <f ca="true">+IF(OFFSET('Water Data'!$D$28,0,10*ROW('Water Data'!D23))="","",OFFSET('Water Data'!$D$28,0,10*ROW('Water Data'!D23)))</f>
        <v/>
      </c>
      <c r="BU29" s="309" t="str">
        <f ca="true">+IF(OFFSET('Water Data'!$D$29,0,10*ROW('Water Data'!D23))="","",OFFSET('Water Data'!$D$29,0,10*ROW('Water Data'!D23)))</f>
        <v>No</v>
      </c>
      <c r="BV29" s="309" t="str">
        <f ca="true">+IF(OFFSET('Water Data'!$E$27,0,10*ROW('Water Data'!E23))="","",OFFSET('Water Data'!$E$27,0,10*ROW('Water Data'!E23)))</f>
        <v/>
      </c>
      <c r="BW29" s="309" t="str">
        <f ca="true">+IF(OFFSET('Water Data'!$E$28,0,10*ROW('Water Data'!E23))="","",OFFSET('Water Data'!$E$28,0,10*ROW('Water Data'!E23)))</f>
        <v/>
      </c>
      <c r="BX29" s="309" t="str">
        <f ca="true">+IF(OFFSET('Water Data'!$E$29,0,10*ROW('Water Data'!E23))="","",OFFSET('Water Data'!$E$29,0,10*ROW('Water Data'!E23)))</f>
        <v/>
      </c>
      <c r="BY29" s="309" t="str">
        <f ca="true">+IF(OFFSET('Water Data'!$F$27,0,10*ROW('Water Data'!F23))="","",OFFSET('Water Data'!$F$27,0,10*ROW('Water Data'!F23)))</f>
        <v/>
      </c>
      <c r="BZ29" s="309" t="str">
        <f ca="true">+IF(OFFSET('Water Data'!$F$28,0,10*ROW('Water Data'!F23))="","",OFFSET('Water Data'!$F$28,0,10*ROW('Water Data'!F23)))</f>
        <v/>
      </c>
      <c r="CA29" s="309" t="str">
        <f ca="true">+IF(OFFSET('Water Data'!$F$29,0,10*ROW('Water Data'!F23))="","",OFFSET('Water Data'!$F$29,0,10*ROW('Water Data'!F23)))</f>
        <v/>
      </c>
      <c r="CB29" s="309" t="str">
        <f ca="true">+IF(OFFSET('Water Data'!$G$27,0,10*ROW('Water Data'!G23))="","",OFFSET('Water Data'!$G$27,0,10*ROW('Water Data'!G23)))</f>
        <v/>
      </c>
      <c r="CC29" s="309" t="str">
        <f ca="true">+IF(OFFSET('Water Data'!$G$28,0,10*ROW('Water Data'!G23))="","",OFFSET('Water Data'!$G$28,0,10*ROW('Water Data'!G23)))</f>
        <v/>
      </c>
      <c r="CD29" s="309" t="str">
        <f ca="true">+IF(OFFSET('Water Data'!$G$29,0,10*ROW('Water Data'!G23))="","",OFFSET('Water Data'!$G$29,0,10*ROW('Water Data'!G23)))</f>
        <v/>
      </c>
      <c r="CE29" s="309" t="str">
        <f ca="true">+IF(OFFSET('Water Data'!$H$27,0,10*ROW('Water Data'!H23))="","",OFFSET('Water Data'!$H$27,0,10*ROW('Water Data'!H23)))</f>
        <v/>
      </c>
      <c r="CF29" s="309" t="str">
        <f ca="true">+IF(OFFSET('Water Data'!$H$28,0,10*ROW('Water Data'!H23))="","",OFFSET('Water Data'!$H$28,0,10*ROW('Water Data'!H23)))</f>
        <v/>
      </c>
      <c r="CG29" s="309" t="str">
        <f ca="true">+IF(OFFSET('Water Data'!$H$29,0,10*ROW('Water Data'!H23))="","",OFFSET('Water Data'!$H$29,0,10*ROW('Water Data'!H23)))</f>
        <v>No</v>
      </c>
      <c r="CH29" s="309" t="str">
        <f ca="true">+IF(OFFSET('Water Data'!$I$27,0,10*ROW('Water Data'!I23))="","",OFFSET('Water Data'!$I$27,0,10*ROW('Water Data'!I23)))</f>
        <v/>
      </c>
      <c r="CI29" s="309" t="str">
        <f ca="true">+IF(OFFSET('Water Data'!$I$28,0,10*ROW('Water Data'!I23))="","",OFFSET('Water Data'!$I$28,0,10*ROW('Water Data'!I23)))</f>
        <v/>
      </c>
      <c r="CJ29" s="309" t="str">
        <f ca="true">+IF(OFFSET('Water Data'!$I$29,0,10*ROW('Water Data'!I23))="","",OFFSET('Water Data'!$I$29,0,10*ROW('Water Data'!I23)))</f>
        <v/>
      </c>
      <c r="CK29" s="309" t="str">
        <f ca="true">+IF(OFFSET('Sanitation Data'!$D$28,0,10*ROW('Sanitation Data'!D23))="","",OFFSET('Sanitation Data'!$D$28,0,10*ROW('Sanitation Data'!D23)))</f>
        <v/>
      </c>
      <c r="CL29" s="309" t="str">
        <f ca="true">+IF(OFFSET('Sanitation Data'!$D$29,0,10*ROW('Sanitation Data'!D23))="","",OFFSET('Sanitation Data'!$D$29,0,10*ROW('Sanitation Data'!D23)))</f>
        <v/>
      </c>
      <c r="CM29" s="309" t="str">
        <f ca="true">+IF(OFFSET('Sanitation Data'!$D$30,0,10*ROW('Sanitation Data'!D23))="","",OFFSET('Sanitation Data'!$D$30,0,10*ROW('Sanitation Data'!D23)))</f>
        <v/>
      </c>
      <c r="CN29" s="309" t="str">
        <f ca="true">+IF(OFFSET('Sanitation Data'!$D$31,0,10*ROW('Sanitation Data'!D23))="","",OFFSET('Sanitation Data'!$D$31,0,10*ROW('Sanitation Data'!D23)))</f>
        <v/>
      </c>
      <c r="CO29" s="309" t="str">
        <f ca="true">+IF(OFFSET('Sanitation Data'!$D$32,0,10*ROW('Sanitation Data'!D23))="","",OFFSET('Sanitation Data'!$D$32,0,10*ROW('Sanitation Data'!D23)))</f>
        <v>Yes</v>
      </c>
      <c r="CP29" s="309" t="str">
        <f ca="true">+IF(OFFSET('Sanitation Data'!$E$28,0,10*ROW('Sanitation Data'!E23))="","",OFFSET('Sanitation Data'!$E$28,0,10*ROW('Sanitation Data'!E23)))</f>
        <v/>
      </c>
      <c r="CQ29" s="309" t="str">
        <f ca="true">+IF(OFFSET('Sanitation Data'!$E$29,0,10*ROW('Sanitation Data'!E23))="","",OFFSET('Sanitation Data'!$E$29,0,10*ROW('Sanitation Data'!E23)))</f>
        <v/>
      </c>
      <c r="CR29" s="309" t="str">
        <f ca="true">+IF(OFFSET('Sanitation Data'!$E$30,0,10*ROW('Sanitation Data'!E23))="","",OFFSET('Sanitation Data'!$E$30,0,10*ROW('Sanitation Data'!E23)))</f>
        <v/>
      </c>
      <c r="CS29" s="309" t="str">
        <f ca="true">+IF(OFFSET('Sanitation Data'!$E$31,0,10*ROW('Sanitation Data'!E23))="","",OFFSET('Sanitation Data'!$E$31,0,10*ROW('Sanitation Data'!E23)))</f>
        <v/>
      </c>
      <c r="CT29" s="309" t="str">
        <f ca="true">+IF(OFFSET('Sanitation Data'!$E$32,0,10*ROW('Sanitation Data'!E23))="","",OFFSET('Sanitation Data'!$E$32,0,10*ROW('Sanitation Data'!E23)))</f>
        <v/>
      </c>
      <c r="CU29" s="309" t="str">
        <f ca="true">+IF(OFFSET('Sanitation Data'!$F$28,0,10*ROW('Sanitation Data'!F23))="","",OFFSET('Sanitation Data'!$F$28,0,10*ROW('Sanitation Data'!F23)))</f>
        <v/>
      </c>
      <c r="CV29" s="309" t="str">
        <f ca="true">+IF(OFFSET('Sanitation Data'!$F$29,0,10*ROW('Sanitation Data'!F23))="","",OFFSET('Sanitation Data'!$F$29,0,10*ROW('Sanitation Data'!F23)))</f>
        <v/>
      </c>
      <c r="CW29" s="309" t="str">
        <f ca="true">+IF(OFFSET('Sanitation Data'!$F$30,0,10*ROW('Sanitation Data'!F23))="","",OFFSET('Sanitation Data'!$F$30,0,10*ROW('Sanitation Data'!F23)))</f>
        <v/>
      </c>
      <c r="CX29" s="309" t="str">
        <f ca="true">+IF(OFFSET('Sanitation Data'!$F$31,0,10*ROW('Sanitation Data'!F23))="","",OFFSET('Sanitation Data'!$F$31,0,10*ROW('Sanitation Data'!F23)))</f>
        <v/>
      </c>
      <c r="CY29" s="309" t="str">
        <f ca="true">+IF(OFFSET('Sanitation Data'!$F$32,0,10*ROW('Sanitation Data'!F23))="","",OFFSET('Sanitation Data'!$F$32,0,10*ROW('Sanitation Data'!F23)))</f>
        <v/>
      </c>
      <c r="CZ29" s="309" t="str">
        <f ca="true">+IF(OFFSET('Sanitation Data'!$G$28,0,10*ROW('Sanitation Data'!G23))="","",OFFSET('Sanitation Data'!$G$28,0,10*ROW('Sanitation Data'!G23)))</f>
        <v/>
      </c>
      <c r="DA29" s="309" t="str">
        <f ca="true">+IF(OFFSET('Sanitation Data'!$G$29,0,10*ROW('Sanitation Data'!G23))="","",OFFSET('Sanitation Data'!$G$29,0,10*ROW('Sanitation Data'!G23)))</f>
        <v/>
      </c>
      <c r="DB29" s="309" t="str">
        <f ca="true">+IF(OFFSET('Sanitation Data'!$G$30,0,10*ROW('Sanitation Data'!G23))="","",OFFSET('Sanitation Data'!$G$30,0,10*ROW('Sanitation Data'!G23)))</f>
        <v/>
      </c>
      <c r="DC29" s="309" t="str">
        <f ca="true">+IF(OFFSET('Sanitation Data'!$G$31,0,10*ROW('Sanitation Data'!G23))="","",OFFSET('Sanitation Data'!$G$31,0,10*ROW('Sanitation Data'!G23)))</f>
        <v/>
      </c>
      <c r="DD29" s="309" t="str">
        <f ca="true">+IF(OFFSET('Sanitation Data'!$G$32,0,10*ROW('Sanitation Data'!G23))="","",OFFSET('Sanitation Data'!$G$32,0,10*ROW('Sanitation Data'!G23)))</f>
        <v/>
      </c>
      <c r="DE29" s="309" t="str">
        <f ca="true">+IF(OFFSET('Sanitation Data'!$H$28,0,10*ROW('Sanitation Data'!H23))="","",OFFSET('Sanitation Data'!$H$28,0,10*ROW('Sanitation Data'!H23)))</f>
        <v/>
      </c>
      <c r="DF29" s="309" t="str">
        <f ca="true">+IF(OFFSET('Sanitation Data'!$H$29,0,10*ROW('Sanitation Data'!H23))="","",OFFSET('Sanitation Data'!$H$29,0,10*ROW('Sanitation Data'!H23)))</f>
        <v/>
      </c>
      <c r="DG29" s="309" t="str">
        <f ca="true">+IF(OFFSET('Sanitation Data'!$H$30,0,10*ROW('Sanitation Data'!H23))="","",OFFSET('Sanitation Data'!$H$30,0,10*ROW('Sanitation Data'!H23)))</f>
        <v/>
      </c>
      <c r="DH29" s="309" t="str">
        <f ca="true">+IF(OFFSET('Sanitation Data'!$H$31,0,10*ROW('Sanitation Data'!H23))="","",OFFSET('Sanitation Data'!$H$31,0,10*ROW('Sanitation Data'!H23)))</f>
        <v/>
      </c>
      <c r="DI29" s="309" t="str">
        <f ca="true">+IF(OFFSET('Sanitation Data'!$H$32,0,10*ROW('Sanitation Data'!H23))="","",OFFSET('Sanitation Data'!$H$32,0,10*ROW('Sanitation Data'!H23)))</f>
        <v>Yes</v>
      </c>
      <c r="DJ29" s="309" t="str">
        <f ca="true">+IF(OFFSET('Sanitation Data'!$I$28,0,10*ROW('Sanitation Data'!I23))="","",OFFSET('Sanitation Data'!$I$28,0,10*ROW('Sanitation Data'!I23)))</f>
        <v/>
      </c>
      <c r="DK29" s="309" t="str">
        <f ca="true">+IF(OFFSET('Sanitation Data'!$I$29,0,10*ROW('Sanitation Data'!I23))="","",OFFSET('Sanitation Data'!$I$29,0,10*ROW('Sanitation Data'!I23)))</f>
        <v/>
      </c>
      <c r="DL29" s="309" t="str">
        <f ca="true">+IF(OFFSET('Sanitation Data'!$I$30,0,10*ROW('Sanitation Data'!I23))="","",OFFSET('Sanitation Data'!$I$30,0,10*ROW('Sanitation Data'!I23)))</f>
        <v/>
      </c>
      <c r="DM29" s="309" t="str">
        <f ca="true">+IF(OFFSET('Sanitation Data'!$I$31,0,10*ROW('Sanitation Data'!I23))="","",OFFSET('Sanitation Data'!$I$31,0,10*ROW('Sanitation Data'!I23)))</f>
        <v/>
      </c>
      <c r="DN29" s="309" t="str">
        <f ca="true">+IF(OFFSET('Sanitation Data'!$I$32,0,10*ROW('Sanitation Data'!I23))="","",OFFSET('Sanitation Data'!$I$32,0,10*ROW('Sanitation Data'!I23)))</f>
        <v/>
      </c>
      <c r="DO29" s="309" t="str">
        <f ca="true">+IF(OFFSET('Hygiene Data'!$D$11,0,10*ROW('Hygiene Data'!D23))="","",OFFSET('Hygiene Data'!$D$11,0,10*ROW('Hygiene Data'!D23)))</f>
        <v/>
      </c>
      <c r="DP29" s="309" t="str">
        <f ca="true">+IF(OFFSET('Hygiene Data'!$D$12,0,10*ROW('Hygiene Data'!D23))="","",OFFSET('Hygiene Data'!$D$12,0,10*ROW('Hygiene Data'!D23)))</f>
        <v/>
      </c>
      <c r="DQ29" s="309" t="str">
        <f ca="true">+IF(OFFSET('Hygiene Data'!$D$13,0,10*ROW('Hygiene Data'!D23))="","",OFFSET('Hygiene Data'!$D$13,0,10*ROW('Hygiene Data'!D23)))</f>
        <v>Yes</v>
      </c>
      <c r="DR29" s="309" t="str">
        <f ca="true">+IF(OFFSET('Hygiene Data'!$E$11,0,10*ROW('Hygiene Data'!E23))="","",OFFSET('Hygiene Data'!$E$11,0,10*ROW('Hygiene Data'!E23)))</f>
        <v/>
      </c>
      <c r="DS29" s="309" t="str">
        <f ca="true">+IF(OFFSET('Hygiene Data'!$E$12,0,10*ROW('Hygiene Data'!E23))="","",OFFSET('Hygiene Data'!$E$12,0,10*ROW('Hygiene Data'!E23)))</f>
        <v/>
      </c>
      <c r="DT29" s="309" t="str">
        <f ca="true">+IF(OFFSET('Hygiene Data'!$E$13,0,10*ROW('Hygiene Data'!E23))="","",OFFSET('Hygiene Data'!$E$13,0,10*ROW('Hygiene Data'!E23)))</f>
        <v/>
      </c>
      <c r="DU29" s="309" t="str">
        <f ca="true">+IF(OFFSET('Hygiene Data'!$F$11,0,10*ROW('Hygiene Data'!F23))="","",OFFSET('Hygiene Data'!$F$11,0,10*ROW('Hygiene Data'!F23)))</f>
        <v/>
      </c>
      <c r="DV29" s="309" t="str">
        <f ca="true">+IF(OFFSET('Hygiene Data'!$F$12,0,10*ROW('Hygiene Data'!F23))="","",OFFSET('Hygiene Data'!$F$12,0,10*ROW('Hygiene Data'!F23)))</f>
        <v/>
      </c>
      <c r="DW29" s="309" t="str">
        <f ca="true">+IF(OFFSET('Hygiene Data'!$F$13,0,10*ROW('Hygiene Data'!F23))="","",OFFSET('Hygiene Data'!$F$13,0,10*ROW('Hygiene Data'!F23)))</f>
        <v/>
      </c>
      <c r="DX29" s="309" t="str">
        <f ca="true">+IF(OFFSET('Hygiene Data'!$G$11,0,10*ROW('Hygiene Data'!G23))="","",OFFSET('Hygiene Data'!$G$11,0,10*ROW('Hygiene Data'!G23)))</f>
        <v/>
      </c>
      <c r="DY29" s="309" t="str">
        <f ca="true">+IF(OFFSET('Hygiene Data'!$G$12,0,10*ROW('Hygiene Data'!G23))="","",OFFSET('Hygiene Data'!$G$12,0,10*ROW('Hygiene Data'!G23)))</f>
        <v/>
      </c>
      <c r="DZ29" s="309" t="str">
        <f ca="true">+IF(OFFSET('Hygiene Data'!$G$13,0,10*ROW('Hygiene Data'!G23))="","",OFFSET('Hygiene Data'!$G$13,0,10*ROW('Hygiene Data'!G23)))</f>
        <v/>
      </c>
      <c r="EA29" s="309" t="str">
        <f ca="true">+IF(OFFSET('Hygiene Data'!$H$11,0,10*ROW('Hygiene Data'!H23))="","",OFFSET('Hygiene Data'!$H$11,0,10*ROW('Hygiene Data'!H23)))</f>
        <v/>
      </c>
      <c r="EB29" s="309" t="str">
        <f ca="true">+IF(OFFSET('Hygiene Data'!$H$12,0,10*ROW('Hygiene Data'!H23))="","",OFFSET('Hygiene Data'!$H$12,0,10*ROW('Hygiene Data'!H23)))</f>
        <v/>
      </c>
      <c r="EC29" s="309" t="str">
        <f ca="true">+IF(OFFSET('Hygiene Data'!$H$13,0,10*ROW('Hygiene Data'!H23))="","",OFFSET('Hygiene Data'!$H$13,0,10*ROW('Hygiene Data'!H23)))</f>
        <v>Yes</v>
      </c>
      <c r="ED29" s="309" t="str">
        <f ca="true">+IF(OFFSET('Hygiene Data'!$I$11,0,10*ROW('Hygiene Data'!I23))="","",OFFSET('Hygiene Data'!$I$11,0,10*ROW('Hygiene Data'!I23)))</f>
        <v/>
      </c>
      <c r="EE29" s="309" t="str">
        <f ca="true">+IF(OFFSET('Hygiene Data'!$I$12,0,10*ROW('Hygiene Data'!I23))="","",OFFSET('Hygiene Data'!$I$12,0,10*ROW('Hygiene Data'!I23)))</f>
        <v/>
      </c>
      <c r="EF29" s="309"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NER_2017_WV</v>
      </c>
      <c r="B30" s="36" t="str">
        <f ca="true">+IF(OFFSET('Water Data'!$C$2,0,10*ROW('Water Data'!F24))="","",OFFSET('Water Data'!$C$2,0,10*ROW('Water Data'!F24)))</f>
        <v>Survey</v>
      </c>
      <c r="C30" s="365">
        <f t="shared" ca="true" si="0"/>
        <v>2017</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74.576269999999994</v>
      </c>
      <c r="K30" s="96">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43.220350000000003</v>
      </c>
      <c r="L30" s="96">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20.338979999999999</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str">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[75]</v>
      </c>
      <c r="AG30" s="97" t="str">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[51]</v>
      </c>
      <c r="AH30" s="97">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33.898310000000002</v>
      </c>
      <c r="AI30" s="97">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32.203389999999999</v>
      </c>
      <c r="AJ30" s="97">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25.423729999999999</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21.186440000000001</v>
      </c>
      <c r="BG30" s="98">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7.6271199999999997</v>
      </c>
      <c r="BH30" s="98">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4.2372899999999998</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9"/>
      <c r="BS30" s="309" t="str">
        <f ca="true">+IF(OFFSET('Water Data'!$D$27,0,10*ROW('Water Data'!D24))="","",OFFSET('Water Data'!$D$27,0,10*ROW('Water Data'!D24)))</f>
        <v/>
      </c>
      <c r="BT30" s="309" t="str">
        <f ca="true">+IF(OFFSET('Water Data'!$D$28,0,10*ROW('Water Data'!D24))="","",OFFSET('Water Data'!$D$28,0,10*ROW('Water Data'!D24)))</f>
        <v/>
      </c>
      <c r="BU30" s="309" t="str">
        <f ca="true">+IF(OFFSET('Water Data'!$D$29,0,10*ROW('Water Data'!D24))="","",OFFSET('Water Data'!$D$29,0,10*ROW('Water Data'!D24)))</f>
        <v/>
      </c>
      <c r="BV30" s="309" t="str">
        <f ca="true">+IF(OFFSET('Water Data'!$E$27,0,10*ROW('Water Data'!E24))="","",OFFSET('Water Data'!$E$27,0,10*ROW('Water Data'!E24)))</f>
        <v/>
      </c>
      <c r="BW30" s="309" t="str">
        <f ca="true">+IF(OFFSET('Water Data'!$E$28,0,10*ROW('Water Data'!E24))="","",OFFSET('Water Data'!$E$28,0,10*ROW('Water Data'!E24)))</f>
        <v/>
      </c>
      <c r="BX30" s="309" t="str">
        <f ca="true">+IF(OFFSET('Water Data'!$E$29,0,10*ROW('Water Data'!E24))="","",OFFSET('Water Data'!$E$29,0,10*ROW('Water Data'!E24)))</f>
        <v/>
      </c>
      <c r="BY30" s="309" t="str">
        <f ca="true">+IF(OFFSET('Water Data'!$F$27,0,10*ROW('Water Data'!F24))="","",OFFSET('Water Data'!$F$27,0,10*ROW('Water Data'!F24)))</f>
        <v>Yes</v>
      </c>
      <c r="BZ30" s="309" t="str">
        <f ca="true">+IF(OFFSET('Water Data'!$F$28,0,10*ROW('Water Data'!F24))="","",OFFSET('Water Data'!$F$28,0,10*ROW('Water Data'!F24)))</f>
        <v>Yes</v>
      </c>
      <c r="CA30" s="309" t="str">
        <f ca="true">+IF(OFFSET('Water Data'!$F$29,0,10*ROW('Water Data'!F24))="","",OFFSET('Water Data'!$F$29,0,10*ROW('Water Data'!F24)))</f>
        <v>Yes</v>
      </c>
      <c r="CB30" s="309" t="str">
        <f ca="true">+IF(OFFSET('Water Data'!$G$27,0,10*ROW('Water Data'!G24))="","",OFFSET('Water Data'!$G$27,0,10*ROW('Water Data'!G24)))</f>
        <v/>
      </c>
      <c r="CC30" s="309" t="str">
        <f ca="true">+IF(OFFSET('Water Data'!$G$28,0,10*ROW('Water Data'!G24))="","",OFFSET('Water Data'!$G$28,0,10*ROW('Water Data'!G24)))</f>
        <v/>
      </c>
      <c r="CD30" s="309" t="str">
        <f ca="true">+IF(OFFSET('Water Data'!$G$29,0,10*ROW('Water Data'!G24))="","",OFFSET('Water Data'!$G$29,0,10*ROW('Water Data'!G24)))</f>
        <v/>
      </c>
      <c r="CE30" s="309" t="str">
        <f ca="true">+IF(OFFSET('Water Data'!$H$27,0,10*ROW('Water Data'!H24))="","",OFFSET('Water Data'!$H$27,0,10*ROW('Water Data'!H24)))</f>
        <v/>
      </c>
      <c r="CF30" s="309" t="str">
        <f ca="true">+IF(OFFSET('Water Data'!$H$28,0,10*ROW('Water Data'!H24))="","",OFFSET('Water Data'!$H$28,0,10*ROW('Water Data'!H24)))</f>
        <v/>
      </c>
      <c r="CG30" s="309" t="str">
        <f ca="true">+IF(OFFSET('Water Data'!$H$29,0,10*ROW('Water Data'!H24))="","",OFFSET('Water Data'!$H$29,0,10*ROW('Water Data'!H24)))</f>
        <v/>
      </c>
      <c r="CH30" s="309" t="str">
        <f ca="true">+IF(OFFSET('Water Data'!$I$27,0,10*ROW('Water Data'!I24))="","",OFFSET('Water Data'!$I$27,0,10*ROW('Water Data'!I24)))</f>
        <v/>
      </c>
      <c r="CI30" s="309" t="str">
        <f ca="true">+IF(OFFSET('Water Data'!$I$28,0,10*ROW('Water Data'!I24))="","",OFFSET('Water Data'!$I$28,0,10*ROW('Water Data'!I24)))</f>
        <v/>
      </c>
      <c r="CJ30" s="309" t="str">
        <f ca="true">+IF(OFFSET('Water Data'!$I$29,0,10*ROW('Water Data'!I24))="","",OFFSET('Water Data'!$I$29,0,10*ROW('Water Data'!I24)))</f>
        <v/>
      </c>
      <c r="CK30" s="309" t="str">
        <f ca="true">+IF(OFFSET('Sanitation Data'!$D$28,0,10*ROW('Sanitation Data'!D24))="","",OFFSET('Sanitation Data'!$D$28,0,10*ROW('Sanitation Data'!D24)))</f>
        <v/>
      </c>
      <c r="CL30" s="309" t="str">
        <f ca="true">+IF(OFFSET('Sanitation Data'!$D$29,0,10*ROW('Sanitation Data'!D24))="","",OFFSET('Sanitation Data'!$D$29,0,10*ROW('Sanitation Data'!D24)))</f>
        <v/>
      </c>
      <c r="CM30" s="309" t="str">
        <f ca="true">+IF(OFFSET('Sanitation Data'!$D$30,0,10*ROW('Sanitation Data'!D24))="","",OFFSET('Sanitation Data'!$D$30,0,10*ROW('Sanitation Data'!D24)))</f>
        <v/>
      </c>
      <c r="CN30" s="309" t="str">
        <f ca="true">+IF(OFFSET('Sanitation Data'!$D$31,0,10*ROW('Sanitation Data'!D24))="","",OFFSET('Sanitation Data'!$D$31,0,10*ROW('Sanitation Data'!D24)))</f>
        <v/>
      </c>
      <c r="CO30" s="309" t="str">
        <f ca="true">+IF(OFFSET('Sanitation Data'!$D$32,0,10*ROW('Sanitation Data'!D24))="","",OFFSET('Sanitation Data'!$D$32,0,10*ROW('Sanitation Data'!D24)))</f>
        <v/>
      </c>
      <c r="CP30" s="309" t="str">
        <f ca="true">+IF(OFFSET('Sanitation Data'!$E$28,0,10*ROW('Sanitation Data'!E24))="","",OFFSET('Sanitation Data'!$E$28,0,10*ROW('Sanitation Data'!E24)))</f>
        <v/>
      </c>
      <c r="CQ30" s="309" t="str">
        <f ca="true">+IF(OFFSET('Sanitation Data'!$E$29,0,10*ROW('Sanitation Data'!E24))="","",OFFSET('Sanitation Data'!$E$29,0,10*ROW('Sanitation Data'!E24)))</f>
        <v/>
      </c>
      <c r="CR30" s="309" t="str">
        <f ca="true">+IF(OFFSET('Sanitation Data'!$E$30,0,10*ROW('Sanitation Data'!E24))="","",OFFSET('Sanitation Data'!$E$30,0,10*ROW('Sanitation Data'!E24)))</f>
        <v/>
      </c>
      <c r="CS30" s="309" t="str">
        <f ca="true">+IF(OFFSET('Sanitation Data'!$E$31,0,10*ROW('Sanitation Data'!E24))="","",OFFSET('Sanitation Data'!$E$31,0,10*ROW('Sanitation Data'!E24)))</f>
        <v/>
      </c>
      <c r="CT30" s="309" t="str">
        <f ca="true">+IF(OFFSET('Sanitation Data'!$E$32,0,10*ROW('Sanitation Data'!E24))="","",OFFSET('Sanitation Data'!$E$32,0,10*ROW('Sanitation Data'!E24)))</f>
        <v/>
      </c>
      <c r="CU30" s="309" t="str">
        <f ca="true">+IF(OFFSET('Sanitation Data'!$F$28,0,10*ROW('Sanitation Data'!F24))="","",OFFSET('Sanitation Data'!$F$28,0,10*ROW('Sanitation Data'!F24)))</f>
        <v>No</v>
      </c>
      <c r="CV30" s="309" t="str">
        <f ca="true">+IF(OFFSET('Sanitation Data'!$F$29,0,10*ROW('Sanitation Data'!F24))="","",OFFSET('Sanitation Data'!$F$29,0,10*ROW('Sanitation Data'!F24)))</f>
        <v>No</v>
      </c>
      <c r="CW30" s="309" t="str">
        <f ca="true">+IF(OFFSET('Sanitation Data'!$F$30,0,10*ROW('Sanitation Data'!F24))="","",OFFSET('Sanitation Data'!$F$30,0,10*ROW('Sanitation Data'!F24)))</f>
        <v>Yes</v>
      </c>
      <c r="CX30" s="309" t="str">
        <f ca="true">+IF(OFFSET('Sanitation Data'!$F$31,0,10*ROW('Sanitation Data'!F24))="","",OFFSET('Sanitation Data'!$F$31,0,10*ROW('Sanitation Data'!F24)))</f>
        <v>Yes</v>
      </c>
      <c r="CY30" s="309" t="str">
        <f ca="true">+IF(OFFSET('Sanitation Data'!$F$32,0,10*ROW('Sanitation Data'!F24))="","",OFFSET('Sanitation Data'!$F$32,0,10*ROW('Sanitation Data'!F24)))</f>
        <v>Yes</v>
      </c>
      <c r="CZ30" s="309" t="str">
        <f ca="true">+IF(OFFSET('Sanitation Data'!$G$28,0,10*ROW('Sanitation Data'!G24))="","",OFFSET('Sanitation Data'!$G$28,0,10*ROW('Sanitation Data'!G24)))</f>
        <v/>
      </c>
      <c r="DA30" s="309" t="str">
        <f ca="true">+IF(OFFSET('Sanitation Data'!$G$29,0,10*ROW('Sanitation Data'!G24))="","",OFFSET('Sanitation Data'!$G$29,0,10*ROW('Sanitation Data'!G24)))</f>
        <v/>
      </c>
      <c r="DB30" s="309" t="str">
        <f ca="true">+IF(OFFSET('Sanitation Data'!$G$30,0,10*ROW('Sanitation Data'!G24))="","",OFFSET('Sanitation Data'!$G$30,0,10*ROW('Sanitation Data'!G24)))</f>
        <v/>
      </c>
      <c r="DC30" s="309" t="str">
        <f ca="true">+IF(OFFSET('Sanitation Data'!$G$31,0,10*ROW('Sanitation Data'!G24))="","",OFFSET('Sanitation Data'!$G$31,0,10*ROW('Sanitation Data'!G24)))</f>
        <v/>
      </c>
      <c r="DD30" s="309" t="str">
        <f ca="true">+IF(OFFSET('Sanitation Data'!$G$32,0,10*ROW('Sanitation Data'!G24))="","",OFFSET('Sanitation Data'!$G$32,0,10*ROW('Sanitation Data'!G24)))</f>
        <v/>
      </c>
      <c r="DE30" s="309" t="str">
        <f ca="true">+IF(OFFSET('Sanitation Data'!$H$28,0,10*ROW('Sanitation Data'!H24))="","",OFFSET('Sanitation Data'!$H$28,0,10*ROW('Sanitation Data'!H24)))</f>
        <v/>
      </c>
      <c r="DF30" s="309" t="str">
        <f ca="true">+IF(OFFSET('Sanitation Data'!$H$29,0,10*ROW('Sanitation Data'!H24))="","",OFFSET('Sanitation Data'!$H$29,0,10*ROW('Sanitation Data'!H24)))</f>
        <v/>
      </c>
      <c r="DG30" s="309" t="str">
        <f ca="true">+IF(OFFSET('Sanitation Data'!$H$30,0,10*ROW('Sanitation Data'!H24))="","",OFFSET('Sanitation Data'!$H$30,0,10*ROW('Sanitation Data'!H24)))</f>
        <v/>
      </c>
      <c r="DH30" s="309" t="str">
        <f ca="true">+IF(OFFSET('Sanitation Data'!$H$31,0,10*ROW('Sanitation Data'!H24))="","",OFFSET('Sanitation Data'!$H$31,0,10*ROW('Sanitation Data'!H24)))</f>
        <v/>
      </c>
      <c r="DI30" s="309" t="str">
        <f ca="true">+IF(OFFSET('Sanitation Data'!$H$32,0,10*ROW('Sanitation Data'!H24))="","",OFFSET('Sanitation Data'!$H$32,0,10*ROW('Sanitation Data'!H24)))</f>
        <v/>
      </c>
      <c r="DJ30" s="309" t="str">
        <f ca="true">+IF(OFFSET('Sanitation Data'!$I$28,0,10*ROW('Sanitation Data'!I24))="","",OFFSET('Sanitation Data'!$I$28,0,10*ROW('Sanitation Data'!I24)))</f>
        <v/>
      </c>
      <c r="DK30" s="309" t="str">
        <f ca="true">+IF(OFFSET('Sanitation Data'!$I$29,0,10*ROW('Sanitation Data'!I24))="","",OFFSET('Sanitation Data'!$I$29,0,10*ROW('Sanitation Data'!I24)))</f>
        <v/>
      </c>
      <c r="DL30" s="309" t="str">
        <f ca="true">+IF(OFFSET('Sanitation Data'!$I$30,0,10*ROW('Sanitation Data'!I24))="","",OFFSET('Sanitation Data'!$I$30,0,10*ROW('Sanitation Data'!I24)))</f>
        <v/>
      </c>
      <c r="DM30" s="309" t="str">
        <f ca="true">+IF(OFFSET('Sanitation Data'!$I$31,0,10*ROW('Sanitation Data'!I24))="","",OFFSET('Sanitation Data'!$I$31,0,10*ROW('Sanitation Data'!I24)))</f>
        <v/>
      </c>
      <c r="DN30" s="309" t="str">
        <f ca="true">+IF(OFFSET('Sanitation Data'!$I$32,0,10*ROW('Sanitation Data'!I24))="","",OFFSET('Sanitation Data'!$I$32,0,10*ROW('Sanitation Data'!I24)))</f>
        <v/>
      </c>
      <c r="DO30" s="309" t="str">
        <f ca="true">+IF(OFFSET('Hygiene Data'!$D$11,0,10*ROW('Hygiene Data'!D24))="","",OFFSET('Hygiene Data'!$D$11,0,10*ROW('Hygiene Data'!D24)))</f>
        <v/>
      </c>
      <c r="DP30" s="309" t="str">
        <f ca="true">+IF(OFFSET('Hygiene Data'!$D$12,0,10*ROW('Hygiene Data'!D24))="","",OFFSET('Hygiene Data'!$D$12,0,10*ROW('Hygiene Data'!D24)))</f>
        <v/>
      </c>
      <c r="DQ30" s="309" t="str">
        <f ca="true">+IF(OFFSET('Hygiene Data'!$D$13,0,10*ROW('Hygiene Data'!D24))="","",OFFSET('Hygiene Data'!$D$13,0,10*ROW('Hygiene Data'!D24)))</f>
        <v/>
      </c>
      <c r="DR30" s="309" t="str">
        <f ca="true">+IF(OFFSET('Hygiene Data'!$E$11,0,10*ROW('Hygiene Data'!E24))="","",OFFSET('Hygiene Data'!$E$11,0,10*ROW('Hygiene Data'!E24)))</f>
        <v/>
      </c>
      <c r="DS30" s="309" t="str">
        <f ca="true">+IF(OFFSET('Hygiene Data'!$E$12,0,10*ROW('Hygiene Data'!E24))="","",OFFSET('Hygiene Data'!$E$12,0,10*ROW('Hygiene Data'!E24)))</f>
        <v/>
      </c>
      <c r="DT30" s="309" t="str">
        <f ca="true">+IF(OFFSET('Hygiene Data'!$E$13,0,10*ROW('Hygiene Data'!E24))="","",OFFSET('Hygiene Data'!$E$13,0,10*ROW('Hygiene Data'!E24)))</f>
        <v/>
      </c>
      <c r="DU30" s="309" t="str">
        <f ca="true">+IF(OFFSET('Hygiene Data'!$F$11,0,10*ROW('Hygiene Data'!F24))="","",OFFSET('Hygiene Data'!$F$11,0,10*ROW('Hygiene Data'!F24)))</f>
        <v>Yes</v>
      </c>
      <c r="DV30" s="309" t="str">
        <f ca="true">+IF(OFFSET('Hygiene Data'!$F$12,0,10*ROW('Hygiene Data'!F24))="","",OFFSET('Hygiene Data'!$F$12,0,10*ROW('Hygiene Data'!F24)))</f>
        <v>Yes</v>
      </c>
      <c r="DW30" s="309" t="str">
        <f ca="true">+IF(OFFSET('Hygiene Data'!$F$13,0,10*ROW('Hygiene Data'!F24))="","",OFFSET('Hygiene Data'!$F$13,0,10*ROW('Hygiene Data'!F24)))</f>
        <v>Yes</v>
      </c>
      <c r="DX30" s="309" t="str">
        <f ca="true">+IF(OFFSET('Hygiene Data'!$G$11,0,10*ROW('Hygiene Data'!G24))="","",OFFSET('Hygiene Data'!$G$11,0,10*ROW('Hygiene Data'!G24)))</f>
        <v/>
      </c>
      <c r="DY30" s="309" t="str">
        <f ca="true">+IF(OFFSET('Hygiene Data'!$G$12,0,10*ROW('Hygiene Data'!G24))="","",OFFSET('Hygiene Data'!$G$12,0,10*ROW('Hygiene Data'!G24)))</f>
        <v/>
      </c>
      <c r="DZ30" s="309" t="str">
        <f ca="true">+IF(OFFSET('Hygiene Data'!$G$13,0,10*ROW('Hygiene Data'!G24))="","",OFFSET('Hygiene Data'!$G$13,0,10*ROW('Hygiene Data'!G24)))</f>
        <v/>
      </c>
      <c r="EA30" s="309" t="str">
        <f ca="true">+IF(OFFSET('Hygiene Data'!$H$11,0,10*ROW('Hygiene Data'!H24))="","",OFFSET('Hygiene Data'!$H$11,0,10*ROW('Hygiene Data'!H24)))</f>
        <v/>
      </c>
      <c r="EB30" s="309" t="str">
        <f ca="true">+IF(OFFSET('Hygiene Data'!$H$12,0,10*ROW('Hygiene Data'!H24))="","",OFFSET('Hygiene Data'!$H$12,0,10*ROW('Hygiene Data'!H24)))</f>
        <v/>
      </c>
      <c r="EC30" s="309" t="str">
        <f ca="true">+IF(OFFSET('Hygiene Data'!$H$13,0,10*ROW('Hygiene Data'!H24))="","",OFFSET('Hygiene Data'!$H$13,0,10*ROW('Hygiene Data'!H24)))</f>
        <v/>
      </c>
      <c r="ED30" s="309" t="str">
        <f ca="true">+IF(OFFSET('Hygiene Data'!$I$11,0,10*ROW('Hygiene Data'!I24))="","",OFFSET('Hygiene Data'!$I$11,0,10*ROW('Hygiene Data'!I24)))</f>
        <v/>
      </c>
      <c r="EE30" s="309" t="str">
        <f ca="true">+IF(OFFSET('Hygiene Data'!$I$12,0,10*ROW('Hygiene Data'!I24))="","",OFFSET('Hygiene Data'!$I$12,0,10*ROW('Hygiene Data'!I24)))</f>
        <v/>
      </c>
      <c r="EF30" s="309"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NER_2018_UIS</v>
      </c>
      <c r="B31" s="36" t="str">
        <f ca="true">+IF(OFFSET('Water Data'!$C$2,0,10*ROW('Water Data'!F25))="","",OFFSET('Water Data'!$C$2,0,10*ROW('Water Data'!F25)))</f>
        <v>Other</v>
      </c>
      <c r="C31" s="365">
        <f t="shared" ca="true" si="0"/>
        <v>2018</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str">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[16]</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str">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[16]</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9.6554800000000007</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9.6554800000000007</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9"/>
      <c r="BS31" s="309" t="str">
        <f ca="true">+IF(OFFSET('Water Data'!$D$27,0,10*ROW('Water Data'!D25))="","",OFFSET('Water Data'!$D$27,0,10*ROW('Water Data'!D25)))</f>
        <v/>
      </c>
      <c r="BT31" s="309" t="str">
        <f ca="true">+IF(OFFSET('Water Data'!$D$28,0,10*ROW('Water Data'!D25))="","",OFFSET('Water Data'!$D$28,0,10*ROW('Water Data'!D25)))</f>
        <v/>
      </c>
      <c r="BU31" s="309" t="str">
        <f ca="true">+IF(OFFSET('Water Data'!$D$29,0,10*ROW('Water Data'!D25))="","",OFFSET('Water Data'!$D$29,0,10*ROW('Water Data'!D25)))</f>
        <v>No</v>
      </c>
      <c r="BV31" s="309" t="str">
        <f ca="true">+IF(OFFSET('Water Data'!$E$27,0,10*ROW('Water Data'!E25))="","",OFFSET('Water Data'!$E$27,0,10*ROW('Water Data'!E25)))</f>
        <v/>
      </c>
      <c r="BW31" s="309" t="str">
        <f ca="true">+IF(OFFSET('Water Data'!$E$28,0,10*ROW('Water Data'!E25))="","",OFFSET('Water Data'!$E$28,0,10*ROW('Water Data'!E25)))</f>
        <v/>
      </c>
      <c r="BX31" s="309" t="str">
        <f ca="true">+IF(OFFSET('Water Data'!$E$29,0,10*ROW('Water Data'!E25))="","",OFFSET('Water Data'!$E$29,0,10*ROW('Water Data'!E25)))</f>
        <v/>
      </c>
      <c r="BY31" s="309" t="str">
        <f ca="true">+IF(OFFSET('Water Data'!$F$27,0,10*ROW('Water Data'!F25))="","",OFFSET('Water Data'!$F$27,0,10*ROW('Water Data'!F25)))</f>
        <v/>
      </c>
      <c r="BZ31" s="309" t="str">
        <f ca="true">+IF(OFFSET('Water Data'!$F$28,0,10*ROW('Water Data'!F25))="","",OFFSET('Water Data'!$F$28,0,10*ROW('Water Data'!F25)))</f>
        <v/>
      </c>
      <c r="CA31" s="309" t="str">
        <f ca="true">+IF(OFFSET('Water Data'!$F$29,0,10*ROW('Water Data'!F25))="","",OFFSET('Water Data'!$F$29,0,10*ROW('Water Data'!F25)))</f>
        <v/>
      </c>
      <c r="CB31" s="309" t="str">
        <f ca="true">+IF(OFFSET('Water Data'!$G$27,0,10*ROW('Water Data'!G25))="","",OFFSET('Water Data'!$G$27,0,10*ROW('Water Data'!G25)))</f>
        <v/>
      </c>
      <c r="CC31" s="309" t="str">
        <f ca="true">+IF(OFFSET('Water Data'!$G$28,0,10*ROW('Water Data'!G25))="","",OFFSET('Water Data'!$G$28,0,10*ROW('Water Data'!G25)))</f>
        <v/>
      </c>
      <c r="CD31" s="309" t="str">
        <f ca="true">+IF(OFFSET('Water Data'!$G$29,0,10*ROW('Water Data'!G25))="","",OFFSET('Water Data'!$G$29,0,10*ROW('Water Data'!G25)))</f>
        <v/>
      </c>
      <c r="CE31" s="309" t="str">
        <f ca="true">+IF(OFFSET('Water Data'!$H$27,0,10*ROW('Water Data'!H25))="","",OFFSET('Water Data'!$H$27,0,10*ROW('Water Data'!H25)))</f>
        <v/>
      </c>
      <c r="CF31" s="309" t="str">
        <f ca="true">+IF(OFFSET('Water Data'!$H$28,0,10*ROW('Water Data'!H25))="","",OFFSET('Water Data'!$H$28,0,10*ROW('Water Data'!H25)))</f>
        <v/>
      </c>
      <c r="CG31" s="309" t="str">
        <f ca="true">+IF(OFFSET('Water Data'!$H$29,0,10*ROW('Water Data'!H25))="","",OFFSET('Water Data'!$H$29,0,10*ROW('Water Data'!H25)))</f>
        <v>No</v>
      </c>
      <c r="CH31" s="309" t="str">
        <f ca="true">+IF(OFFSET('Water Data'!$I$27,0,10*ROW('Water Data'!I25))="","",OFFSET('Water Data'!$I$27,0,10*ROW('Water Data'!I25)))</f>
        <v/>
      </c>
      <c r="CI31" s="309" t="str">
        <f ca="true">+IF(OFFSET('Water Data'!$I$28,0,10*ROW('Water Data'!I25))="","",OFFSET('Water Data'!$I$28,0,10*ROW('Water Data'!I25)))</f>
        <v/>
      </c>
      <c r="CJ31" s="309" t="str">
        <f ca="true">+IF(OFFSET('Water Data'!$I$29,0,10*ROW('Water Data'!I25))="","",OFFSET('Water Data'!$I$29,0,10*ROW('Water Data'!I25)))</f>
        <v/>
      </c>
      <c r="CK31" s="309" t="str">
        <f ca="true">+IF(OFFSET('Sanitation Data'!$D$28,0,10*ROW('Sanitation Data'!D25))="","",OFFSET('Sanitation Data'!$D$28,0,10*ROW('Sanitation Data'!D25)))</f>
        <v/>
      </c>
      <c r="CL31" s="309" t="str">
        <f ca="true">+IF(OFFSET('Sanitation Data'!$D$29,0,10*ROW('Sanitation Data'!D25))="","",OFFSET('Sanitation Data'!$D$29,0,10*ROW('Sanitation Data'!D25)))</f>
        <v/>
      </c>
      <c r="CM31" s="309" t="str">
        <f ca="true">+IF(OFFSET('Sanitation Data'!$D$30,0,10*ROW('Sanitation Data'!D25))="","",OFFSET('Sanitation Data'!$D$30,0,10*ROW('Sanitation Data'!D25)))</f>
        <v/>
      </c>
      <c r="CN31" s="309" t="str">
        <f ca="true">+IF(OFFSET('Sanitation Data'!$D$31,0,10*ROW('Sanitation Data'!D25))="","",OFFSET('Sanitation Data'!$D$31,0,10*ROW('Sanitation Data'!D25)))</f>
        <v/>
      </c>
      <c r="CO31" s="309" t="str">
        <f ca="true">+IF(OFFSET('Sanitation Data'!$D$32,0,10*ROW('Sanitation Data'!D25))="","",OFFSET('Sanitation Data'!$D$32,0,10*ROW('Sanitation Data'!D25)))</f>
        <v/>
      </c>
      <c r="CP31" s="309" t="str">
        <f ca="true">+IF(OFFSET('Sanitation Data'!$E$28,0,10*ROW('Sanitation Data'!E25))="","",OFFSET('Sanitation Data'!$E$28,0,10*ROW('Sanitation Data'!E25)))</f>
        <v/>
      </c>
      <c r="CQ31" s="309" t="str">
        <f ca="true">+IF(OFFSET('Sanitation Data'!$E$29,0,10*ROW('Sanitation Data'!E25))="","",OFFSET('Sanitation Data'!$E$29,0,10*ROW('Sanitation Data'!E25)))</f>
        <v/>
      </c>
      <c r="CR31" s="309" t="str">
        <f ca="true">+IF(OFFSET('Sanitation Data'!$E$30,0,10*ROW('Sanitation Data'!E25))="","",OFFSET('Sanitation Data'!$E$30,0,10*ROW('Sanitation Data'!E25)))</f>
        <v/>
      </c>
      <c r="CS31" s="309" t="str">
        <f ca="true">+IF(OFFSET('Sanitation Data'!$E$31,0,10*ROW('Sanitation Data'!E25))="","",OFFSET('Sanitation Data'!$E$31,0,10*ROW('Sanitation Data'!E25)))</f>
        <v/>
      </c>
      <c r="CT31" s="309" t="str">
        <f ca="true">+IF(OFFSET('Sanitation Data'!$E$32,0,10*ROW('Sanitation Data'!E25))="","",OFFSET('Sanitation Data'!$E$32,0,10*ROW('Sanitation Data'!E25)))</f>
        <v/>
      </c>
      <c r="CU31" s="309" t="str">
        <f ca="true">+IF(OFFSET('Sanitation Data'!$F$28,0,10*ROW('Sanitation Data'!F25))="","",OFFSET('Sanitation Data'!$F$28,0,10*ROW('Sanitation Data'!F25)))</f>
        <v/>
      </c>
      <c r="CV31" s="309" t="str">
        <f ca="true">+IF(OFFSET('Sanitation Data'!$F$29,0,10*ROW('Sanitation Data'!F25))="","",OFFSET('Sanitation Data'!$F$29,0,10*ROW('Sanitation Data'!F25)))</f>
        <v/>
      </c>
      <c r="CW31" s="309" t="str">
        <f ca="true">+IF(OFFSET('Sanitation Data'!$F$30,0,10*ROW('Sanitation Data'!F25))="","",OFFSET('Sanitation Data'!$F$30,0,10*ROW('Sanitation Data'!F25)))</f>
        <v/>
      </c>
      <c r="CX31" s="309" t="str">
        <f ca="true">+IF(OFFSET('Sanitation Data'!$F$31,0,10*ROW('Sanitation Data'!F25))="","",OFFSET('Sanitation Data'!$F$31,0,10*ROW('Sanitation Data'!F25)))</f>
        <v/>
      </c>
      <c r="CY31" s="309" t="str">
        <f ca="true">+IF(OFFSET('Sanitation Data'!$F$32,0,10*ROW('Sanitation Data'!F25))="","",OFFSET('Sanitation Data'!$F$32,0,10*ROW('Sanitation Data'!F25)))</f>
        <v/>
      </c>
      <c r="CZ31" s="309" t="str">
        <f ca="true">+IF(OFFSET('Sanitation Data'!$G$28,0,10*ROW('Sanitation Data'!G25))="","",OFFSET('Sanitation Data'!$G$28,0,10*ROW('Sanitation Data'!G25)))</f>
        <v/>
      </c>
      <c r="DA31" s="309" t="str">
        <f ca="true">+IF(OFFSET('Sanitation Data'!$G$29,0,10*ROW('Sanitation Data'!G25))="","",OFFSET('Sanitation Data'!$G$29,0,10*ROW('Sanitation Data'!G25)))</f>
        <v/>
      </c>
      <c r="DB31" s="309" t="str">
        <f ca="true">+IF(OFFSET('Sanitation Data'!$G$30,0,10*ROW('Sanitation Data'!G25))="","",OFFSET('Sanitation Data'!$G$30,0,10*ROW('Sanitation Data'!G25)))</f>
        <v/>
      </c>
      <c r="DC31" s="309" t="str">
        <f ca="true">+IF(OFFSET('Sanitation Data'!$G$31,0,10*ROW('Sanitation Data'!G25))="","",OFFSET('Sanitation Data'!$G$31,0,10*ROW('Sanitation Data'!G25)))</f>
        <v/>
      </c>
      <c r="DD31" s="309" t="str">
        <f ca="true">+IF(OFFSET('Sanitation Data'!$G$32,0,10*ROW('Sanitation Data'!G25))="","",OFFSET('Sanitation Data'!$G$32,0,10*ROW('Sanitation Data'!G25)))</f>
        <v/>
      </c>
      <c r="DE31" s="309" t="str">
        <f ca="true">+IF(OFFSET('Sanitation Data'!$H$28,0,10*ROW('Sanitation Data'!H25))="","",OFFSET('Sanitation Data'!$H$28,0,10*ROW('Sanitation Data'!H25)))</f>
        <v/>
      </c>
      <c r="DF31" s="309" t="str">
        <f ca="true">+IF(OFFSET('Sanitation Data'!$H$29,0,10*ROW('Sanitation Data'!H25))="","",OFFSET('Sanitation Data'!$H$29,0,10*ROW('Sanitation Data'!H25)))</f>
        <v/>
      </c>
      <c r="DG31" s="309" t="str">
        <f ca="true">+IF(OFFSET('Sanitation Data'!$H$30,0,10*ROW('Sanitation Data'!H25))="","",OFFSET('Sanitation Data'!$H$30,0,10*ROW('Sanitation Data'!H25)))</f>
        <v/>
      </c>
      <c r="DH31" s="309" t="str">
        <f ca="true">+IF(OFFSET('Sanitation Data'!$H$31,0,10*ROW('Sanitation Data'!H25))="","",OFFSET('Sanitation Data'!$H$31,0,10*ROW('Sanitation Data'!H25)))</f>
        <v/>
      </c>
      <c r="DI31" s="309" t="str">
        <f ca="true">+IF(OFFSET('Sanitation Data'!$H$32,0,10*ROW('Sanitation Data'!H25))="","",OFFSET('Sanitation Data'!$H$32,0,10*ROW('Sanitation Data'!H25)))</f>
        <v/>
      </c>
      <c r="DJ31" s="309" t="str">
        <f ca="true">+IF(OFFSET('Sanitation Data'!$I$28,0,10*ROW('Sanitation Data'!I25))="","",OFFSET('Sanitation Data'!$I$28,0,10*ROW('Sanitation Data'!I25)))</f>
        <v/>
      </c>
      <c r="DK31" s="309" t="str">
        <f ca="true">+IF(OFFSET('Sanitation Data'!$I$29,0,10*ROW('Sanitation Data'!I25))="","",OFFSET('Sanitation Data'!$I$29,0,10*ROW('Sanitation Data'!I25)))</f>
        <v/>
      </c>
      <c r="DL31" s="309" t="str">
        <f ca="true">+IF(OFFSET('Sanitation Data'!$I$30,0,10*ROW('Sanitation Data'!I25))="","",OFFSET('Sanitation Data'!$I$30,0,10*ROW('Sanitation Data'!I25)))</f>
        <v/>
      </c>
      <c r="DM31" s="309" t="str">
        <f ca="true">+IF(OFFSET('Sanitation Data'!$I$31,0,10*ROW('Sanitation Data'!I25))="","",OFFSET('Sanitation Data'!$I$31,0,10*ROW('Sanitation Data'!I25)))</f>
        <v/>
      </c>
      <c r="DN31" s="309" t="str">
        <f ca="true">+IF(OFFSET('Sanitation Data'!$I$32,0,10*ROW('Sanitation Data'!I25))="","",OFFSET('Sanitation Data'!$I$32,0,10*ROW('Sanitation Data'!I25)))</f>
        <v/>
      </c>
      <c r="DO31" s="309" t="str">
        <f ca="true">+IF(OFFSET('Hygiene Data'!$D$11,0,10*ROW('Hygiene Data'!D25))="","",OFFSET('Hygiene Data'!$D$11,0,10*ROW('Hygiene Data'!D25)))</f>
        <v/>
      </c>
      <c r="DP31" s="309" t="str">
        <f ca="true">+IF(OFFSET('Hygiene Data'!$D$12,0,10*ROW('Hygiene Data'!D25))="","",OFFSET('Hygiene Data'!$D$12,0,10*ROW('Hygiene Data'!D25)))</f>
        <v/>
      </c>
      <c r="DQ31" s="309" t="str">
        <f ca="true">+IF(OFFSET('Hygiene Data'!$D$13,0,10*ROW('Hygiene Data'!D25))="","",OFFSET('Hygiene Data'!$D$13,0,10*ROW('Hygiene Data'!D25)))</f>
        <v>Yes</v>
      </c>
      <c r="DR31" s="309" t="str">
        <f ca="true">+IF(OFFSET('Hygiene Data'!$E$11,0,10*ROW('Hygiene Data'!E25))="","",OFFSET('Hygiene Data'!$E$11,0,10*ROW('Hygiene Data'!E25)))</f>
        <v/>
      </c>
      <c r="DS31" s="309" t="str">
        <f ca="true">+IF(OFFSET('Hygiene Data'!$E$12,0,10*ROW('Hygiene Data'!E25))="","",OFFSET('Hygiene Data'!$E$12,0,10*ROW('Hygiene Data'!E25)))</f>
        <v/>
      </c>
      <c r="DT31" s="309" t="str">
        <f ca="true">+IF(OFFSET('Hygiene Data'!$E$13,0,10*ROW('Hygiene Data'!E25))="","",OFFSET('Hygiene Data'!$E$13,0,10*ROW('Hygiene Data'!E25)))</f>
        <v/>
      </c>
      <c r="DU31" s="309" t="str">
        <f ca="true">+IF(OFFSET('Hygiene Data'!$F$11,0,10*ROW('Hygiene Data'!F25))="","",OFFSET('Hygiene Data'!$F$11,0,10*ROW('Hygiene Data'!F25)))</f>
        <v/>
      </c>
      <c r="DV31" s="309" t="str">
        <f ca="true">+IF(OFFSET('Hygiene Data'!$F$12,0,10*ROW('Hygiene Data'!F25))="","",OFFSET('Hygiene Data'!$F$12,0,10*ROW('Hygiene Data'!F25)))</f>
        <v/>
      </c>
      <c r="DW31" s="309" t="str">
        <f ca="true">+IF(OFFSET('Hygiene Data'!$F$13,0,10*ROW('Hygiene Data'!F25))="","",OFFSET('Hygiene Data'!$F$13,0,10*ROW('Hygiene Data'!F25)))</f>
        <v/>
      </c>
      <c r="DX31" s="309" t="str">
        <f ca="true">+IF(OFFSET('Hygiene Data'!$G$11,0,10*ROW('Hygiene Data'!G25))="","",OFFSET('Hygiene Data'!$G$11,0,10*ROW('Hygiene Data'!G25)))</f>
        <v/>
      </c>
      <c r="DY31" s="309" t="str">
        <f ca="true">+IF(OFFSET('Hygiene Data'!$G$12,0,10*ROW('Hygiene Data'!G25))="","",OFFSET('Hygiene Data'!$G$12,0,10*ROW('Hygiene Data'!G25)))</f>
        <v/>
      </c>
      <c r="DZ31" s="309" t="str">
        <f ca="true">+IF(OFFSET('Hygiene Data'!$G$13,0,10*ROW('Hygiene Data'!G25))="","",OFFSET('Hygiene Data'!$G$13,0,10*ROW('Hygiene Data'!G25)))</f>
        <v/>
      </c>
      <c r="EA31" s="309" t="str">
        <f ca="true">+IF(OFFSET('Hygiene Data'!$H$11,0,10*ROW('Hygiene Data'!H25))="","",OFFSET('Hygiene Data'!$H$11,0,10*ROW('Hygiene Data'!H25)))</f>
        <v/>
      </c>
      <c r="EB31" s="309" t="str">
        <f ca="true">+IF(OFFSET('Hygiene Data'!$H$12,0,10*ROW('Hygiene Data'!H25))="","",OFFSET('Hygiene Data'!$H$12,0,10*ROW('Hygiene Data'!H25)))</f>
        <v/>
      </c>
      <c r="EC31" s="309" t="str">
        <f ca="true">+IF(OFFSET('Hygiene Data'!$H$13,0,10*ROW('Hygiene Data'!H25))="","",OFFSET('Hygiene Data'!$H$13,0,10*ROW('Hygiene Data'!H25)))</f>
        <v>Yes</v>
      </c>
      <c r="ED31" s="309" t="str">
        <f ca="true">+IF(OFFSET('Hygiene Data'!$I$11,0,10*ROW('Hygiene Data'!I25))="","",OFFSET('Hygiene Data'!$I$11,0,10*ROW('Hygiene Data'!I25)))</f>
        <v/>
      </c>
      <c r="EE31" s="309" t="str">
        <f ca="true">+IF(OFFSET('Hygiene Data'!$I$12,0,10*ROW('Hygiene Data'!I25))="","",OFFSET('Hygiene Data'!$I$12,0,10*ROW('Hygiene Data'!I25)))</f>
        <v/>
      </c>
      <c r="EF31" s="309"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NER_2018_EMIS</v>
      </c>
      <c r="B32" s="36" t="str">
        <f ca="true">+IF(OFFSET('Water Data'!$C$2,0,10*ROW('Water Data'!F26))="","",OFFSET('Water Data'!$C$2,0,10*ROW('Water Data'!F26)))</f>
        <v>EMIS</v>
      </c>
      <c r="C32" s="365">
        <f t="shared" ca="true" si="0"/>
        <v>2018</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15.6</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15.6</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28.927106165345918</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28.927106165345918</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9"/>
      <c r="BS32" s="309" t="str">
        <f ca="true">+IF(OFFSET('Water Data'!$D$27,0,10*ROW('Water Data'!D26))="","",OFFSET('Water Data'!$D$27,0,10*ROW('Water Data'!D26)))</f>
        <v/>
      </c>
      <c r="BT32" s="309" t="str">
        <f ca="true">+IF(OFFSET('Water Data'!$D$28,0,10*ROW('Water Data'!D26))="","",OFFSET('Water Data'!$D$28,0,10*ROW('Water Data'!D26)))</f>
        <v>Yes</v>
      </c>
      <c r="BU32" s="309" t="str">
        <f ca="true">+IF(OFFSET('Water Data'!$D$29,0,10*ROW('Water Data'!D26))="","",OFFSET('Water Data'!$D$29,0,10*ROW('Water Data'!D26)))</f>
        <v/>
      </c>
      <c r="BV32" s="309" t="str">
        <f ca="true">+IF(OFFSET('Water Data'!$E$27,0,10*ROW('Water Data'!E26))="","",OFFSET('Water Data'!$E$27,0,10*ROW('Water Data'!E26)))</f>
        <v/>
      </c>
      <c r="BW32" s="309" t="str">
        <f ca="true">+IF(OFFSET('Water Data'!$E$28,0,10*ROW('Water Data'!E26))="","",OFFSET('Water Data'!$E$28,0,10*ROW('Water Data'!E26)))</f>
        <v/>
      </c>
      <c r="BX32" s="309" t="str">
        <f ca="true">+IF(OFFSET('Water Data'!$E$29,0,10*ROW('Water Data'!E26))="","",OFFSET('Water Data'!$E$29,0,10*ROW('Water Data'!E26)))</f>
        <v/>
      </c>
      <c r="BY32" s="309" t="str">
        <f ca="true">+IF(OFFSET('Water Data'!$F$27,0,10*ROW('Water Data'!F26))="","",OFFSET('Water Data'!$F$27,0,10*ROW('Water Data'!F26)))</f>
        <v/>
      </c>
      <c r="BZ32" s="309" t="str">
        <f ca="true">+IF(OFFSET('Water Data'!$F$28,0,10*ROW('Water Data'!F26))="","",OFFSET('Water Data'!$F$28,0,10*ROW('Water Data'!F26)))</f>
        <v/>
      </c>
      <c r="CA32" s="309" t="str">
        <f ca="true">+IF(OFFSET('Water Data'!$F$29,0,10*ROW('Water Data'!F26))="","",OFFSET('Water Data'!$F$29,0,10*ROW('Water Data'!F26)))</f>
        <v/>
      </c>
      <c r="CB32" s="309" t="str">
        <f ca="true">+IF(OFFSET('Water Data'!$G$27,0,10*ROW('Water Data'!G26))="","",OFFSET('Water Data'!$G$27,0,10*ROW('Water Data'!G26)))</f>
        <v/>
      </c>
      <c r="CC32" s="309" t="str">
        <f ca="true">+IF(OFFSET('Water Data'!$G$28,0,10*ROW('Water Data'!G26))="","",OFFSET('Water Data'!$G$28,0,10*ROW('Water Data'!G26)))</f>
        <v/>
      </c>
      <c r="CD32" s="309" t="str">
        <f ca="true">+IF(OFFSET('Water Data'!$G$29,0,10*ROW('Water Data'!G26))="","",OFFSET('Water Data'!$G$29,0,10*ROW('Water Data'!G26)))</f>
        <v/>
      </c>
      <c r="CE32" s="309" t="str">
        <f ca="true">+IF(OFFSET('Water Data'!$H$27,0,10*ROW('Water Data'!H26))="","",OFFSET('Water Data'!$H$27,0,10*ROW('Water Data'!H26)))</f>
        <v/>
      </c>
      <c r="CF32" s="309" t="str">
        <f ca="true">+IF(OFFSET('Water Data'!$H$28,0,10*ROW('Water Data'!H26))="","",OFFSET('Water Data'!$H$28,0,10*ROW('Water Data'!H26)))</f>
        <v>Yes</v>
      </c>
      <c r="CG32" s="309" t="str">
        <f ca="true">+IF(OFFSET('Water Data'!$H$29,0,10*ROW('Water Data'!H26))="","",OFFSET('Water Data'!$H$29,0,10*ROW('Water Data'!H26)))</f>
        <v/>
      </c>
      <c r="CH32" s="309" t="str">
        <f ca="true">+IF(OFFSET('Water Data'!$I$27,0,10*ROW('Water Data'!I26))="","",OFFSET('Water Data'!$I$27,0,10*ROW('Water Data'!I26)))</f>
        <v/>
      </c>
      <c r="CI32" s="309" t="str">
        <f ca="true">+IF(OFFSET('Water Data'!$I$28,0,10*ROW('Water Data'!I26))="","",OFFSET('Water Data'!$I$28,0,10*ROW('Water Data'!I26)))</f>
        <v/>
      </c>
      <c r="CJ32" s="309" t="str">
        <f ca="true">+IF(OFFSET('Water Data'!$I$29,0,10*ROW('Water Data'!I26))="","",OFFSET('Water Data'!$I$29,0,10*ROW('Water Data'!I26)))</f>
        <v/>
      </c>
      <c r="CK32" s="309" t="str">
        <f ca="true">+IF(OFFSET('Sanitation Data'!$D$28,0,10*ROW('Sanitation Data'!D26))="","",OFFSET('Sanitation Data'!$D$28,0,10*ROW('Sanitation Data'!D26)))</f>
        <v>Yes</v>
      </c>
      <c r="CL32" s="309" t="str">
        <f ca="true">+IF(OFFSET('Sanitation Data'!$D$29,0,10*ROW('Sanitation Data'!D26))="","",OFFSET('Sanitation Data'!$D$29,0,10*ROW('Sanitation Data'!D26)))</f>
        <v/>
      </c>
      <c r="CM32" s="309" t="str">
        <f ca="true">+IF(OFFSET('Sanitation Data'!$D$30,0,10*ROW('Sanitation Data'!D26))="","",OFFSET('Sanitation Data'!$D$30,0,10*ROW('Sanitation Data'!D26)))</f>
        <v/>
      </c>
      <c r="CN32" s="309" t="str">
        <f ca="true">+IF(OFFSET('Sanitation Data'!$D$31,0,10*ROW('Sanitation Data'!D26))="","",OFFSET('Sanitation Data'!$D$31,0,10*ROW('Sanitation Data'!D26)))</f>
        <v/>
      </c>
      <c r="CO32" s="309" t="str">
        <f ca="true">+IF(OFFSET('Sanitation Data'!$D$32,0,10*ROW('Sanitation Data'!D26))="","",OFFSET('Sanitation Data'!$D$32,0,10*ROW('Sanitation Data'!D26)))</f>
        <v/>
      </c>
      <c r="CP32" s="309" t="str">
        <f ca="true">+IF(OFFSET('Sanitation Data'!$E$28,0,10*ROW('Sanitation Data'!E26))="","",OFFSET('Sanitation Data'!$E$28,0,10*ROW('Sanitation Data'!E26)))</f>
        <v/>
      </c>
      <c r="CQ32" s="309" t="str">
        <f ca="true">+IF(OFFSET('Sanitation Data'!$E$29,0,10*ROW('Sanitation Data'!E26))="","",OFFSET('Sanitation Data'!$E$29,0,10*ROW('Sanitation Data'!E26)))</f>
        <v/>
      </c>
      <c r="CR32" s="309" t="str">
        <f ca="true">+IF(OFFSET('Sanitation Data'!$E$30,0,10*ROW('Sanitation Data'!E26))="","",OFFSET('Sanitation Data'!$E$30,0,10*ROW('Sanitation Data'!E26)))</f>
        <v/>
      </c>
      <c r="CS32" s="309" t="str">
        <f ca="true">+IF(OFFSET('Sanitation Data'!$E$31,0,10*ROW('Sanitation Data'!E26))="","",OFFSET('Sanitation Data'!$E$31,0,10*ROW('Sanitation Data'!E26)))</f>
        <v/>
      </c>
      <c r="CT32" s="309" t="str">
        <f ca="true">+IF(OFFSET('Sanitation Data'!$E$32,0,10*ROW('Sanitation Data'!E26))="","",OFFSET('Sanitation Data'!$E$32,0,10*ROW('Sanitation Data'!E26)))</f>
        <v/>
      </c>
      <c r="CU32" s="309" t="str">
        <f ca="true">+IF(OFFSET('Sanitation Data'!$F$28,0,10*ROW('Sanitation Data'!F26))="","",OFFSET('Sanitation Data'!$F$28,0,10*ROW('Sanitation Data'!F26)))</f>
        <v/>
      </c>
      <c r="CV32" s="309" t="str">
        <f ca="true">+IF(OFFSET('Sanitation Data'!$F$29,0,10*ROW('Sanitation Data'!F26))="","",OFFSET('Sanitation Data'!$F$29,0,10*ROW('Sanitation Data'!F26)))</f>
        <v/>
      </c>
      <c r="CW32" s="309" t="str">
        <f ca="true">+IF(OFFSET('Sanitation Data'!$F$30,0,10*ROW('Sanitation Data'!F26))="","",OFFSET('Sanitation Data'!$F$30,0,10*ROW('Sanitation Data'!F26)))</f>
        <v/>
      </c>
      <c r="CX32" s="309" t="str">
        <f ca="true">+IF(OFFSET('Sanitation Data'!$F$31,0,10*ROW('Sanitation Data'!F26))="","",OFFSET('Sanitation Data'!$F$31,0,10*ROW('Sanitation Data'!F26)))</f>
        <v/>
      </c>
      <c r="CY32" s="309" t="str">
        <f ca="true">+IF(OFFSET('Sanitation Data'!$F$32,0,10*ROW('Sanitation Data'!F26))="","",OFFSET('Sanitation Data'!$F$32,0,10*ROW('Sanitation Data'!F26)))</f>
        <v/>
      </c>
      <c r="CZ32" s="309" t="str">
        <f ca="true">+IF(OFFSET('Sanitation Data'!$G$28,0,10*ROW('Sanitation Data'!G26))="","",OFFSET('Sanitation Data'!$G$28,0,10*ROW('Sanitation Data'!G26)))</f>
        <v/>
      </c>
      <c r="DA32" s="309" t="str">
        <f ca="true">+IF(OFFSET('Sanitation Data'!$G$29,0,10*ROW('Sanitation Data'!G26))="","",OFFSET('Sanitation Data'!$G$29,0,10*ROW('Sanitation Data'!G26)))</f>
        <v/>
      </c>
      <c r="DB32" s="309" t="str">
        <f ca="true">+IF(OFFSET('Sanitation Data'!$G$30,0,10*ROW('Sanitation Data'!G26))="","",OFFSET('Sanitation Data'!$G$30,0,10*ROW('Sanitation Data'!G26)))</f>
        <v/>
      </c>
      <c r="DC32" s="309" t="str">
        <f ca="true">+IF(OFFSET('Sanitation Data'!$G$31,0,10*ROW('Sanitation Data'!G26))="","",OFFSET('Sanitation Data'!$G$31,0,10*ROW('Sanitation Data'!G26)))</f>
        <v/>
      </c>
      <c r="DD32" s="309" t="str">
        <f ca="true">+IF(OFFSET('Sanitation Data'!$G$32,0,10*ROW('Sanitation Data'!G26))="","",OFFSET('Sanitation Data'!$G$32,0,10*ROW('Sanitation Data'!G26)))</f>
        <v/>
      </c>
      <c r="DE32" s="309" t="str">
        <f ca="true">+IF(OFFSET('Sanitation Data'!$H$28,0,10*ROW('Sanitation Data'!H26))="","",OFFSET('Sanitation Data'!$H$28,0,10*ROW('Sanitation Data'!H26)))</f>
        <v>Yes</v>
      </c>
      <c r="DF32" s="309" t="str">
        <f ca="true">+IF(OFFSET('Sanitation Data'!$H$29,0,10*ROW('Sanitation Data'!H26))="","",OFFSET('Sanitation Data'!$H$29,0,10*ROW('Sanitation Data'!H26)))</f>
        <v/>
      </c>
      <c r="DG32" s="309" t="str">
        <f ca="true">+IF(OFFSET('Sanitation Data'!$H$30,0,10*ROW('Sanitation Data'!H26))="","",OFFSET('Sanitation Data'!$H$30,0,10*ROW('Sanitation Data'!H26)))</f>
        <v/>
      </c>
      <c r="DH32" s="309" t="str">
        <f ca="true">+IF(OFFSET('Sanitation Data'!$H$31,0,10*ROW('Sanitation Data'!H26))="","",OFFSET('Sanitation Data'!$H$31,0,10*ROW('Sanitation Data'!H26)))</f>
        <v/>
      </c>
      <c r="DI32" s="309" t="str">
        <f ca="true">+IF(OFFSET('Sanitation Data'!$H$32,0,10*ROW('Sanitation Data'!H26))="","",OFFSET('Sanitation Data'!$H$32,0,10*ROW('Sanitation Data'!H26)))</f>
        <v/>
      </c>
      <c r="DJ32" s="309" t="str">
        <f ca="true">+IF(OFFSET('Sanitation Data'!$I$28,0,10*ROW('Sanitation Data'!I26))="","",OFFSET('Sanitation Data'!$I$28,0,10*ROW('Sanitation Data'!I26)))</f>
        <v/>
      </c>
      <c r="DK32" s="309" t="str">
        <f ca="true">+IF(OFFSET('Sanitation Data'!$I$29,0,10*ROW('Sanitation Data'!I26))="","",OFFSET('Sanitation Data'!$I$29,0,10*ROW('Sanitation Data'!I26)))</f>
        <v/>
      </c>
      <c r="DL32" s="309" t="str">
        <f ca="true">+IF(OFFSET('Sanitation Data'!$I$30,0,10*ROW('Sanitation Data'!I26))="","",OFFSET('Sanitation Data'!$I$30,0,10*ROW('Sanitation Data'!I26)))</f>
        <v/>
      </c>
      <c r="DM32" s="309" t="str">
        <f ca="true">+IF(OFFSET('Sanitation Data'!$I$31,0,10*ROW('Sanitation Data'!I26))="","",OFFSET('Sanitation Data'!$I$31,0,10*ROW('Sanitation Data'!I26)))</f>
        <v/>
      </c>
      <c r="DN32" s="309" t="str">
        <f ca="true">+IF(OFFSET('Sanitation Data'!$I$32,0,10*ROW('Sanitation Data'!I26))="","",OFFSET('Sanitation Data'!$I$32,0,10*ROW('Sanitation Data'!I26)))</f>
        <v/>
      </c>
      <c r="DO32" s="309" t="str">
        <f ca="true">+IF(OFFSET('Hygiene Data'!$D$11,0,10*ROW('Hygiene Data'!D26))="","",OFFSET('Hygiene Data'!$D$11,0,10*ROW('Hygiene Data'!D26)))</f>
        <v/>
      </c>
      <c r="DP32" s="309" t="str">
        <f ca="true">+IF(OFFSET('Hygiene Data'!$D$12,0,10*ROW('Hygiene Data'!D26))="","",OFFSET('Hygiene Data'!$D$12,0,10*ROW('Hygiene Data'!D26)))</f>
        <v/>
      </c>
      <c r="DQ32" s="309" t="str">
        <f ca="true">+IF(OFFSET('Hygiene Data'!$D$13,0,10*ROW('Hygiene Data'!D26))="","",OFFSET('Hygiene Data'!$D$13,0,10*ROW('Hygiene Data'!D26)))</f>
        <v/>
      </c>
      <c r="DR32" s="309" t="str">
        <f ca="true">+IF(OFFSET('Hygiene Data'!$E$11,0,10*ROW('Hygiene Data'!E26))="","",OFFSET('Hygiene Data'!$E$11,0,10*ROW('Hygiene Data'!E26)))</f>
        <v/>
      </c>
      <c r="DS32" s="309" t="str">
        <f ca="true">+IF(OFFSET('Hygiene Data'!$E$12,0,10*ROW('Hygiene Data'!E26))="","",OFFSET('Hygiene Data'!$E$12,0,10*ROW('Hygiene Data'!E26)))</f>
        <v/>
      </c>
      <c r="DT32" s="309" t="str">
        <f ca="true">+IF(OFFSET('Hygiene Data'!$E$13,0,10*ROW('Hygiene Data'!E26))="","",OFFSET('Hygiene Data'!$E$13,0,10*ROW('Hygiene Data'!E26)))</f>
        <v/>
      </c>
      <c r="DU32" s="309" t="str">
        <f ca="true">+IF(OFFSET('Hygiene Data'!$F$11,0,10*ROW('Hygiene Data'!F26))="","",OFFSET('Hygiene Data'!$F$11,0,10*ROW('Hygiene Data'!F26)))</f>
        <v/>
      </c>
      <c r="DV32" s="309" t="str">
        <f ca="true">+IF(OFFSET('Hygiene Data'!$F$12,0,10*ROW('Hygiene Data'!F26))="","",OFFSET('Hygiene Data'!$F$12,0,10*ROW('Hygiene Data'!F26)))</f>
        <v/>
      </c>
      <c r="DW32" s="309" t="str">
        <f ca="true">+IF(OFFSET('Hygiene Data'!$F$13,0,10*ROW('Hygiene Data'!F26))="","",OFFSET('Hygiene Data'!$F$13,0,10*ROW('Hygiene Data'!F26)))</f>
        <v/>
      </c>
      <c r="DX32" s="309" t="str">
        <f ca="true">+IF(OFFSET('Hygiene Data'!$G$11,0,10*ROW('Hygiene Data'!G26))="","",OFFSET('Hygiene Data'!$G$11,0,10*ROW('Hygiene Data'!G26)))</f>
        <v/>
      </c>
      <c r="DY32" s="309" t="str">
        <f ca="true">+IF(OFFSET('Hygiene Data'!$G$12,0,10*ROW('Hygiene Data'!G26))="","",OFFSET('Hygiene Data'!$G$12,0,10*ROW('Hygiene Data'!G26)))</f>
        <v/>
      </c>
      <c r="DZ32" s="309" t="str">
        <f ca="true">+IF(OFFSET('Hygiene Data'!$G$13,0,10*ROW('Hygiene Data'!G26))="","",OFFSET('Hygiene Data'!$G$13,0,10*ROW('Hygiene Data'!G26)))</f>
        <v/>
      </c>
      <c r="EA32" s="309" t="str">
        <f ca="true">+IF(OFFSET('Hygiene Data'!$H$11,0,10*ROW('Hygiene Data'!H26))="","",OFFSET('Hygiene Data'!$H$11,0,10*ROW('Hygiene Data'!H26)))</f>
        <v/>
      </c>
      <c r="EB32" s="309" t="str">
        <f ca="true">+IF(OFFSET('Hygiene Data'!$H$12,0,10*ROW('Hygiene Data'!H26))="","",OFFSET('Hygiene Data'!$H$12,0,10*ROW('Hygiene Data'!H26)))</f>
        <v/>
      </c>
      <c r="EC32" s="309" t="str">
        <f ca="true">+IF(OFFSET('Hygiene Data'!$H$13,0,10*ROW('Hygiene Data'!H26))="","",OFFSET('Hygiene Data'!$H$13,0,10*ROW('Hygiene Data'!H26)))</f>
        <v/>
      </c>
      <c r="ED32" s="309" t="str">
        <f ca="true">+IF(OFFSET('Hygiene Data'!$I$11,0,10*ROW('Hygiene Data'!I26))="","",OFFSET('Hygiene Data'!$I$11,0,10*ROW('Hygiene Data'!I26)))</f>
        <v/>
      </c>
      <c r="EE32" s="309" t="str">
        <f ca="true">+IF(OFFSET('Hygiene Data'!$I$12,0,10*ROW('Hygiene Data'!I26))="","",OFFSET('Hygiene Data'!$I$12,0,10*ROW('Hygiene Data'!I26)))</f>
        <v/>
      </c>
      <c r="EF32" s="309"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NER_2019_EMIS</v>
      </c>
      <c r="B33" s="36" t="str">
        <f ca="true">+IF(OFFSET('Water Data'!$C$2,0,10*ROW('Water Data'!F27))="","",OFFSET('Water Data'!$C$2,0,10*ROW('Water Data'!F27)))</f>
        <v>EMIS</v>
      </c>
      <c r="C33" s="365">
        <f t="shared" ca="true" si="0"/>
        <v>2019</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19.103521878335112</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19.103521878335112</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33.200000000000003</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33.200000000000003</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9"/>
      <c r="BS33" s="309" t="str">
        <f ca="true">+IF(OFFSET('Water Data'!$D$27,0,10*ROW('Water Data'!D27))="","",OFFSET('Water Data'!$D$27,0,10*ROW('Water Data'!D27)))</f>
        <v/>
      </c>
      <c r="BT33" s="309" t="str">
        <f ca="true">+IF(OFFSET('Water Data'!$D$28,0,10*ROW('Water Data'!D27))="","",OFFSET('Water Data'!$D$28,0,10*ROW('Water Data'!D27)))</f>
        <v>Yes</v>
      </c>
      <c r="BU33" s="309" t="str">
        <f ca="true">+IF(OFFSET('Water Data'!$D$29,0,10*ROW('Water Data'!D27))="","",OFFSET('Water Data'!$D$29,0,10*ROW('Water Data'!D27)))</f>
        <v/>
      </c>
      <c r="BV33" s="309" t="str">
        <f ca="true">+IF(OFFSET('Water Data'!$E$27,0,10*ROW('Water Data'!E27))="","",OFFSET('Water Data'!$E$27,0,10*ROW('Water Data'!E27)))</f>
        <v/>
      </c>
      <c r="BW33" s="309" t="str">
        <f ca="true">+IF(OFFSET('Water Data'!$E$28,0,10*ROW('Water Data'!E27))="","",OFFSET('Water Data'!$E$28,0,10*ROW('Water Data'!E27)))</f>
        <v/>
      </c>
      <c r="BX33" s="309" t="str">
        <f ca="true">+IF(OFFSET('Water Data'!$E$29,0,10*ROW('Water Data'!E27))="","",OFFSET('Water Data'!$E$29,0,10*ROW('Water Data'!E27)))</f>
        <v/>
      </c>
      <c r="BY33" s="309" t="str">
        <f ca="true">+IF(OFFSET('Water Data'!$F$27,0,10*ROW('Water Data'!F27))="","",OFFSET('Water Data'!$F$27,0,10*ROW('Water Data'!F27)))</f>
        <v/>
      </c>
      <c r="BZ33" s="309" t="str">
        <f ca="true">+IF(OFFSET('Water Data'!$F$28,0,10*ROW('Water Data'!F27))="","",OFFSET('Water Data'!$F$28,0,10*ROW('Water Data'!F27)))</f>
        <v/>
      </c>
      <c r="CA33" s="309" t="str">
        <f ca="true">+IF(OFFSET('Water Data'!$F$29,0,10*ROW('Water Data'!F27))="","",OFFSET('Water Data'!$F$29,0,10*ROW('Water Data'!F27)))</f>
        <v/>
      </c>
      <c r="CB33" s="309" t="str">
        <f ca="true">+IF(OFFSET('Water Data'!$G$27,0,10*ROW('Water Data'!G27))="","",OFFSET('Water Data'!$G$27,0,10*ROW('Water Data'!G27)))</f>
        <v/>
      </c>
      <c r="CC33" s="309" t="str">
        <f ca="true">+IF(OFFSET('Water Data'!$G$28,0,10*ROW('Water Data'!G27))="","",OFFSET('Water Data'!$G$28,0,10*ROW('Water Data'!G27)))</f>
        <v/>
      </c>
      <c r="CD33" s="309" t="str">
        <f ca="true">+IF(OFFSET('Water Data'!$G$29,0,10*ROW('Water Data'!G27))="","",OFFSET('Water Data'!$G$29,0,10*ROW('Water Data'!G27)))</f>
        <v/>
      </c>
      <c r="CE33" s="309" t="str">
        <f ca="true">+IF(OFFSET('Water Data'!$H$27,0,10*ROW('Water Data'!H27))="","",OFFSET('Water Data'!$H$27,0,10*ROW('Water Data'!H27)))</f>
        <v/>
      </c>
      <c r="CF33" s="309" t="str">
        <f ca="true">+IF(OFFSET('Water Data'!$H$28,0,10*ROW('Water Data'!H27))="","",OFFSET('Water Data'!$H$28,0,10*ROW('Water Data'!H27)))</f>
        <v>Yes</v>
      </c>
      <c r="CG33" s="309" t="str">
        <f ca="true">+IF(OFFSET('Water Data'!$H$29,0,10*ROW('Water Data'!H27))="","",OFFSET('Water Data'!$H$29,0,10*ROW('Water Data'!H27)))</f>
        <v/>
      </c>
      <c r="CH33" s="309" t="str">
        <f ca="true">+IF(OFFSET('Water Data'!$I$27,0,10*ROW('Water Data'!I27))="","",OFFSET('Water Data'!$I$27,0,10*ROW('Water Data'!I27)))</f>
        <v/>
      </c>
      <c r="CI33" s="309" t="str">
        <f ca="true">+IF(OFFSET('Water Data'!$I$28,0,10*ROW('Water Data'!I27))="","",OFFSET('Water Data'!$I$28,0,10*ROW('Water Data'!I27)))</f>
        <v/>
      </c>
      <c r="CJ33" s="309" t="str">
        <f ca="true">+IF(OFFSET('Water Data'!$I$29,0,10*ROW('Water Data'!I27))="","",OFFSET('Water Data'!$I$29,0,10*ROW('Water Data'!I27)))</f>
        <v/>
      </c>
      <c r="CK33" s="309" t="str">
        <f ca="true">+IF(OFFSET('Sanitation Data'!$D$28,0,10*ROW('Sanitation Data'!D27))="","",OFFSET('Sanitation Data'!$D$28,0,10*ROW('Sanitation Data'!D27)))</f>
        <v>Yes</v>
      </c>
      <c r="CL33" s="309" t="str">
        <f ca="true">+IF(OFFSET('Sanitation Data'!$D$29,0,10*ROW('Sanitation Data'!D27))="","",OFFSET('Sanitation Data'!$D$29,0,10*ROW('Sanitation Data'!D27)))</f>
        <v/>
      </c>
      <c r="CM33" s="309" t="str">
        <f ca="true">+IF(OFFSET('Sanitation Data'!$D$30,0,10*ROW('Sanitation Data'!D27))="","",OFFSET('Sanitation Data'!$D$30,0,10*ROW('Sanitation Data'!D27)))</f>
        <v/>
      </c>
      <c r="CN33" s="309" t="str">
        <f ca="true">+IF(OFFSET('Sanitation Data'!$D$31,0,10*ROW('Sanitation Data'!D27))="","",OFFSET('Sanitation Data'!$D$31,0,10*ROW('Sanitation Data'!D27)))</f>
        <v/>
      </c>
      <c r="CO33" s="309" t="str">
        <f ca="true">+IF(OFFSET('Sanitation Data'!$D$32,0,10*ROW('Sanitation Data'!D27))="","",OFFSET('Sanitation Data'!$D$32,0,10*ROW('Sanitation Data'!D27)))</f>
        <v/>
      </c>
      <c r="CP33" s="309" t="str">
        <f ca="true">+IF(OFFSET('Sanitation Data'!$E$28,0,10*ROW('Sanitation Data'!E27))="","",OFFSET('Sanitation Data'!$E$28,0,10*ROW('Sanitation Data'!E27)))</f>
        <v/>
      </c>
      <c r="CQ33" s="309" t="str">
        <f ca="true">+IF(OFFSET('Sanitation Data'!$E$29,0,10*ROW('Sanitation Data'!E27))="","",OFFSET('Sanitation Data'!$E$29,0,10*ROW('Sanitation Data'!E27)))</f>
        <v/>
      </c>
      <c r="CR33" s="309" t="str">
        <f ca="true">+IF(OFFSET('Sanitation Data'!$E$30,0,10*ROW('Sanitation Data'!E27))="","",OFFSET('Sanitation Data'!$E$30,0,10*ROW('Sanitation Data'!E27)))</f>
        <v/>
      </c>
      <c r="CS33" s="309" t="str">
        <f ca="true">+IF(OFFSET('Sanitation Data'!$E$31,0,10*ROW('Sanitation Data'!E27))="","",OFFSET('Sanitation Data'!$E$31,0,10*ROW('Sanitation Data'!E27)))</f>
        <v/>
      </c>
      <c r="CT33" s="309" t="str">
        <f ca="true">+IF(OFFSET('Sanitation Data'!$E$32,0,10*ROW('Sanitation Data'!E27))="","",OFFSET('Sanitation Data'!$E$32,0,10*ROW('Sanitation Data'!E27)))</f>
        <v/>
      </c>
      <c r="CU33" s="309" t="str">
        <f ca="true">+IF(OFFSET('Sanitation Data'!$F$28,0,10*ROW('Sanitation Data'!F27))="","",OFFSET('Sanitation Data'!$F$28,0,10*ROW('Sanitation Data'!F27)))</f>
        <v/>
      </c>
      <c r="CV33" s="309" t="str">
        <f ca="true">+IF(OFFSET('Sanitation Data'!$F$29,0,10*ROW('Sanitation Data'!F27))="","",OFFSET('Sanitation Data'!$F$29,0,10*ROW('Sanitation Data'!F27)))</f>
        <v/>
      </c>
      <c r="CW33" s="309" t="str">
        <f ca="true">+IF(OFFSET('Sanitation Data'!$F$30,0,10*ROW('Sanitation Data'!F27))="","",OFFSET('Sanitation Data'!$F$30,0,10*ROW('Sanitation Data'!F27)))</f>
        <v/>
      </c>
      <c r="CX33" s="309" t="str">
        <f ca="true">+IF(OFFSET('Sanitation Data'!$F$31,0,10*ROW('Sanitation Data'!F27))="","",OFFSET('Sanitation Data'!$F$31,0,10*ROW('Sanitation Data'!F27)))</f>
        <v/>
      </c>
      <c r="CY33" s="309" t="str">
        <f ca="true">+IF(OFFSET('Sanitation Data'!$F$32,0,10*ROW('Sanitation Data'!F27))="","",OFFSET('Sanitation Data'!$F$32,0,10*ROW('Sanitation Data'!F27)))</f>
        <v/>
      </c>
      <c r="CZ33" s="309" t="str">
        <f ca="true">+IF(OFFSET('Sanitation Data'!$G$28,0,10*ROW('Sanitation Data'!G27))="","",OFFSET('Sanitation Data'!$G$28,0,10*ROW('Sanitation Data'!G27)))</f>
        <v/>
      </c>
      <c r="DA33" s="309" t="str">
        <f ca="true">+IF(OFFSET('Sanitation Data'!$G$29,0,10*ROW('Sanitation Data'!G27))="","",OFFSET('Sanitation Data'!$G$29,0,10*ROW('Sanitation Data'!G27)))</f>
        <v/>
      </c>
      <c r="DB33" s="309" t="str">
        <f ca="true">+IF(OFFSET('Sanitation Data'!$G$30,0,10*ROW('Sanitation Data'!G27))="","",OFFSET('Sanitation Data'!$G$30,0,10*ROW('Sanitation Data'!G27)))</f>
        <v/>
      </c>
      <c r="DC33" s="309" t="str">
        <f ca="true">+IF(OFFSET('Sanitation Data'!$G$31,0,10*ROW('Sanitation Data'!G27))="","",OFFSET('Sanitation Data'!$G$31,0,10*ROW('Sanitation Data'!G27)))</f>
        <v/>
      </c>
      <c r="DD33" s="309" t="str">
        <f ca="true">+IF(OFFSET('Sanitation Data'!$G$32,0,10*ROW('Sanitation Data'!G27))="","",OFFSET('Sanitation Data'!$G$32,0,10*ROW('Sanitation Data'!G27)))</f>
        <v/>
      </c>
      <c r="DE33" s="309" t="str">
        <f ca="true">+IF(OFFSET('Sanitation Data'!$H$28,0,10*ROW('Sanitation Data'!H27))="","",OFFSET('Sanitation Data'!$H$28,0,10*ROW('Sanitation Data'!H27)))</f>
        <v>Yes</v>
      </c>
      <c r="DF33" s="309" t="str">
        <f ca="true">+IF(OFFSET('Sanitation Data'!$H$29,0,10*ROW('Sanitation Data'!H27))="","",OFFSET('Sanitation Data'!$H$29,0,10*ROW('Sanitation Data'!H27)))</f>
        <v/>
      </c>
      <c r="DG33" s="309" t="str">
        <f ca="true">+IF(OFFSET('Sanitation Data'!$H$30,0,10*ROW('Sanitation Data'!H27))="","",OFFSET('Sanitation Data'!$H$30,0,10*ROW('Sanitation Data'!H27)))</f>
        <v/>
      </c>
      <c r="DH33" s="309" t="str">
        <f ca="true">+IF(OFFSET('Sanitation Data'!$H$31,0,10*ROW('Sanitation Data'!H27))="","",OFFSET('Sanitation Data'!$H$31,0,10*ROW('Sanitation Data'!H27)))</f>
        <v/>
      </c>
      <c r="DI33" s="309" t="str">
        <f ca="true">+IF(OFFSET('Sanitation Data'!$H$32,0,10*ROW('Sanitation Data'!H27))="","",OFFSET('Sanitation Data'!$H$32,0,10*ROW('Sanitation Data'!H27)))</f>
        <v/>
      </c>
      <c r="DJ33" s="309" t="str">
        <f ca="true">+IF(OFFSET('Sanitation Data'!$I$28,0,10*ROW('Sanitation Data'!I27))="","",OFFSET('Sanitation Data'!$I$28,0,10*ROW('Sanitation Data'!I27)))</f>
        <v/>
      </c>
      <c r="DK33" s="309" t="str">
        <f ca="true">+IF(OFFSET('Sanitation Data'!$I$29,0,10*ROW('Sanitation Data'!I27))="","",OFFSET('Sanitation Data'!$I$29,0,10*ROW('Sanitation Data'!I27)))</f>
        <v/>
      </c>
      <c r="DL33" s="309" t="str">
        <f ca="true">+IF(OFFSET('Sanitation Data'!$I$30,0,10*ROW('Sanitation Data'!I27))="","",OFFSET('Sanitation Data'!$I$30,0,10*ROW('Sanitation Data'!I27)))</f>
        <v/>
      </c>
      <c r="DM33" s="309" t="str">
        <f ca="true">+IF(OFFSET('Sanitation Data'!$I$31,0,10*ROW('Sanitation Data'!I27))="","",OFFSET('Sanitation Data'!$I$31,0,10*ROW('Sanitation Data'!I27)))</f>
        <v/>
      </c>
      <c r="DN33" s="309" t="str">
        <f ca="true">+IF(OFFSET('Sanitation Data'!$I$32,0,10*ROW('Sanitation Data'!I27))="","",OFFSET('Sanitation Data'!$I$32,0,10*ROW('Sanitation Data'!I27)))</f>
        <v/>
      </c>
      <c r="DO33" s="309" t="str">
        <f ca="true">+IF(OFFSET('Hygiene Data'!$D$11,0,10*ROW('Hygiene Data'!D27))="","",OFFSET('Hygiene Data'!$D$11,0,10*ROW('Hygiene Data'!D27)))</f>
        <v/>
      </c>
      <c r="DP33" s="309" t="str">
        <f ca="true">+IF(OFFSET('Hygiene Data'!$D$12,0,10*ROW('Hygiene Data'!D27))="","",OFFSET('Hygiene Data'!$D$12,0,10*ROW('Hygiene Data'!D27)))</f>
        <v/>
      </c>
      <c r="DQ33" s="309" t="str">
        <f ca="true">+IF(OFFSET('Hygiene Data'!$D$13,0,10*ROW('Hygiene Data'!D27))="","",OFFSET('Hygiene Data'!$D$13,0,10*ROW('Hygiene Data'!D27)))</f>
        <v/>
      </c>
      <c r="DR33" s="309" t="str">
        <f ca="true">+IF(OFFSET('Hygiene Data'!$E$11,0,10*ROW('Hygiene Data'!E27))="","",OFFSET('Hygiene Data'!$E$11,0,10*ROW('Hygiene Data'!E27)))</f>
        <v/>
      </c>
      <c r="DS33" s="309" t="str">
        <f ca="true">+IF(OFFSET('Hygiene Data'!$E$12,0,10*ROW('Hygiene Data'!E27))="","",OFFSET('Hygiene Data'!$E$12,0,10*ROW('Hygiene Data'!E27)))</f>
        <v/>
      </c>
      <c r="DT33" s="309" t="str">
        <f ca="true">+IF(OFFSET('Hygiene Data'!$E$13,0,10*ROW('Hygiene Data'!E27))="","",OFFSET('Hygiene Data'!$E$13,0,10*ROW('Hygiene Data'!E27)))</f>
        <v/>
      </c>
      <c r="DU33" s="309" t="str">
        <f ca="true">+IF(OFFSET('Hygiene Data'!$F$11,0,10*ROW('Hygiene Data'!F27))="","",OFFSET('Hygiene Data'!$F$11,0,10*ROW('Hygiene Data'!F27)))</f>
        <v/>
      </c>
      <c r="DV33" s="309" t="str">
        <f ca="true">+IF(OFFSET('Hygiene Data'!$F$12,0,10*ROW('Hygiene Data'!F27))="","",OFFSET('Hygiene Data'!$F$12,0,10*ROW('Hygiene Data'!F27)))</f>
        <v/>
      </c>
      <c r="DW33" s="309" t="str">
        <f ca="true">+IF(OFFSET('Hygiene Data'!$F$13,0,10*ROW('Hygiene Data'!F27))="","",OFFSET('Hygiene Data'!$F$13,0,10*ROW('Hygiene Data'!F27)))</f>
        <v/>
      </c>
      <c r="DX33" s="309" t="str">
        <f ca="true">+IF(OFFSET('Hygiene Data'!$G$11,0,10*ROW('Hygiene Data'!G27))="","",OFFSET('Hygiene Data'!$G$11,0,10*ROW('Hygiene Data'!G27)))</f>
        <v/>
      </c>
      <c r="DY33" s="309" t="str">
        <f ca="true">+IF(OFFSET('Hygiene Data'!$G$12,0,10*ROW('Hygiene Data'!G27))="","",OFFSET('Hygiene Data'!$G$12,0,10*ROW('Hygiene Data'!G27)))</f>
        <v/>
      </c>
      <c r="DZ33" s="309" t="str">
        <f ca="true">+IF(OFFSET('Hygiene Data'!$G$13,0,10*ROW('Hygiene Data'!G27))="","",OFFSET('Hygiene Data'!$G$13,0,10*ROW('Hygiene Data'!G27)))</f>
        <v/>
      </c>
      <c r="EA33" s="309" t="str">
        <f ca="true">+IF(OFFSET('Hygiene Data'!$H$11,0,10*ROW('Hygiene Data'!H27))="","",OFFSET('Hygiene Data'!$H$11,0,10*ROW('Hygiene Data'!H27)))</f>
        <v/>
      </c>
      <c r="EB33" s="309" t="str">
        <f ca="true">+IF(OFFSET('Hygiene Data'!$H$12,0,10*ROW('Hygiene Data'!H27))="","",OFFSET('Hygiene Data'!$H$12,0,10*ROW('Hygiene Data'!H27)))</f>
        <v/>
      </c>
      <c r="EC33" s="309" t="str">
        <f ca="true">+IF(OFFSET('Hygiene Data'!$H$13,0,10*ROW('Hygiene Data'!H27))="","",OFFSET('Hygiene Data'!$H$13,0,10*ROW('Hygiene Data'!H27)))</f>
        <v/>
      </c>
      <c r="ED33" s="309" t="str">
        <f ca="true">+IF(OFFSET('Hygiene Data'!$I$11,0,10*ROW('Hygiene Data'!I27))="","",OFFSET('Hygiene Data'!$I$11,0,10*ROW('Hygiene Data'!I27)))</f>
        <v/>
      </c>
      <c r="EE33" s="309" t="str">
        <f ca="true">+IF(OFFSET('Hygiene Data'!$I$12,0,10*ROW('Hygiene Data'!I27))="","",OFFSET('Hygiene Data'!$I$12,0,10*ROW('Hygiene Data'!I27)))</f>
        <v/>
      </c>
      <c r="EF33" s="309"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NER_2019_UIS</v>
      </c>
      <c r="B34" s="36" t="str">
        <f ca="true">+IF(OFFSET('Water Data'!$C$2,0,10*ROW('Water Data'!F28))="","",OFFSET('Water Data'!$C$2,0,10*ROW('Water Data'!F28)))</f>
        <v>Other</v>
      </c>
      <c r="C34" s="365">
        <f t="shared" ca="true" si="0"/>
        <v>2019</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str">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[30]</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str">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[14]</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47.927325835614361</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17.007868233382069</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17.48582</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16.465927830030886</v>
      </c>
      <c r="BR34" s="309"/>
      <c r="BS34" s="309" t="str">
        <f ca="true">+IF(OFFSET('Water Data'!$D$27,0,10*ROW('Water Data'!D28))="","",OFFSET('Water Data'!$D$27,0,10*ROW('Water Data'!D28)))</f>
        <v/>
      </c>
      <c r="BT34" s="309" t="str">
        <f ca="true">+IF(OFFSET('Water Data'!$D$28,0,10*ROW('Water Data'!D28))="","",OFFSET('Water Data'!$D$28,0,10*ROW('Water Data'!D28)))</f>
        <v/>
      </c>
      <c r="BU34" s="309" t="str">
        <f ca="true">+IF(OFFSET('Water Data'!$D$29,0,10*ROW('Water Data'!D28))="","",OFFSET('Water Data'!$D$29,0,10*ROW('Water Data'!D28)))</f>
        <v>No</v>
      </c>
      <c r="BV34" s="309" t="str">
        <f ca="true">+IF(OFFSET('Water Data'!$E$27,0,10*ROW('Water Data'!E28))="","",OFFSET('Water Data'!$E$27,0,10*ROW('Water Data'!E28)))</f>
        <v/>
      </c>
      <c r="BW34" s="309" t="str">
        <f ca="true">+IF(OFFSET('Water Data'!$E$28,0,10*ROW('Water Data'!E28))="","",OFFSET('Water Data'!$E$28,0,10*ROW('Water Data'!E28)))</f>
        <v/>
      </c>
      <c r="BX34" s="309" t="str">
        <f ca="true">+IF(OFFSET('Water Data'!$E$29,0,10*ROW('Water Data'!E28))="","",OFFSET('Water Data'!$E$29,0,10*ROW('Water Data'!E28)))</f>
        <v/>
      </c>
      <c r="BY34" s="309" t="str">
        <f ca="true">+IF(OFFSET('Water Data'!$F$27,0,10*ROW('Water Data'!F28))="","",OFFSET('Water Data'!$F$27,0,10*ROW('Water Data'!F28)))</f>
        <v/>
      </c>
      <c r="BZ34" s="309" t="str">
        <f ca="true">+IF(OFFSET('Water Data'!$F$28,0,10*ROW('Water Data'!F28))="","",OFFSET('Water Data'!$F$28,0,10*ROW('Water Data'!F28)))</f>
        <v/>
      </c>
      <c r="CA34" s="309" t="str">
        <f ca="true">+IF(OFFSET('Water Data'!$F$29,0,10*ROW('Water Data'!F28))="","",OFFSET('Water Data'!$F$29,0,10*ROW('Water Data'!F28)))</f>
        <v/>
      </c>
      <c r="CB34" s="309" t="str">
        <f ca="true">+IF(OFFSET('Water Data'!$G$27,0,10*ROW('Water Data'!G28))="","",OFFSET('Water Data'!$G$27,0,10*ROW('Water Data'!G28)))</f>
        <v/>
      </c>
      <c r="CC34" s="309" t="str">
        <f ca="true">+IF(OFFSET('Water Data'!$G$28,0,10*ROW('Water Data'!G28))="","",OFFSET('Water Data'!$G$28,0,10*ROW('Water Data'!G28)))</f>
        <v/>
      </c>
      <c r="CD34" s="309" t="str">
        <f ca="true">+IF(OFFSET('Water Data'!$G$29,0,10*ROW('Water Data'!G28))="","",OFFSET('Water Data'!$G$29,0,10*ROW('Water Data'!G28)))</f>
        <v/>
      </c>
      <c r="CE34" s="309" t="str">
        <f ca="true">+IF(OFFSET('Water Data'!$H$27,0,10*ROW('Water Data'!H28))="","",OFFSET('Water Data'!$H$27,0,10*ROW('Water Data'!H28)))</f>
        <v/>
      </c>
      <c r="CF34" s="309" t="str">
        <f ca="true">+IF(OFFSET('Water Data'!$H$28,0,10*ROW('Water Data'!H28))="","",OFFSET('Water Data'!$H$28,0,10*ROW('Water Data'!H28)))</f>
        <v/>
      </c>
      <c r="CG34" s="309" t="str">
        <f ca="true">+IF(OFFSET('Water Data'!$H$29,0,10*ROW('Water Data'!H28))="","",OFFSET('Water Data'!$H$29,0,10*ROW('Water Data'!H28)))</f>
        <v>No</v>
      </c>
      <c r="CH34" s="309" t="str">
        <f ca="true">+IF(OFFSET('Water Data'!$I$27,0,10*ROW('Water Data'!I28))="","",OFFSET('Water Data'!$I$27,0,10*ROW('Water Data'!I28)))</f>
        <v/>
      </c>
      <c r="CI34" s="309" t="str">
        <f ca="true">+IF(OFFSET('Water Data'!$I$28,0,10*ROW('Water Data'!I28))="","",OFFSET('Water Data'!$I$28,0,10*ROW('Water Data'!I28)))</f>
        <v/>
      </c>
      <c r="CJ34" s="309" t="str">
        <f ca="true">+IF(OFFSET('Water Data'!$I$29,0,10*ROW('Water Data'!I28))="","",OFFSET('Water Data'!$I$29,0,10*ROW('Water Data'!I28)))</f>
        <v>Yes</v>
      </c>
      <c r="CK34" s="309" t="str">
        <f ca="true">+IF(OFFSET('Sanitation Data'!$D$28,0,10*ROW('Sanitation Data'!D28))="","",OFFSET('Sanitation Data'!$D$28,0,10*ROW('Sanitation Data'!D28)))</f>
        <v/>
      </c>
      <c r="CL34" s="309" t="str">
        <f ca="true">+IF(OFFSET('Sanitation Data'!$D$29,0,10*ROW('Sanitation Data'!D28))="","",OFFSET('Sanitation Data'!$D$29,0,10*ROW('Sanitation Data'!D28)))</f>
        <v/>
      </c>
      <c r="CM34" s="309" t="str">
        <f ca="true">+IF(OFFSET('Sanitation Data'!$D$30,0,10*ROW('Sanitation Data'!D28))="","",OFFSET('Sanitation Data'!$D$30,0,10*ROW('Sanitation Data'!D28)))</f>
        <v/>
      </c>
      <c r="CN34" s="309" t="str">
        <f ca="true">+IF(OFFSET('Sanitation Data'!$D$31,0,10*ROW('Sanitation Data'!D28))="","",OFFSET('Sanitation Data'!$D$31,0,10*ROW('Sanitation Data'!D28)))</f>
        <v/>
      </c>
      <c r="CO34" s="309" t="str">
        <f ca="true">+IF(OFFSET('Sanitation Data'!$D$32,0,10*ROW('Sanitation Data'!D28))="","",OFFSET('Sanitation Data'!$D$32,0,10*ROW('Sanitation Data'!D28)))</f>
        <v/>
      </c>
      <c r="CP34" s="309" t="str">
        <f ca="true">+IF(OFFSET('Sanitation Data'!$E$28,0,10*ROW('Sanitation Data'!E28))="","",OFFSET('Sanitation Data'!$E$28,0,10*ROW('Sanitation Data'!E28)))</f>
        <v/>
      </c>
      <c r="CQ34" s="309" t="str">
        <f ca="true">+IF(OFFSET('Sanitation Data'!$E$29,0,10*ROW('Sanitation Data'!E28))="","",OFFSET('Sanitation Data'!$E$29,0,10*ROW('Sanitation Data'!E28)))</f>
        <v/>
      </c>
      <c r="CR34" s="309" t="str">
        <f ca="true">+IF(OFFSET('Sanitation Data'!$E$30,0,10*ROW('Sanitation Data'!E28))="","",OFFSET('Sanitation Data'!$E$30,0,10*ROW('Sanitation Data'!E28)))</f>
        <v/>
      </c>
      <c r="CS34" s="309" t="str">
        <f ca="true">+IF(OFFSET('Sanitation Data'!$E$31,0,10*ROW('Sanitation Data'!E28))="","",OFFSET('Sanitation Data'!$E$31,0,10*ROW('Sanitation Data'!E28)))</f>
        <v/>
      </c>
      <c r="CT34" s="309" t="str">
        <f ca="true">+IF(OFFSET('Sanitation Data'!$E$32,0,10*ROW('Sanitation Data'!E28))="","",OFFSET('Sanitation Data'!$E$32,0,10*ROW('Sanitation Data'!E28)))</f>
        <v/>
      </c>
      <c r="CU34" s="309" t="str">
        <f ca="true">+IF(OFFSET('Sanitation Data'!$F$28,0,10*ROW('Sanitation Data'!F28))="","",OFFSET('Sanitation Data'!$F$28,0,10*ROW('Sanitation Data'!F28)))</f>
        <v/>
      </c>
      <c r="CV34" s="309" t="str">
        <f ca="true">+IF(OFFSET('Sanitation Data'!$F$29,0,10*ROW('Sanitation Data'!F28))="","",OFFSET('Sanitation Data'!$F$29,0,10*ROW('Sanitation Data'!F28)))</f>
        <v/>
      </c>
      <c r="CW34" s="309" t="str">
        <f ca="true">+IF(OFFSET('Sanitation Data'!$F$30,0,10*ROW('Sanitation Data'!F28))="","",OFFSET('Sanitation Data'!$F$30,0,10*ROW('Sanitation Data'!F28)))</f>
        <v/>
      </c>
      <c r="CX34" s="309" t="str">
        <f ca="true">+IF(OFFSET('Sanitation Data'!$F$31,0,10*ROW('Sanitation Data'!F28))="","",OFFSET('Sanitation Data'!$F$31,0,10*ROW('Sanitation Data'!F28)))</f>
        <v/>
      </c>
      <c r="CY34" s="309" t="str">
        <f ca="true">+IF(OFFSET('Sanitation Data'!$F$32,0,10*ROW('Sanitation Data'!F28))="","",OFFSET('Sanitation Data'!$F$32,0,10*ROW('Sanitation Data'!F28)))</f>
        <v/>
      </c>
      <c r="CZ34" s="309" t="str">
        <f ca="true">+IF(OFFSET('Sanitation Data'!$G$28,0,10*ROW('Sanitation Data'!G28))="","",OFFSET('Sanitation Data'!$G$28,0,10*ROW('Sanitation Data'!G28)))</f>
        <v/>
      </c>
      <c r="DA34" s="309" t="str">
        <f ca="true">+IF(OFFSET('Sanitation Data'!$G$29,0,10*ROW('Sanitation Data'!G28))="","",OFFSET('Sanitation Data'!$G$29,0,10*ROW('Sanitation Data'!G28)))</f>
        <v/>
      </c>
      <c r="DB34" s="309" t="str">
        <f ca="true">+IF(OFFSET('Sanitation Data'!$G$30,0,10*ROW('Sanitation Data'!G28))="","",OFFSET('Sanitation Data'!$G$30,0,10*ROW('Sanitation Data'!G28)))</f>
        <v/>
      </c>
      <c r="DC34" s="309" t="str">
        <f ca="true">+IF(OFFSET('Sanitation Data'!$G$31,0,10*ROW('Sanitation Data'!G28))="","",OFFSET('Sanitation Data'!$G$31,0,10*ROW('Sanitation Data'!G28)))</f>
        <v/>
      </c>
      <c r="DD34" s="309" t="str">
        <f ca="true">+IF(OFFSET('Sanitation Data'!$G$32,0,10*ROW('Sanitation Data'!G28))="","",OFFSET('Sanitation Data'!$G$32,0,10*ROW('Sanitation Data'!G28)))</f>
        <v/>
      </c>
      <c r="DE34" s="309" t="str">
        <f ca="true">+IF(OFFSET('Sanitation Data'!$H$28,0,10*ROW('Sanitation Data'!H28))="","",OFFSET('Sanitation Data'!$H$28,0,10*ROW('Sanitation Data'!H28)))</f>
        <v/>
      </c>
      <c r="DF34" s="309" t="str">
        <f ca="true">+IF(OFFSET('Sanitation Data'!$H$29,0,10*ROW('Sanitation Data'!H28))="","",OFFSET('Sanitation Data'!$H$29,0,10*ROW('Sanitation Data'!H28)))</f>
        <v/>
      </c>
      <c r="DG34" s="309" t="str">
        <f ca="true">+IF(OFFSET('Sanitation Data'!$H$30,0,10*ROW('Sanitation Data'!H28))="","",OFFSET('Sanitation Data'!$H$30,0,10*ROW('Sanitation Data'!H28)))</f>
        <v/>
      </c>
      <c r="DH34" s="309" t="str">
        <f ca="true">+IF(OFFSET('Sanitation Data'!$H$31,0,10*ROW('Sanitation Data'!H28))="","",OFFSET('Sanitation Data'!$H$31,0,10*ROW('Sanitation Data'!H28)))</f>
        <v/>
      </c>
      <c r="DI34" s="309" t="str">
        <f ca="true">+IF(OFFSET('Sanitation Data'!$H$32,0,10*ROW('Sanitation Data'!H28))="","",OFFSET('Sanitation Data'!$H$32,0,10*ROW('Sanitation Data'!H28)))</f>
        <v/>
      </c>
      <c r="DJ34" s="309" t="str">
        <f ca="true">+IF(OFFSET('Sanitation Data'!$I$28,0,10*ROW('Sanitation Data'!I28))="","",OFFSET('Sanitation Data'!$I$28,0,10*ROW('Sanitation Data'!I28)))</f>
        <v/>
      </c>
      <c r="DK34" s="309" t="str">
        <f ca="true">+IF(OFFSET('Sanitation Data'!$I$29,0,10*ROW('Sanitation Data'!I28))="","",OFFSET('Sanitation Data'!$I$29,0,10*ROW('Sanitation Data'!I28)))</f>
        <v/>
      </c>
      <c r="DL34" s="309" t="str">
        <f ca="true">+IF(OFFSET('Sanitation Data'!$I$30,0,10*ROW('Sanitation Data'!I28))="","",OFFSET('Sanitation Data'!$I$30,0,10*ROW('Sanitation Data'!I28)))</f>
        <v/>
      </c>
      <c r="DM34" s="309" t="str">
        <f ca="true">+IF(OFFSET('Sanitation Data'!$I$31,0,10*ROW('Sanitation Data'!I28))="","",OFFSET('Sanitation Data'!$I$31,0,10*ROW('Sanitation Data'!I28)))</f>
        <v/>
      </c>
      <c r="DN34" s="309" t="str">
        <f ca="true">+IF(OFFSET('Sanitation Data'!$I$32,0,10*ROW('Sanitation Data'!I28))="","",OFFSET('Sanitation Data'!$I$32,0,10*ROW('Sanitation Data'!I28)))</f>
        <v/>
      </c>
      <c r="DO34" s="309" t="str">
        <f ca="true">+IF(OFFSET('Hygiene Data'!$D$11,0,10*ROW('Hygiene Data'!D28))="","",OFFSET('Hygiene Data'!$D$11,0,10*ROW('Hygiene Data'!D28)))</f>
        <v/>
      </c>
      <c r="DP34" s="309" t="str">
        <f ca="true">+IF(OFFSET('Hygiene Data'!$D$12,0,10*ROW('Hygiene Data'!D28))="","",OFFSET('Hygiene Data'!$D$12,0,10*ROW('Hygiene Data'!D28)))</f>
        <v/>
      </c>
      <c r="DQ34" s="309" t="str">
        <f ca="true">+IF(OFFSET('Hygiene Data'!$D$13,0,10*ROW('Hygiene Data'!D28))="","",OFFSET('Hygiene Data'!$D$13,0,10*ROW('Hygiene Data'!D28)))</f>
        <v>Yes</v>
      </c>
      <c r="DR34" s="309" t="str">
        <f ca="true">+IF(OFFSET('Hygiene Data'!$E$11,0,10*ROW('Hygiene Data'!E28))="","",OFFSET('Hygiene Data'!$E$11,0,10*ROW('Hygiene Data'!E28)))</f>
        <v/>
      </c>
      <c r="DS34" s="309" t="str">
        <f ca="true">+IF(OFFSET('Hygiene Data'!$E$12,0,10*ROW('Hygiene Data'!E28))="","",OFFSET('Hygiene Data'!$E$12,0,10*ROW('Hygiene Data'!E28)))</f>
        <v/>
      </c>
      <c r="DT34" s="309" t="str">
        <f ca="true">+IF(OFFSET('Hygiene Data'!$E$13,0,10*ROW('Hygiene Data'!E28))="","",OFFSET('Hygiene Data'!$E$13,0,10*ROW('Hygiene Data'!E28)))</f>
        <v/>
      </c>
      <c r="DU34" s="309" t="str">
        <f ca="true">+IF(OFFSET('Hygiene Data'!$F$11,0,10*ROW('Hygiene Data'!F28))="","",OFFSET('Hygiene Data'!$F$11,0,10*ROW('Hygiene Data'!F28)))</f>
        <v/>
      </c>
      <c r="DV34" s="309" t="str">
        <f ca="true">+IF(OFFSET('Hygiene Data'!$F$12,0,10*ROW('Hygiene Data'!F28))="","",OFFSET('Hygiene Data'!$F$12,0,10*ROW('Hygiene Data'!F28)))</f>
        <v/>
      </c>
      <c r="DW34" s="309" t="str">
        <f ca="true">+IF(OFFSET('Hygiene Data'!$F$13,0,10*ROW('Hygiene Data'!F28))="","",OFFSET('Hygiene Data'!$F$13,0,10*ROW('Hygiene Data'!F28)))</f>
        <v/>
      </c>
      <c r="DX34" s="309" t="str">
        <f ca="true">+IF(OFFSET('Hygiene Data'!$G$11,0,10*ROW('Hygiene Data'!G28))="","",OFFSET('Hygiene Data'!$G$11,0,10*ROW('Hygiene Data'!G28)))</f>
        <v/>
      </c>
      <c r="DY34" s="309" t="str">
        <f ca="true">+IF(OFFSET('Hygiene Data'!$G$12,0,10*ROW('Hygiene Data'!G28))="","",OFFSET('Hygiene Data'!$G$12,0,10*ROW('Hygiene Data'!G28)))</f>
        <v/>
      </c>
      <c r="DZ34" s="309" t="str">
        <f ca="true">+IF(OFFSET('Hygiene Data'!$G$13,0,10*ROW('Hygiene Data'!G28))="","",OFFSET('Hygiene Data'!$G$13,0,10*ROW('Hygiene Data'!G28)))</f>
        <v/>
      </c>
      <c r="EA34" s="309" t="str">
        <f ca="true">+IF(OFFSET('Hygiene Data'!$H$11,0,10*ROW('Hygiene Data'!H28))="","",OFFSET('Hygiene Data'!$H$11,0,10*ROW('Hygiene Data'!H28)))</f>
        <v/>
      </c>
      <c r="EB34" s="309" t="str">
        <f ca="true">+IF(OFFSET('Hygiene Data'!$H$12,0,10*ROW('Hygiene Data'!H28))="","",OFFSET('Hygiene Data'!$H$12,0,10*ROW('Hygiene Data'!H28)))</f>
        <v/>
      </c>
      <c r="EC34" s="309" t="str">
        <f ca="true">+IF(OFFSET('Hygiene Data'!$H$13,0,10*ROW('Hygiene Data'!H28))="","",OFFSET('Hygiene Data'!$H$13,0,10*ROW('Hygiene Data'!H28)))</f>
        <v>Yes</v>
      </c>
      <c r="ED34" s="309" t="str">
        <f ca="true">+IF(OFFSET('Hygiene Data'!$I$11,0,10*ROW('Hygiene Data'!I28))="","",OFFSET('Hygiene Data'!$I$11,0,10*ROW('Hygiene Data'!I28)))</f>
        <v/>
      </c>
      <c r="EE34" s="309" t="str">
        <f ca="true">+IF(OFFSET('Hygiene Data'!$I$12,0,10*ROW('Hygiene Data'!I28))="","",OFFSET('Hygiene Data'!$I$12,0,10*ROW('Hygiene Data'!I28)))</f>
        <v/>
      </c>
      <c r="EF34" s="309" t="str">
        <f ca="true">+IF(OFFSET('Hygiene Data'!$I$13,0,10*ROW('Hygiene Data'!I28))="","",OFFSET('Hygiene Data'!$I$13,0,10*ROW('Hygiene Data'!I28)))</f>
        <v>Yes</v>
      </c>
    </row>
    <row xmlns:x14ac="http://schemas.microsoft.com/office/spreadsheetml/2009/9/ac" r="35" x14ac:dyDescent="0.2">
      <c r="A35" s="36" t="str">
        <f ca="true">+IF(OFFSET('Water Data'!$B$2,0,10*ROW('Water Data'!E29))="","",OFFSET('Water Data'!$B$2,0,10*ROW('Water Data'!E29)))</f>
        <v>NER_2020_EMIS</v>
      </c>
      <c r="B35" s="36" t="str">
        <f ca="true">+IF(OFFSET('Water Data'!$C$2,0,10*ROW('Water Data'!F29))="","",OFFSET('Water Data'!$C$2,0,10*ROW('Water Data'!F29)))</f>
        <v>EMIS</v>
      </c>
      <c r="C35" s="365">
        <f t="shared" ca="true" si="0"/>
        <v>2020</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17.815714598380389</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17.815714598380389</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38.038958196541913</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38.038958196541913</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9"/>
      <c r="BS35" s="309" t="str">
        <f ca="true">+IF(OFFSET('Water Data'!$D$27,0,10*ROW('Water Data'!D29))="","",OFFSET('Water Data'!$D$27,0,10*ROW('Water Data'!D29)))</f>
        <v/>
      </c>
      <c r="BT35" s="309" t="str">
        <f ca="true">+IF(OFFSET('Water Data'!$D$28,0,10*ROW('Water Data'!D29))="","",OFFSET('Water Data'!$D$28,0,10*ROW('Water Data'!D29)))</f>
        <v>Yes</v>
      </c>
      <c r="BU35" s="309" t="str">
        <f ca="true">+IF(OFFSET('Water Data'!$D$29,0,10*ROW('Water Data'!D29))="","",OFFSET('Water Data'!$D$29,0,10*ROW('Water Data'!D29)))</f>
        <v/>
      </c>
      <c r="BV35" s="309" t="str">
        <f ca="true">+IF(OFFSET('Water Data'!$E$27,0,10*ROW('Water Data'!E29))="","",OFFSET('Water Data'!$E$27,0,10*ROW('Water Data'!E29)))</f>
        <v/>
      </c>
      <c r="BW35" s="309" t="str">
        <f ca="true">+IF(OFFSET('Water Data'!$E$28,0,10*ROW('Water Data'!E29))="","",OFFSET('Water Data'!$E$28,0,10*ROW('Water Data'!E29)))</f>
        <v/>
      </c>
      <c r="BX35" s="309" t="str">
        <f ca="true">+IF(OFFSET('Water Data'!$E$29,0,10*ROW('Water Data'!E29))="","",OFFSET('Water Data'!$E$29,0,10*ROW('Water Data'!E29)))</f>
        <v/>
      </c>
      <c r="BY35" s="309" t="str">
        <f ca="true">+IF(OFFSET('Water Data'!$F$27,0,10*ROW('Water Data'!F29))="","",OFFSET('Water Data'!$F$27,0,10*ROW('Water Data'!F29)))</f>
        <v/>
      </c>
      <c r="BZ35" s="309" t="str">
        <f ca="true">+IF(OFFSET('Water Data'!$F$28,0,10*ROW('Water Data'!F29))="","",OFFSET('Water Data'!$F$28,0,10*ROW('Water Data'!F29)))</f>
        <v/>
      </c>
      <c r="CA35" s="309" t="str">
        <f ca="true">+IF(OFFSET('Water Data'!$F$29,0,10*ROW('Water Data'!F29))="","",OFFSET('Water Data'!$F$29,0,10*ROW('Water Data'!F29)))</f>
        <v/>
      </c>
      <c r="CB35" s="309" t="str">
        <f ca="true">+IF(OFFSET('Water Data'!$G$27,0,10*ROW('Water Data'!G29))="","",OFFSET('Water Data'!$G$27,0,10*ROW('Water Data'!G29)))</f>
        <v/>
      </c>
      <c r="CC35" s="309" t="str">
        <f ca="true">+IF(OFFSET('Water Data'!$G$28,0,10*ROW('Water Data'!G29))="","",OFFSET('Water Data'!$G$28,0,10*ROW('Water Data'!G29)))</f>
        <v/>
      </c>
      <c r="CD35" s="309" t="str">
        <f ca="true">+IF(OFFSET('Water Data'!$G$29,0,10*ROW('Water Data'!G29))="","",OFFSET('Water Data'!$G$29,0,10*ROW('Water Data'!G29)))</f>
        <v/>
      </c>
      <c r="CE35" s="309" t="str">
        <f ca="true">+IF(OFFSET('Water Data'!$H$27,0,10*ROW('Water Data'!H29))="","",OFFSET('Water Data'!$H$27,0,10*ROW('Water Data'!H29)))</f>
        <v/>
      </c>
      <c r="CF35" s="309" t="str">
        <f ca="true">+IF(OFFSET('Water Data'!$H$28,0,10*ROW('Water Data'!H29))="","",OFFSET('Water Data'!$H$28,0,10*ROW('Water Data'!H29)))</f>
        <v>Yes</v>
      </c>
      <c r="CG35" s="309" t="str">
        <f ca="true">+IF(OFFSET('Water Data'!$H$29,0,10*ROW('Water Data'!H29))="","",OFFSET('Water Data'!$H$29,0,10*ROW('Water Data'!H29)))</f>
        <v/>
      </c>
      <c r="CH35" s="309" t="str">
        <f ca="true">+IF(OFFSET('Water Data'!$I$27,0,10*ROW('Water Data'!I29))="","",OFFSET('Water Data'!$I$27,0,10*ROW('Water Data'!I29)))</f>
        <v/>
      </c>
      <c r="CI35" s="309" t="str">
        <f ca="true">+IF(OFFSET('Water Data'!$I$28,0,10*ROW('Water Data'!I29))="","",OFFSET('Water Data'!$I$28,0,10*ROW('Water Data'!I29)))</f>
        <v/>
      </c>
      <c r="CJ35" s="309" t="str">
        <f ca="true">+IF(OFFSET('Water Data'!$I$29,0,10*ROW('Water Data'!I29))="","",OFFSET('Water Data'!$I$29,0,10*ROW('Water Data'!I29)))</f>
        <v/>
      </c>
      <c r="CK35" s="309" t="str">
        <f ca="true">+IF(OFFSET('Sanitation Data'!$D$28,0,10*ROW('Sanitation Data'!D29))="","",OFFSET('Sanitation Data'!$D$28,0,10*ROW('Sanitation Data'!D29)))</f>
        <v>Yes</v>
      </c>
      <c r="CL35" s="309" t="str">
        <f ca="true">+IF(OFFSET('Sanitation Data'!$D$29,0,10*ROW('Sanitation Data'!D29))="","",OFFSET('Sanitation Data'!$D$29,0,10*ROW('Sanitation Data'!D29)))</f>
        <v/>
      </c>
      <c r="CM35" s="309" t="str">
        <f ca="true">+IF(OFFSET('Sanitation Data'!$D$30,0,10*ROW('Sanitation Data'!D29))="","",OFFSET('Sanitation Data'!$D$30,0,10*ROW('Sanitation Data'!D29)))</f>
        <v/>
      </c>
      <c r="CN35" s="309" t="str">
        <f ca="true">+IF(OFFSET('Sanitation Data'!$D$31,0,10*ROW('Sanitation Data'!D29))="","",OFFSET('Sanitation Data'!$D$31,0,10*ROW('Sanitation Data'!D29)))</f>
        <v/>
      </c>
      <c r="CO35" s="309" t="str">
        <f ca="true">+IF(OFFSET('Sanitation Data'!$D$32,0,10*ROW('Sanitation Data'!D29))="","",OFFSET('Sanitation Data'!$D$32,0,10*ROW('Sanitation Data'!D29)))</f>
        <v/>
      </c>
      <c r="CP35" s="309" t="str">
        <f ca="true">+IF(OFFSET('Sanitation Data'!$E$28,0,10*ROW('Sanitation Data'!E29))="","",OFFSET('Sanitation Data'!$E$28,0,10*ROW('Sanitation Data'!E29)))</f>
        <v/>
      </c>
      <c r="CQ35" s="309" t="str">
        <f ca="true">+IF(OFFSET('Sanitation Data'!$E$29,0,10*ROW('Sanitation Data'!E29))="","",OFFSET('Sanitation Data'!$E$29,0,10*ROW('Sanitation Data'!E29)))</f>
        <v/>
      </c>
      <c r="CR35" s="309" t="str">
        <f ca="true">+IF(OFFSET('Sanitation Data'!$E$30,0,10*ROW('Sanitation Data'!E29))="","",OFFSET('Sanitation Data'!$E$30,0,10*ROW('Sanitation Data'!E29)))</f>
        <v/>
      </c>
      <c r="CS35" s="309" t="str">
        <f ca="true">+IF(OFFSET('Sanitation Data'!$E$31,0,10*ROW('Sanitation Data'!E29))="","",OFFSET('Sanitation Data'!$E$31,0,10*ROW('Sanitation Data'!E29)))</f>
        <v/>
      </c>
      <c r="CT35" s="309" t="str">
        <f ca="true">+IF(OFFSET('Sanitation Data'!$E$32,0,10*ROW('Sanitation Data'!E29))="","",OFFSET('Sanitation Data'!$E$32,0,10*ROW('Sanitation Data'!E29)))</f>
        <v/>
      </c>
      <c r="CU35" s="309" t="str">
        <f ca="true">+IF(OFFSET('Sanitation Data'!$F$28,0,10*ROW('Sanitation Data'!F29))="","",OFFSET('Sanitation Data'!$F$28,0,10*ROW('Sanitation Data'!F29)))</f>
        <v/>
      </c>
      <c r="CV35" s="309" t="str">
        <f ca="true">+IF(OFFSET('Sanitation Data'!$F$29,0,10*ROW('Sanitation Data'!F29))="","",OFFSET('Sanitation Data'!$F$29,0,10*ROW('Sanitation Data'!F29)))</f>
        <v/>
      </c>
      <c r="CW35" s="309" t="str">
        <f ca="true">+IF(OFFSET('Sanitation Data'!$F$30,0,10*ROW('Sanitation Data'!F29))="","",OFFSET('Sanitation Data'!$F$30,0,10*ROW('Sanitation Data'!F29)))</f>
        <v/>
      </c>
      <c r="CX35" s="309" t="str">
        <f ca="true">+IF(OFFSET('Sanitation Data'!$F$31,0,10*ROW('Sanitation Data'!F29))="","",OFFSET('Sanitation Data'!$F$31,0,10*ROW('Sanitation Data'!F29)))</f>
        <v/>
      </c>
      <c r="CY35" s="309" t="str">
        <f ca="true">+IF(OFFSET('Sanitation Data'!$F$32,0,10*ROW('Sanitation Data'!F29))="","",OFFSET('Sanitation Data'!$F$32,0,10*ROW('Sanitation Data'!F29)))</f>
        <v/>
      </c>
      <c r="CZ35" s="309" t="str">
        <f ca="true">+IF(OFFSET('Sanitation Data'!$G$28,0,10*ROW('Sanitation Data'!G29))="","",OFFSET('Sanitation Data'!$G$28,0,10*ROW('Sanitation Data'!G29)))</f>
        <v/>
      </c>
      <c r="DA35" s="309" t="str">
        <f ca="true">+IF(OFFSET('Sanitation Data'!$G$29,0,10*ROW('Sanitation Data'!G29))="","",OFFSET('Sanitation Data'!$G$29,0,10*ROW('Sanitation Data'!G29)))</f>
        <v/>
      </c>
      <c r="DB35" s="309" t="str">
        <f ca="true">+IF(OFFSET('Sanitation Data'!$G$30,0,10*ROW('Sanitation Data'!G29))="","",OFFSET('Sanitation Data'!$G$30,0,10*ROW('Sanitation Data'!G29)))</f>
        <v/>
      </c>
      <c r="DC35" s="309" t="str">
        <f ca="true">+IF(OFFSET('Sanitation Data'!$G$31,0,10*ROW('Sanitation Data'!G29))="","",OFFSET('Sanitation Data'!$G$31,0,10*ROW('Sanitation Data'!G29)))</f>
        <v/>
      </c>
      <c r="DD35" s="309" t="str">
        <f ca="true">+IF(OFFSET('Sanitation Data'!$G$32,0,10*ROW('Sanitation Data'!G29))="","",OFFSET('Sanitation Data'!$G$32,0,10*ROW('Sanitation Data'!G29)))</f>
        <v/>
      </c>
      <c r="DE35" s="309" t="str">
        <f ca="true">+IF(OFFSET('Sanitation Data'!$H$28,0,10*ROW('Sanitation Data'!H29))="","",OFFSET('Sanitation Data'!$H$28,0,10*ROW('Sanitation Data'!H29)))</f>
        <v>Yes</v>
      </c>
      <c r="DF35" s="309" t="str">
        <f ca="true">+IF(OFFSET('Sanitation Data'!$H$29,0,10*ROW('Sanitation Data'!H29))="","",OFFSET('Sanitation Data'!$H$29,0,10*ROW('Sanitation Data'!H29)))</f>
        <v/>
      </c>
      <c r="DG35" s="309" t="str">
        <f ca="true">+IF(OFFSET('Sanitation Data'!$H$30,0,10*ROW('Sanitation Data'!H29))="","",OFFSET('Sanitation Data'!$H$30,0,10*ROW('Sanitation Data'!H29)))</f>
        <v/>
      </c>
      <c r="DH35" s="309" t="str">
        <f ca="true">+IF(OFFSET('Sanitation Data'!$H$31,0,10*ROW('Sanitation Data'!H29))="","",OFFSET('Sanitation Data'!$H$31,0,10*ROW('Sanitation Data'!H29)))</f>
        <v/>
      </c>
      <c r="DI35" s="309" t="str">
        <f ca="true">+IF(OFFSET('Sanitation Data'!$H$32,0,10*ROW('Sanitation Data'!H29))="","",OFFSET('Sanitation Data'!$H$32,0,10*ROW('Sanitation Data'!H29)))</f>
        <v/>
      </c>
      <c r="DJ35" s="309" t="str">
        <f ca="true">+IF(OFFSET('Sanitation Data'!$I$28,0,10*ROW('Sanitation Data'!I29))="","",OFFSET('Sanitation Data'!$I$28,0,10*ROW('Sanitation Data'!I29)))</f>
        <v/>
      </c>
      <c r="DK35" s="309" t="str">
        <f ca="true">+IF(OFFSET('Sanitation Data'!$I$29,0,10*ROW('Sanitation Data'!I29))="","",OFFSET('Sanitation Data'!$I$29,0,10*ROW('Sanitation Data'!I29)))</f>
        <v/>
      </c>
      <c r="DL35" s="309" t="str">
        <f ca="true">+IF(OFFSET('Sanitation Data'!$I$30,0,10*ROW('Sanitation Data'!I29))="","",OFFSET('Sanitation Data'!$I$30,0,10*ROW('Sanitation Data'!I29)))</f>
        <v/>
      </c>
      <c r="DM35" s="309" t="str">
        <f ca="true">+IF(OFFSET('Sanitation Data'!$I$31,0,10*ROW('Sanitation Data'!I29))="","",OFFSET('Sanitation Data'!$I$31,0,10*ROW('Sanitation Data'!I29)))</f>
        <v/>
      </c>
      <c r="DN35" s="309" t="str">
        <f ca="true">+IF(OFFSET('Sanitation Data'!$I$32,0,10*ROW('Sanitation Data'!I29))="","",OFFSET('Sanitation Data'!$I$32,0,10*ROW('Sanitation Data'!I29)))</f>
        <v/>
      </c>
      <c r="DO35" s="309" t="str">
        <f ca="true">+IF(OFFSET('Hygiene Data'!$D$11,0,10*ROW('Hygiene Data'!D29))="","",OFFSET('Hygiene Data'!$D$11,0,10*ROW('Hygiene Data'!D29)))</f>
        <v/>
      </c>
      <c r="DP35" s="309" t="str">
        <f ca="true">+IF(OFFSET('Hygiene Data'!$D$12,0,10*ROW('Hygiene Data'!D29))="","",OFFSET('Hygiene Data'!$D$12,0,10*ROW('Hygiene Data'!D29)))</f>
        <v/>
      </c>
      <c r="DQ35" s="309" t="str">
        <f ca="true">+IF(OFFSET('Hygiene Data'!$D$13,0,10*ROW('Hygiene Data'!D29))="","",OFFSET('Hygiene Data'!$D$13,0,10*ROW('Hygiene Data'!D29)))</f>
        <v/>
      </c>
      <c r="DR35" s="309" t="str">
        <f ca="true">+IF(OFFSET('Hygiene Data'!$E$11,0,10*ROW('Hygiene Data'!E29))="","",OFFSET('Hygiene Data'!$E$11,0,10*ROW('Hygiene Data'!E29)))</f>
        <v/>
      </c>
      <c r="DS35" s="309" t="str">
        <f ca="true">+IF(OFFSET('Hygiene Data'!$E$12,0,10*ROW('Hygiene Data'!E29))="","",OFFSET('Hygiene Data'!$E$12,0,10*ROW('Hygiene Data'!E29)))</f>
        <v/>
      </c>
      <c r="DT35" s="309" t="str">
        <f ca="true">+IF(OFFSET('Hygiene Data'!$E$13,0,10*ROW('Hygiene Data'!E29))="","",OFFSET('Hygiene Data'!$E$13,0,10*ROW('Hygiene Data'!E29)))</f>
        <v/>
      </c>
      <c r="DU35" s="309" t="str">
        <f ca="true">+IF(OFFSET('Hygiene Data'!$F$11,0,10*ROW('Hygiene Data'!F29))="","",OFFSET('Hygiene Data'!$F$11,0,10*ROW('Hygiene Data'!F29)))</f>
        <v/>
      </c>
      <c r="DV35" s="309" t="str">
        <f ca="true">+IF(OFFSET('Hygiene Data'!$F$12,0,10*ROW('Hygiene Data'!F29))="","",OFFSET('Hygiene Data'!$F$12,0,10*ROW('Hygiene Data'!F29)))</f>
        <v/>
      </c>
      <c r="DW35" s="309" t="str">
        <f ca="true">+IF(OFFSET('Hygiene Data'!$F$13,0,10*ROW('Hygiene Data'!F29))="","",OFFSET('Hygiene Data'!$F$13,0,10*ROW('Hygiene Data'!F29)))</f>
        <v/>
      </c>
      <c r="DX35" s="309" t="str">
        <f ca="true">+IF(OFFSET('Hygiene Data'!$G$11,0,10*ROW('Hygiene Data'!G29))="","",OFFSET('Hygiene Data'!$G$11,0,10*ROW('Hygiene Data'!G29)))</f>
        <v/>
      </c>
      <c r="DY35" s="309" t="str">
        <f ca="true">+IF(OFFSET('Hygiene Data'!$G$12,0,10*ROW('Hygiene Data'!G29))="","",OFFSET('Hygiene Data'!$G$12,0,10*ROW('Hygiene Data'!G29)))</f>
        <v/>
      </c>
      <c r="DZ35" s="309" t="str">
        <f ca="true">+IF(OFFSET('Hygiene Data'!$G$13,0,10*ROW('Hygiene Data'!G29))="","",OFFSET('Hygiene Data'!$G$13,0,10*ROW('Hygiene Data'!G29)))</f>
        <v/>
      </c>
      <c r="EA35" s="309" t="str">
        <f ca="true">+IF(OFFSET('Hygiene Data'!$H$11,0,10*ROW('Hygiene Data'!H29))="","",OFFSET('Hygiene Data'!$H$11,0,10*ROW('Hygiene Data'!H29)))</f>
        <v/>
      </c>
      <c r="EB35" s="309" t="str">
        <f ca="true">+IF(OFFSET('Hygiene Data'!$H$12,0,10*ROW('Hygiene Data'!H29))="","",OFFSET('Hygiene Data'!$H$12,0,10*ROW('Hygiene Data'!H29)))</f>
        <v/>
      </c>
      <c r="EC35" s="309" t="str">
        <f ca="true">+IF(OFFSET('Hygiene Data'!$H$13,0,10*ROW('Hygiene Data'!H29))="","",OFFSET('Hygiene Data'!$H$13,0,10*ROW('Hygiene Data'!H29)))</f>
        <v/>
      </c>
      <c r="ED35" s="309" t="str">
        <f ca="true">+IF(OFFSET('Hygiene Data'!$I$11,0,10*ROW('Hygiene Data'!I29))="","",OFFSET('Hygiene Data'!$I$11,0,10*ROW('Hygiene Data'!I29)))</f>
        <v/>
      </c>
      <c r="EE35" s="309" t="str">
        <f ca="true">+IF(OFFSET('Hygiene Data'!$I$12,0,10*ROW('Hygiene Data'!I29))="","",OFFSET('Hygiene Data'!$I$12,0,10*ROW('Hygiene Data'!I29)))</f>
        <v/>
      </c>
      <c r="EF35" s="309"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NER_2021_UIS</v>
      </c>
      <c r="B36" s="36" t="str">
        <f ca="true">+IF(OFFSET('Water Data'!$C$2,0,10*ROW('Water Data'!F30))="","",OFFSET('Water Data'!$C$2,0,10*ROW('Water Data'!F30)))</f>
        <v>Other</v>
      </c>
      <c r="C36" s="365">
        <f t="shared" ca="true" si="0"/>
        <v>2021</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str">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[17]</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str">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[19]</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15.920666962544368</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64.018351474567808</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60.89</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67.526336208905533</v>
      </c>
      <c r="BR36" s="309"/>
      <c r="BS36" s="309" t="str">
        <f ca="true">+IF(OFFSET('Water Data'!$D$27,0,10*ROW('Water Data'!D30))="","",OFFSET('Water Data'!$D$27,0,10*ROW('Water Data'!D30)))</f>
        <v/>
      </c>
      <c r="BT36" s="309" t="str">
        <f ca="true">+IF(OFFSET('Water Data'!$D$28,0,10*ROW('Water Data'!D30))="","",OFFSET('Water Data'!$D$28,0,10*ROW('Water Data'!D30)))</f>
        <v/>
      </c>
      <c r="BU36" s="309" t="str">
        <f ca="true">+IF(OFFSET('Water Data'!$D$29,0,10*ROW('Water Data'!D30))="","",OFFSET('Water Data'!$D$29,0,10*ROW('Water Data'!D30)))</f>
        <v>No</v>
      </c>
      <c r="BV36" s="309" t="str">
        <f ca="true">+IF(OFFSET('Water Data'!$E$27,0,10*ROW('Water Data'!E30))="","",OFFSET('Water Data'!$E$27,0,10*ROW('Water Data'!E30)))</f>
        <v/>
      </c>
      <c r="BW36" s="309" t="str">
        <f ca="true">+IF(OFFSET('Water Data'!$E$28,0,10*ROW('Water Data'!E30))="","",OFFSET('Water Data'!$E$28,0,10*ROW('Water Data'!E30)))</f>
        <v/>
      </c>
      <c r="BX36" s="309" t="str">
        <f ca="true">+IF(OFFSET('Water Data'!$E$29,0,10*ROW('Water Data'!E30))="","",OFFSET('Water Data'!$E$29,0,10*ROW('Water Data'!E30)))</f>
        <v/>
      </c>
      <c r="BY36" s="309" t="str">
        <f ca="true">+IF(OFFSET('Water Data'!$F$27,0,10*ROW('Water Data'!F30))="","",OFFSET('Water Data'!$F$27,0,10*ROW('Water Data'!F30)))</f>
        <v/>
      </c>
      <c r="BZ36" s="309" t="str">
        <f ca="true">+IF(OFFSET('Water Data'!$F$28,0,10*ROW('Water Data'!F30))="","",OFFSET('Water Data'!$F$28,0,10*ROW('Water Data'!F30)))</f>
        <v/>
      </c>
      <c r="CA36" s="309" t="str">
        <f ca="true">+IF(OFFSET('Water Data'!$F$29,0,10*ROW('Water Data'!F30))="","",OFFSET('Water Data'!$F$29,0,10*ROW('Water Data'!F30)))</f>
        <v/>
      </c>
      <c r="CB36" s="309" t="str">
        <f ca="true">+IF(OFFSET('Water Data'!$G$27,0,10*ROW('Water Data'!G30))="","",OFFSET('Water Data'!$G$27,0,10*ROW('Water Data'!G30)))</f>
        <v/>
      </c>
      <c r="CC36" s="309" t="str">
        <f ca="true">+IF(OFFSET('Water Data'!$G$28,0,10*ROW('Water Data'!G30))="","",OFFSET('Water Data'!$G$28,0,10*ROW('Water Data'!G30)))</f>
        <v/>
      </c>
      <c r="CD36" s="309" t="str">
        <f ca="true">+IF(OFFSET('Water Data'!$G$29,0,10*ROW('Water Data'!G30))="","",OFFSET('Water Data'!$G$29,0,10*ROW('Water Data'!G30)))</f>
        <v/>
      </c>
      <c r="CE36" s="309" t="str">
        <f ca="true">+IF(OFFSET('Water Data'!$H$27,0,10*ROW('Water Data'!H30))="","",OFFSET('Water Data'!$H$27,0,10*ROW('Water Data'!H30)))</f>
        <v/>
      </c>
      <c r="CF36" s="309" t="str">
        <f ca="true">+IF(OFFSET('Water Data'!$H$28,0,10*ROW('Water Data'!H30))="","",OFFSET('Water Data'!$H$28,0,10*ROW('Water Data'!H30)))</f>
        <v/>
      </c>
      <c r="CG36" s="309" t="str">
        <f ca="true">+IF(OFFSET('Water Data'!$H$29,0,10*ROW('Water Data'!H30))="","",OFFSET('Water Data'!$H$29,0,10*ROW('Water Data'!H30)))</f>
        <v>No</v>
      </c>
      <c r="CH36" s="309" t="str">
        <f ca="true">+IF(OFFSET('Water Data'!$I$27,0,10*ROW('Water Data'!I30))="","",OFFSET('Water Data'!$I$27,0,10*ROW('Water Data'!I30)))</f>
        <v/>
      </c>
      <c r="CI36" s="309" t="str">
        <f ca="true">+IF(OFFSET('Water Data'!$I$28,0,10*ROW('Water Data'!I30))="","",OFFSET('Water Data'!$I$28,0,10*ROW('Water Data'!I30)))</f>
        <v/>
      </c>
      <c r="CJ36" s="309" t="str">
        <f ca="true">+IF(OFFSET('Water Data'!$I$29,0,10*ROW('Water Data'!I30))="","",OFFSET('Water Data'!$I$29,0,10*ROW('Water Data'!I30)))</f>
        <v>Yes</v>
      </c>
      <c r="CK36" s="309" t="str">
        <f ca="true">+IF(OFFSET('Sanitation Data'!$D$28,0,10*ROW('Sanitation Data'!D30))="","",OFFSET('Sanitation Data'!$D$28,0,10*ROW('Sanitation Data'!D30)))</f>
        <v/>
      </c>
      <c r="CL36" s="309" t="str">
        <f ca="true">+IF(OFFSET('Sanitation Data'!$D$29,0,10*ROW('Sanitation Data'!D30))="","",OFFSET('Sanitation Data'!$D$29,0,10*ROW('Sanitation Data'!D30)))</f>
        <v/>
      </c>
      <c r="CM36" s="309" t="str">
        <f ca="true">+IF(OFFSET('Sanitation Data'!$D$30,0,10*ROW('Sanitation Data'!D30))="","",OFFSET('Sanitation Data'!$D$30,0,10*ROW('Sanitation Data'!D30)))</f>
        <v/>
      </c>
      <c r="CN36" s="309" t="str">
        <f ca="true">+IF(OFFSET('Sanitation Data'!$D$31,0,10*ROW('Sanitation Data'!D30))="","",OFFSET('Sanitation Data'!$D$31,0,10*ROW('Sanitation Data'!D30)))</f>
        <v/>
      </c>
      <c r="CO36" s="309" t="str">
        <f ca="true">+IF(OFFSET('Sanitation Data'!$D$32,0,10*ROW('Sanitation Data'!D30))="","",OFFSET('Sanitation Data'!$D$32,0,10*ROW('Sanitation Data'!D30)))</f>
        <v/>
      </c>
      <c r="CP36" s="309" t="str">
        <f ca="true">+IF(OFFSET('Sanitation Data'!$E$28,0,10*ROW('Sanitation Data'!E30))="","",OFFSET('Sanitation Data'!$E$28,0,10*ROW('Sanitation Data'!E30)))</f>
        <v/>
      </c>
      <c r="CQ36" s="309" t="str">
        <f ca="true">+IF(OFFSET('Sanitation Data'!$E$29,0,10*ROW('Sanitation Data'!E30))="","",OFFSET('Sanitation Data'!$E$29,0,10*ROW('Sanitation Data'!E30)))</f>
        <v/>
      </c>
      <c r="CR36" s="309" t="str">
        <f ca="true">+IF(OFFSET('Sanitation Data'!$E$30,0,10*ROW('Sanitation Data'!E30))="","",OFFSET('Sanitation Data'!$E$30,0,10*ROW('Sanitation Data'!E30)))</f>
        <v/>
      </c>
      <c r="CS36" s="309" t="str">
        <f ca="true">+IF(OFFSET('Sanitation Data'!$E$31,0,10*ROW('Sanitation Data'!E30))="","",OFFSET('Sanitation Data'!$E$31,0,10*ROW('Sanitation Data'!E30)))</f>
        <v/>
      </c>
      <c r="CT36" s="309" t="str">
        <f ca="true">+IF(OFFSET('Sanitation Data'!$E$32,0,10*ROW('Sanitation Data'!E30))="","",OFFSET('Sanitation Data'!$E$32,0,10*ROW('Sanitation Data'!E30)))</f>
        <v/>
      </c>
      <c r="CU36" s="309" t="str">
        <f ca="true">+IF(OFFSET('Sanitation Data'!$F$28,0,10*ROW('Sanitation Data'!F30))="","",OFFSET('Sanitation Data'!$F$28,0,10*ROW('Sanitation Data'!F30)))</f>
        <v/>
      </c>
      <c r="CV36" s="309" t="str">
        <f ca="true">+IF(OFFSET('Sanitation Data'!$F$29,0,10*ROW('Sanitation Data'!F30))="","",OFFSET('Sanitation Data'!$F$29,0,10*ROW('Sanitation Data'!F30)))</f>
        <v/>
      </c>
      <c r="CW36" s="309" t="str">
        <f ca="true">+IF(OFFSET('Sanitation Data'!$F$30,0,10*ROW('Sanitation Data'!F30))="","",OFFSET('Sanitation Data'!$F$30,0,10*ROW('Sanitation Data'!F30)))</f>
        <v/>
      </c>
      <c r="CX36" s="309" t="str">
        <f ca="true">+IF(OFFSET('Sanitation Data'!$F$31,0,10*ROW('Sanitation Data'!F30))="","",OFFSET('Sanitation Data'!$F$31,0,10*ROW('Sanitation Data'!F30)))</f>
        <v/>
      </c>
      <c r="CY36" s="309" t="str">
        <f ca="true">+IF(OFFSET('Sanitation Data'!$F$32,0,10*ROW('Sanitation Data'!F30))="","",OFFSET('Sanitation Data'!$F$32,0,10*ROW('Sanitation Data'!F30)))</f>
        <v/>
      </c>
      <c r="CZ36" s="309" t="str">
        <f ca="true">+IF(OFFSET('Sanitation Data'!$G$28,0,10*ROW('Sanitation Data'!G30))="","",OFFSET('Sanitation Data'!$G$28,0,10*ROW('Sanitation Data'!G30)))</f>
        <v/>
      </c>
      <c r="DA36" s="309" t="str">
        <f ca="true">+IF(OFFSET('Sanitation Data'!$G$29,0,10*ROW('Sanitation Data'!G30))="","",OFFSET('Sanitation Data'!$G$29,0,10*ROW('Sanitation Data'!G30)))</f>
        <v/>
      </c>
      <c r="DB36" s="309" t="str">
        <f ca="true">+IF(OFFSET('Sanitation Data'!$G$30,0,10*ROW('Sanitation Data'!G30))="","",OFFSET('Sanitation Data'!$G$30,0,10*ROW('Sanitation Data'!G30)))</f>
        <v/>
      </c>
      <c r="DC36" s="309" t="str">
        <f ca="true">+IF(OFFSET('Sanitation Data'!$G$31,0,10*ROW('Sanitation Data'!G30))="","",OFFSET('Sanitation Data'!$G$31,0,10*ROW('Sanitation Data'!G30)))</f>
        <v/>
      </c>
      <c r="DD36" s="309" t="str">
        <f ca="true">+IF(OFFSET('Sanitation Data'!$G$32,0,10*ROW('Sanitation Data'!G30))="","",OFFSET('Sanitation Data'!$G$32,0,10*ROW('Sanitation Data'!G30)))</f>
        <v/>
      </c>
      <c r="DE36" s="309" t="str">
        <f ca="true">+IF(OFFSET('Sanitation Data'!$H$28,0,10*ROW('Sanitation Data'!H30))="","",OFFSET('Sanitation Data'!$H$28,0,10*ROW('Sanitation Data'!H30)))</f>
        <v/>
      </c>
      <c r="DF36" s="309" t="str">
        <f ca="true">+IF(OFFSET('Sanitation Data'!$H$29,0,10*ROW('Sanitation Data'!H30))="","",OFFSET('Sanitation Data'!$H$29,0,10*ROW('Sanitation Data'!H30)))</f>
        <v/>
      </c>
      <c r="DG36" s="309" t="str">
        <f ca="true">+IF(OFFSET('Sanitation Data'!$H$30,0,10*ROW('Sanitation Data'!H30))="","",OFFSET('Sanitation Data'!$H$30,0,10*ROW('Sanitation Data'!H30)))</f>
        <v/>
      </c>
      <c r="DH36" s="309" t="str">
        <f ca="true">+IF(OFFSET('Sanitation Data'!$H$31,0,10*ROW('Sanitation Data'!H30))="","",OFFSET('Sanitation Data'!$H$31,0,10*ROW('Sanitation Data'!H30)))</f>
        <v/>
      </c>
      <c r="DI36" s="309" t="str">
        <f ca="true">+IF(OFFSET('Sanitation Data'!$H$32,0,10*ROW('Sanitation Data'!H30))="","",OFFSET('Sanitation Data'!$H$32,0,10*ROW('Sanitation Data'!H30)))</f>
        <v/>
      </c>
      <c r="DJ36" s="309" t="str">
        <f ca="true">+IF(OFFSET('Sanitation Data'!$I$28,0,10*ROW('Sanitation Data'!I30))="","",OFFSET('Sanitation Data'!$I$28,0,10*ROW('Sanitation Data'!I30)))</f>
        <v/>
      </c>
      <c r="DK36" s="309" t="str">
        <f ca="true">+IF(OFFSET('Sanitation Data'!$I$29,0,10*ROW('Sanitation Data'!I30))="","",OFFSET('Sanitation Data'!$I$29,0,10*ROW('Sanitation Data'!I30)))</f>
        <v/>
      </c>
      <c r="DL36" s="309" t="str">
        <f ca="true">+IF(OFFSET('Sanitation Data'!$I$30,0,10*ROW('Sanitation Data'!I30))="","",OFFSET('Sanitation Data'!$I$30,0,10*ROW('Sanitation Data'!I30)))</f>
        <v/>
      </c>
      <c r="DM36" s="309" t="str">
        <f ca="true">+IF(OFFSET('Sanitation Data'!$I$31,0,10*ROW('Sanitation Data'!I30))="","",OFFSET('Sanitation Data'!$I$31,0,10*ROW('Sanitation Data'!I30)))</f>
        <v/>
      </c>
      <c r="DN36" s="309" t="str">
        <f ca="true">+IF(OFFSET('Sanitation Data'!$I$32,0,10*ROW('Sanitation Data'!I30))="","",OFFSET('Sanitation Data'!$I$32,0,10*ROW('Sanitation Data'!I30)))</f>
        <v/>
      </c>
      <c r="DO36" s="309" t="str">
        <f ca="true">+IF(OFFSET('Hygiene Data'!$D$11,0,10*ROW('Hygiene Data'!D30))="","",OFFSET('Hygiene Data'!$D$11,0,10*ROW('Hygiene Data'!D30)))</f>
        <v/>
      </c>
      <c r="DP36" s="309" t="str">
        <f ca="true">+IF(OFFSET('Hygiene Data'!$D$12,0,10*ROW('Hygiene Data'!D30))="","",OFFSET('Hygiene Data'!$D$12,0,10*ROW('Hygiene Data'!D30)))</f>
        <v/>
      </c>
      <c r="DQ36" s="309" t="str">
        <f ca="true">+IF(OFFSET('Hygiene Data'!$D$13,0,10*ROW('Hygiene Data'!D30))="","",OFFSET('Hygiene Data'!$D$13,0,10*ROW('Hygiene Data'!D30)))</f>
        <v>Yes</v>
      </c>
      <c r="DR36" s="309" t="str">
        <f ca="true">+IF(OFFSET('Hygiene Data'!$E$11,0,10*ROW('Hygiene Data'!E30))="","",OFFSET('Hygiene Data'!$E$11,0,10*ROW('Hygiene Data'!E30)))</f>
        <v/>
      </c>
      <c r="DS36" s="309" t="str">
        <f ca="true">+IF(OFFSET('Hygiene Data'!$E$12,0,10*ROW('Hygiene Data'!E30))="","",OFFSET('Hygiene Data'!$E$12,0,10*ROW('Hygiene Data'!E30)))</f>
        <v/>
      </c>
      <c r="DT36" s="309" t="str">
        <f ca="true">+IF(OFFSET('Hygiene Data'!$E$13,0,10*ROW('Hygiene Data'!E30))="","",OFFSET('Hygiene Data'!$E$13,0,10*ROW('Hygiene Data'!E30)))</f>
        <v/>
      </c>
      <c r="DU36" s="309" t="str">
        <f ca="true">+IF(OFFSET('Hygiene Data'!$F$11,0,10*ROW('Hygiene Data'!F30))="","",OFFSET('Hygiene Data'!$F$11,0,10*ROW('Hygiene Data'!F30)))</f>
        <v/>
      </c>
      <c r="DV36" s="309" t="str">
        <f ca="true">+IF(OFFSET('Hygiene Data'!$F$12,0,10*ROW('Hygiene Data'!F30))="","",OFFSET('Hygiene Data'!$F$12,0,10*ROW('Hygiene Data'!F30)))</f>
        <v/>
      </c>
      <c r="DW36" s="309" t="str">
        <f ca="true">+IF(OFFSET('Hygiene Data'!$F$13,0,10*ROW('Hygiene Data'!F30))="","",OFFSET('Hygiene Data'!$F$13,0,10*ROW('Hygiene Data'!F30)))</f>
        <v/>
      </c>
      <c r="DX36" s="309" t="str">
        <f ca="true">+IF(OFFSET('Hygiene Data'!$G$11,0,10*ROW('Hygiene Data'!G30))="","",OFFSET('Hygiene Data'!$G$11,0,10*ROW('Hygiene Data'!G30)))</f>
        <v/>
      </c>
      <c r="DY36" s="309" t="str">
        <f ca="true">+IF(OFFSET('Hygiene Data'!$G$12,0,10*ROW('Hygiene Data'!G30))="","",OFFSET('Hygiene Data'!$G$12,0,10*ROW('Hygiene Data'!G30)))</f>
        <v/>
      </c>
      <c r="DZ36" s="309" t="str">
        <f ca="true">+IF(OFFSET('Hygiene Data'!$G$13,0,10*ROW('Hygiene Data'!G30))="","",OFFSET('Hygiene Data'!$G$13,0,10*ROW('Hygiene Data'!G30)))</f>
        <v/>
      </c>
      <c r="EA36" s="309" t="str">
        <f ca="true">+IF(OFFSET('Hygiene Data'!$H$11,0,10*ROW('Hygiene Data'!H30))="","",OFFSET('Hygiene Data'!$H$11,0,10*ROW('Hygiene Data'!H30)))</f>
        <v/>
      </c>
      <c r="EB36" s="309" t="str">
        <f ca="true">+IF(OFFSET('Hygiene Data'!$H$12,0,10*ROW('Hygiene Data'!H30))="","",OFFSET('Hygiene Data'!$H$12,0,10*ROW('Hygiene Data'!H30)))</f>
        <v/>
      </c>
      <c r="EC36" s="309" t="str">
        <f ca="true">+IF(OFFSET('Hygiene Data'!$H$13,0,10*ROW('Hygiene Data'!H30))="","",OFFSET('Hygiene Data'!$H$13,0,10*ROW('Hygiene Data'!H30)))</f>
        <v>Yes</v>
      </c>
      <c r="ED36" s="309" t="str">
        <f ca="true">+IF(OFFSET('Hygiene Data'!$I$11,0,10*ROW('Hygiene Data'!I30))="","",OFFSET('Hygiene Data'!$I$11,0,10*ROW('Hygiene Data'!I30)))</f>
        <v/>
      </c>
      <c r="EE36" s="309" t="str">
        <f ca="true">+IF(OFFSET('Hygiene Data'!$I$12,0,10*ROW('Hygiene Data'!I30))="","",OFFSET('Hygiene Data'!$I$12,0,10*ROW('Hygiene Data'!I30)))</f>
        <v/>
      </c>
      <c r="EF36" s="309" t="str">
        <f ca="true">+IF(OFFSET('Hygiene Data'!$I$13,0,10*ROW('Hygiene Data'!I30))="","",OFFSET('Hygiene Data'!$I$13,0,10*ROW('Hygiene Data'!I30)))</f>
        <v>Yes</v>
      </c>
    </row>
    <row xmlns:x14ac="http://schemas.microsoft.com/office/spreadsheetml/2009/9/ac" r="37" x14ac:dyDescent="0.2">
      <c r="A37" s="36" t="str">
        <f ca="true">+IF(OFFSET('Water Data'!$B$2,0,10*ROW('Water Data'!E31))="","",OFFSET('Water Data'!$B$2,0,10*ROW('Water Data'!E31)))</f>
        <v>NER_2021_PROSEHA</v>
      </c>
      <c r="B37" s="36" t="str">
        <f ca="true">+IF(OFFSET('Water Data'!$C$2,0,10*ROW('Water Data'!F31))="","",OFFSET('Water Data'!$C$2,0,10*ROW('Water Data'!F31)))</f>
        <v>Survey</v>
      </c>
      <c r="C37" s="365">
        <f t="shared" ca="true" si="0"/>
        <v>2021</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73.900000000000006</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37</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54.6</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70.599999999999994</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48.8</v>
      </c>
      <c r="AF37" s="97">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34.700000000000003</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22.7</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51.8</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35.1</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47.2</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35.299999999999997</v>
      </c>
      <c r="BF37" s="98">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28.299999999999997</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11.3</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28.299999999999997</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25.9</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9"/>
      <c r="BS37" s="309" t="str">
        <f ca="true">+IF(OFFSET('Water Data'!$D$27,0,10*ROW('Water Data'!D31))="","",OFFSET('Water Data'!$D$27,0,10*ROW('Water Data'!D31)))</f>
        <v/>
      </c>
      <c r="BT37" s="309" t="str">
        <f ca="true">+IF(OFFSET('Water Data'!$D$28,0,10*ROW('Water Data'!D31))="","",OFFSET('Water Data'!$D$28,0,10*ROW('Water Data'!D31)))</f>
        <v/>
      </c>
      <c r="BU37" s="309" t="str">
        <f ca="true">+IF(OFFSET('Water Data'!$D$29,0,10*ROW('Water Data'!D31))="","",OFFSET('Water Data'!$D$29,0,10*ROW('Water Data'!D31)))</f>
        <v/>
      </c>
      <c r="BV37" s="309" t="str">
        <f ca="true">+IF(OFFSET('Water Data'!$E$27,0,10*ROW('Water Data'!E31))="","",OFFSET('Water Data'!$E$27,0,10*ROW('Water Data'!E31)))</f>
        <v>Yes</v>
      </c>
      <c r="BW37" s="309" t="str">
        <f ca="true">+IF(OFFSET('Water Data'!$E$28,0,10*ROW('Water Data'!E31))="","",OFFSET('Water Data'!$E$28,0,10*ROW('Water Data'!E31)))</f>
        <v/>
      </c>
      <c r="BX37" s="309" t="str">
        <f ca="true">+IF(OFFSET('Water Data'!$E$29,0,10*ROW('Water Data'!E31))="","",OFFSET('Water Data'!$E$29,0,10*ROW('Water Data'!E31)))</f>
        <v/>
      </c>
      <c r="BY37" s="309" t="str">
        <f ca="true">+IF(OFFSET('Water Data'!$F$27,0,10*ROW('Water Data'!F31))="","",OFFSET('Water Data'!$F$27,0,10*ROW('Water Data'!F31)))</f>
        <v>Yes</v>
      </c>
      <c r="BZ37" s="309" t="str">
        <f ca="true">+IF(OFFSET('Water Data'!$F$28,0,10*ROW('Water Data'!F31))="","",OFFSET('Water Data'!$F$28,0,10*ROW('Water Data'!F31)))</f>
        <v/>
      </c>
      <c r="CA37" s="309" t="str">
        <f ca="true">+IF(OFFSET('Water Data'!$F$29,0,10*ROW('Water Data'!F31))="","",OFFSET('Water Data'!$F$29,0,10*ROW('Water Data'!F31)))</f>
        <v/>
      </c>
      <c r="CB37" s="309" t="str">
        <f ca="true">+IF(OFFSET('Water Data'!$G$27,0,10*ROW('Water Data'!G31))="","",OFFSET('Water Data'!$G$27,0,10*ROW('Water Data'!G31)))</f>
        <v/>
      </c>
      <c r="CC37" s="309" t="str">
        <f ca="true">+IF(OFFSET('Water Data'!$G$28,0,10*ROW('Water Data'!G31))="","",OFFSET('Water Data'!$G$28,0,10*ROW('Water Data'!G31)))</f>
        <v/>
      </c>
      <c r="CD37" s="309" t="str">
        <f ca="true">+IF(OFFSET('Water Data'!$G$29,0,10*ROW('Water Data'!G31))="","",OFFSET('Water Data'!$G$29,0,10*ROW('Water Data'!G31)))</f>
        <v/>
      </c>
      <c r="CE37" s="309" t="str">
        <f ca="true">+IF(OFFSET('Water Data'!$H$27,0,10*ROW('Water Data'!H31))="","",OFFSET('Water Data'!$H$27,0,10*ROW('Water Data'!H31)))</f>
        <v>Yes</v>
      </c>
      <c r="CF37" s="309" t="str">
        <f ca="true">+IF(OFFSET('Water Data'!$H$28,0,10*ROW('Water Data'!H31))="","",OFFSET('Water Data'!$H$28,0,10*ROW('Water Data'!H31)))</f>
        <v/>
      </c>
      <c r="CG37" s="309" t="str">
        <f ca="true">+IF(OFFSET('Water Data'!$H$29,0,10*ROW('Water Data'!H31))="","",OFFSET('Water Data'!$H$29,0,10*ROW('Water Data'!H31)))</f>
        <v/>
      </c>
      <c r="CH37" s="309" t="str">
        <f ca="true">+IF(OFFSET('Water Data'!$I$27,0,10*ROW('Water Data'!I31))="","",OFFSET('Water Data'!$I$27,0,10*ROW('Water Data'!I31)))</f>
        <v/>
      </c>
      <c r="CI37" s="309" t="str">
        <f ca="true">+IF(OFFSET('Water Data'!$I$28,0,10*ROW('Water Data'!I31))="","",OFFSET('Water Data'!$I$28,0,10*ROW('Water Data'!I31)))</f>
        <v/>
      </c>
      <c r="CJ37" s="309" t="str">
        <f ca="true">+IF(OFFSET('Water Data'!$I$29,0,10*ROW('Water Data'!I31))="","",OFFSET('Water Data'!$I$29,0,10*ROW('Water Data'!I31)))</f>
        <v/>
      </c>
      <c r="CK37" s="309" t="str">
        <f ca="true">+IF(OFFSET('Sanitation Data'!$D$28,0,10*ROW('Sanitation Data'!D31))="","",OFFSET('Sanitation Data'!$D$28,0,10*ROW('Sanitation Data'!D31)))</f>
        <v/>
      </c>
      <c r="CL37" s="309" t="str">
        <f ca="true">+IF(OFFSET('Sanitation Data'!$D$29,0,10*ROW('Sanitation Data'!D31))="","",OFFSET('Sanitation Data'!$D$29,0,10*ROW('Sanitation Data'!D31)))</f>
        <v/>
      </c>
      <c r="CM37" s="309" t="str">
        <f ca="true">+IF(OFFSET('Sanitation Data'!$D$30,0,10*ROW('Sanitation Data'!D31))="","",OFFSET('Sanitation Data'!$D$30,0,10*ROW('Sanitation Data'!D31)))</f>
        <v/>
      </c>
      <c r="CN37" s="309" t="str">
        <f ca="true">+IF(OFFSET('Sanitation Data'!$D$31,0,10*ROW('Sanitation Data'!D31))="","",OFFSET('Sanitation Data'!$D$31,0,10*ROW('Sanitation Data'!D31)))</f>
        <v/>
      </c>
      <c r="CO37" s="309" t="str">
        <f ca="true">+IF(OFFSET('Sanitation Data'!$D$32,0,10*ROW('Sanitation Data'!D31))="","",OFFSET('Sanitation Data'!$D$32,0,10*ROW('Sanitation Data'!D31)))</f>
        <v/>
      </c>
      <c r="CP37" s="309" t="str">
        <f ca="true">+IF(OFFSET('Sanitation Data'!$E$28,0,10*ROW('Sanitation Data'!E31))="","",OFFSET('Sanitation Data'!$E$28,0,10*ROW('Sanitation Data'!E31)))</f>
        <v>Yes</v>
      </c>
      <c r="CQ37" s="309" t="str">
        <f ca="true">+IF(OFFSET('Sanitation Data'!$E$29,0,10*ROW('Sanitation Data'!E31))="","",OFFSET('Sanitation Data'!$E$29,0,10*ROW('Sanitation Data'!E31)))</f>
        <v/>
      </c>
      <c r="CR37" s="309" t="str">
        <f ca="true">+IF(OFFSET('Sanitation Data'!$E$30,0,10*ROW('Sanitation Data'!E31))="","",OFFSET('Sanitation Data'!$E$30,0,10*ROW('Sanitation Data'!E31)))</f>
        <v/>
      </c>
      <c r="CS37" s="309" t="str">
        <f ca="true">+IF(OFFSET('Sanitation Data'!$E$31,0,10*ROW('Sanitation Data'!E31))="","",OFFSET('Sanitation Data'!$E$31,0,10*ROW('Sanitation Data'!E31)))</f>
        <v/>
      </c>
      <c r="CT37" s="309" t="str">
        <f ca="true">+IF(OFFSET('Sanitation Data'!$E$32,0,10*ROW('Sanitation Data'!E31))="","",OFFSET('Sanitation Data'!$E$32,0,10*ROW('Sanitation Data'!E31)))</f>
        <v>Yes</v>
      </c>
      <c r="CU37" s="309" t="str">
        <f ca="true">+IF(OFFSET('Sanitation Data'!$F$28,0,10*ROW('Sanitation Data'!F31))="","",OFFSET('Sanitation Data'!$F$28,0,10*ROW('Sanitation Data'!F31)))</f>
        <v>Yes</v>
      </c>
      <c r="CV37" s="309" t="str">
        <f ca="true">+IF(OFFSET('Sanitation Data'!$F$29,0,10*ROW('Sanitation Data'!F31))="","",OFFSET('Sanitation Data'!$F$29,0,10*ROW('Sanitation Data'!F31)))</f>
        <v/>
      </c>
      <c r="CW37" s="309" t="str">
        <f ca="true">+IF(OFFSET('Sanitation Data'!$F$30,0,10*ROW('Sanitation Data'!F31))="","",OFFSET('Sanitation Data'!$F$30,0,10*ROW('Sanitation Data'!F31)))</f>
        <v/>
      </c>
      <c r="CX37" s="309" t="str">
        <f ca="true">+IF(OFFSET('Sanitation Data'!$F$31,0,10*ROW('Sanitation Data'!F31))="","",OFFSET('Sanitation Data'!$F$31,0,10*ROW('Sanitation Data'!F31)))</f>
        <v/>
      </c>
      <c r="CY37" s="309" t="str">
        <f ca="true">+IF(OFFSET('Sanitation Data'!$F$32,0,10*ROW('Sanitation Data'!F31))="","",OFFSET('Sanitation Data'!$F$32,0,10*ROW('Sanitation Data'!F31)))</f>
        <v>Yes</v>
      </c>
      <c r="CZ37" s="309" t="str">
        <f ca="true">+IF(OFFSET('Sanitation Data'!$G$28,0,10*ROW('Sanitation Data'!G31))="","",OFFSET('Sanitation Data'!$G$28,0,10*ROW('Sanitation Data'!G31)))</f>
        <v/>
      </c>
      <c r="DA37" s="309" t="str">
        <f ca="true">+IF(OFFSET('Sanitation Data'!$G$29,0,10*ROW('Sanitation Data'!G31))="","",OFFSET('Sanitation Data'!$G$29,0,10*ROW('Sanitation Data'!G31)))</f>
        <v/>
      </c>
      <c r="DB37" s="309" t="str">
        <f ca="true">+IF(OFFSET('Sanitation Data'!$G$30,0,10*ROW('Sanitation Data'!G31))="","",OFFSET('Sanitation Data'!$G$30,0,10*ROW('Sanitation Data'!G31)))</f>
        <v/>
      </c>
      <c r="DC37" s="309" t="str">
        <f ca="true">+IF(OFFSET('Sanitation Data'!$G$31,0,10*ROW('Sanitation Data'!G31))="","",OFFSET('Sanitation Data'!$G$31,0,10*ROW('Sanitation Data'!G31)))</f>
        <v/>
      </c>
      <c r="DD37" s="309" t="str">
        <f ca="true">+IF(OFFSET('Sanitation Data'!$G$32,0,10*ROW('Sanitation Data'!G31))="","",OFFSET('Sanitation Data'!$G$32,0,10*ROW('Sanitation Data'!G31)))</f>
        <v/>
      </c>
      <c r="DE37" s="309" t="str">
        <f ca="true">+IF(OFFSET('Sanitation Data'!$H$28,0,10*ROW('Sanitation Data'!H31))="","",OFFSET('Sanitation Data'!$H$28,0,10*ROW('Sanitation Data'!H31)))</f>
        <v>Yes</v>
      </c>
      <c r="DF37" s="309" t="str">
        <f ca="true">+IF(OFFSET('Sanitation Data'!$H$29,0,10*ROW('Sanitation Data'!H31))="","",OFFSET('Sanitation Data'!$H$29,0,10*ROW('Sanitation Data'!H31)))</f>
        <v/>
      </c>
      <c r="DG37" s="309" t="str">
        <f ca="true">+IF(OFFSET('Sanitation Data'!$H$30,0,10*ROW('Sanitation Data'!H31))="","",OFFSET('Sanitation Data'!$H$30,0,10*ROW('Sanitation Data'!H31)))</f>
        <v/>
      </c>
      <c r="DH37" s="309" t="str">
        <f ca="true">+IF(OFFSET('Sanitation Data'!$H$31,0,10*ROW('Sanitation Data'!H31))="","",OFFSET('Sanitation Data'!$H$31,0,10*ROW('Sanitation Data'!H31)))</f>
        <v/>
      </c>
      <c r="DI37" s="309" t="str">
        <f ca="true">+IF(OFFSET('Sanitation Data'!$H$32,0,10*ROW('Sanitation Data'!H31))="","",OFFSET('Sanitation Data'!$H$32,0,10*ROW('Sanitation Data'!H31)))</f>
        <v>Yes</v>
      </c>
      <c r="DJ37" s="309" t="str">
        <f ca="true">+IF(OFFSET('Sanitation Data'!$I$28,0,10*ROW('Sanitation Data'!I31))="","",OFFSET('Sanitation Data'!$I$28,0,10*ROW('Sanitation Data'!I31)))</f>
        <v/>
      </c>
      <c r="DK37" s="309" t="str">
        <f ca="true">+IF(OFFSET('Sanitation Data'!$I$29,0,10*ROW('Sanitation Data'!I31))="","",OFFSET('Sanitation Data'!$I$29,0,10*ROW('Sanitation Data'!I31)))</f>
        <v/>
      </c>
      <c r="DL37" s="309" t="str">
        <f ca="true">+IF(OFFSET('Sanitation Data'!$I$30,0,10*ROW('Sanitation Data'!I31))="","",OFFSET('Sanitation Data'!$I$30,0,10*ROW('Sanitation Data'!I31)))</f>
        <v/>
      </c>
      <c r="DM37" s="309" t="str">
        <f ca="true">+IF(OFFSET('Sanitation Data'!$I$31,0,10*ROW('Sanitation Data'!I31))="","",OFFSET('Sanitation Data'!$I$31,0,10*ROW('Sanitation Data'!I31)))</f>
        <v/>
      </c>
      <c r="DN37" s="309" t="str">
        <f ca="true">+IF(OFFSET('Sanitation Data'!$I$32,0,10*ROW('Sanitation Data'!I31))="","",OFFSET('Sanitation Data'!$I$32,0,10*ROW('Sanitation Data'!I31)))</f>
        <v/>
      </c>
      <c r="DO37" s="309" t="str">
        <f ca="true">+IF(OFFSET('Hygiene Data'!$D$11,0,10*ROW('Hygiene Data'!D31))="","",OFFSET('Hygiene Data'!$D$11,0,10*ROW('Hygiene Data'!D31)))</f>
        <v/>
      </c>
      <c r="DP37" s="309" t="str">
        <f ca="true">+IF(OFFSET('Hygiene Data'!$D$12,0,10*ROW('Hygiene Data'!D31))="","",OFFSET('Hygiene Data'!$D$12,0,10*ROW('Hygiene Data'!D31)))</f>
        <v/>
      </c>
      <c r="DQ37" s="309" t="str">
        <f ca="true">+IF(OFFSET('Hygiene Data'!$D$13,0,10*ROW('Hygiene Data'!D31))="","",OFFSET('Hygiene Data'!$D$13,0,10*ROW('Hygiene Data'!D31)))</f>
        <v/>
      </c>
      <c r="DR37" s="309" t="str">
        <f ca="true">+IF(OFFSET('Hygiene Data'!$E$11,0,10*ROW('Hygiene Data'!E31))="","",OFFSET('Hygiene Data'!$E$11,0,10*ROW('Hygiene Data'!E31)))</f>
        <v>Yes</v>
      </c>
      <c r="DS37" s="309" t="str">
        <f ca="true">+IF(OFFSET('Hygiene Data'!$E$12,0,10*ROW('Hygiene Data'!E31))="","",OFFSET('Hygiene Data'!$E$12,0,10*ROW('Hygiene Data'!E31)))</f>
        <v/>
      </c>
      <c r="DT37" s="309" t="str">
        <f ca="true">+IF(OFFSET('Hygiene Data'!$E$13,0,10*ROW('Hygiene Data'!E31))="","",OFFSET('Hygiene Data'!$E$13,0,10*ROW('Hygiene Data'!E31)))</f>
        <v>Yes</v>
      </c>
      <c r="DU37" s="309" t="str">
        <f ca="true">+IF(OFFSET('Hygiene Data'!$F$11,0,10*ROW('Hygiene Data'!F31))="","",OFFSET('Hygiene Data'!$F$11,0,10*ROW('Hygiene Data'!F31)))</f>
        <v>Yes</v>
      </c>
      <c r="DV37" s="309" t="str">
        <f ca="true">+IF(OFFSET('Hygiene Data'!$F$12,0,10*ROW('Hygiene Data'!F31))="","",OFFSET('Hygiene Data'!$F$12,0,10*ROW('Hygiene Data'!F31)))</f>
        <v/>
      </c>
      <c r="DW37" s="309" t="str">
        <f ca="true">+IF(OFFSET('Hygiene Data'!$F$13,0,10*ROW('Hygiene Data'!F31))="","",OFFSET('Hygiene Data'!$F$13,0,10*ROW('Hygiene Data'!F31)))</f>
        <v>Yes</v>
      </c>
      <c r="DX37" s="309" t="str">
        <f ca="true">+IF(OFFSET('Hygiene Data'!$G$11,0,10*ROW('Hygiene Data'!G31))="","",OFFSET('Hygiene Data'!$G$11,0,10*ROW('Hygiene Data'!G31)))</f>
        <v/>
      </c>
      <c r="DY37" s="309" t="str">
        <f ca="true">+IF(OFFSET('Hygiene Data'!$G$12,0,10*ROW('Hygiene Data'!G31))="","",OFFSET('Hygiene Data'!$G$12,0,10*ROW('Hygiene Data'!G31)))</f>
        <v/>
      </c>
      <c r="DZ37" s="309" t="str">
        <f ca="true">+IF(OFFSET('Hygiene Data'!$G$13,0,10*ROW('Hygiene Data'!G31))="","",OFFSET('Hygiene Data'!$G$13,0,10*ROW('Hygiene Data'!G31)))</f>
        <v/>
      </c>
      <c r="EA37" s="309" t="str">
        <f ca="true">+IF(OFFSET('Hygiene Data'!$H$11,0,10*ROW('Hygiene Data'!H31))="","",OFFSET('Hygiene Data'!$H$11,0,10*ROW('Hygiene Data'!H31)))</f>
        <v>Yes</v>
      </c>
      <c r="EB37" s="309" t="str">
        <f ca="true">+IF(OFFSET('Hygiene Data'!$H$12,0,10*ROW('Hygiene Data'!H31))="","",OFFSET('Hygiene Data'!$H$12,0,10*ROW('Hygiene Data'!H31)))</f>
        <v/>
      </c>
      <c r="EC37" s="309" t="str">
        <f ca="true">+IF(OFFSET('Hygiene Data'!$H$13,0,10*ROW('Hygiene Data'!H31))="","",OFFSET('Hygiene Data'!$H$13,0,10*ROW('Hygiene Data'!H31)))</f>
        <v>Yes</v>
      </c>
      <c r="ED37" s="309" t="str">
        <f ca="true">+IF(OFFSET('Hygiene Data'!$I$11,0,10*ROW('Hygiene Data'!I31))="","",OFFSET('Hygiene Data'!$I$11,0,10*ROW('Hygiene Data'!I31)))</f>
        <v/>
      </c>
      <c r="EE37" s="309" t="str">
        <f ca="true">+IF(OFFSET('Hygiene Data'!$I$12,0,10*ROW('Hygiene Data'!I31))="","",OFFSET('Hygiene Data'!$I$12,0,10*ROW('Hygiene Data'!I31)))</f>
        <v/>
      </c>
      <c r="EF37" s="309"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NER_2021_EMIS</v>
      </c>
      <c r="B38" s="36" t="str">
        <f ca="true">+IF(OFFSET('Water Data'!$C$2,0,10*ROW('Water Data'!F32))="","",OFFSET('Water Data'!$C$2,0,10*ROW('Water Data'!F32)))</f>
        <v>EMIS</v>
      </c>
      <c r="C38" s="365">
        <f t="shared" ca="true" si="0"/>
        <v>2021</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23.097626715552693</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17.289423685877136</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23.9</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15.539494062983996</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40.966328097904174</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65.427485750474986</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37.9</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69.850283944243671</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60.901818361987807</v>
      </c>
      <c r="BA38" s="98">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50.564507289268882</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43.603546548448378</v>
      </c>
      <c r="BG38" s="98">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45.731475617479418</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60.9</v>
      </c>
      <c r="BM38" s="98">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50.564507289268882</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60.918946824987096</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9"/>
      <c r="BS38" s="309" t="str">
        <f ca="true">+IF(OFFSET('Water Data'!$D$27,0,10*ROW('Water Data'!D32))="","",OFFSET('Water Data'!$D$27,0,10*ROW('Water Data'!D32)))</f>
        <v/>
      </c>
      <c r="BT38" s="309" t="str">
        <f ca="true">+IF(OFFSET('Water Data'!$D$28,0,10*ROW('Water Data'!D32))="","",OFFSET('Water Data'!$D$28,0,10*ROW('Water Data'!D32)))</f>
        <v>Yes</v>
      </c>
      <c r="BU38" s="309" t="str">
        <f ca="true">+IF(OFFSET('Water Data'!$D$29,0,10*ROW('Water Data'!D32))="","",OFFSET('Water Data'!$D$29,0,10*ROW('Water Data'!D32)))</f>
        <v/>
      </c>
      <c r="BV38" s="309" t="str">
        <f ca="true">+IF(OFFSET('Water Data'!$E$27,0,10*ROW('Water Data'!E32))="","",OFFSET('Water Data'!$E$27,0,10*ROW('Water Data'!E32)))</f>
        <v/>
      </c>
      <c r="BW38" s="309" t="str">
        <f ca="true">+IF(OFFSET('Water Data'!$E$28,0,10*ROW('Water Data'!E32))="","",OFFSET('Water Data'!$E$28,0,10*ROW('Water Data'!E32)))</f>
        <v/>
      </c>
      <c r="BX38" s="309" t="str">
        <f ca="true">+IF(OFFSET('Water Data'!$E$29,0,10*ROW('Water Data'!E32))="","",OFFSET('Water Data'!$E$29,0,10*ROW('Water Data'!E32)))</f>
        <v/>
      </c>
      <c r="BY38" s="309" t="str">
        <f ca="true">+IF(OFFSET('Water Data'!$F$27,0,10*ROW('Water Data'!F32))="","",OFFSET('Water Data'!$F$27,0,10*ROW('Water Data'!F32)))</f>
        <v/>
      </c>
      <c r="BZ38" s="309" t="str">
        <f ca="true">+IF(OFFSET('Water Data'!$F$28,0,10*ROW('Water Data'!F32))="","",OFFSET('Water Data'!$F$28,0,10*ROW('Water Data'!F32)))</f>
        <v>Yes</v>
      </c>
      <c r="CA38" s="309" t="str">
        <f ca="true">+IF(OFFSET('Water Data'!$F$29,0,10*ROW('Water Data'!F32))="","",OFFSET('Water Data'!$F$29,0,10*ROW('Water Data'!F32)))</f>
        <v/>
      </c>
      <c r="CB38" s="309" t="str">
        <f ca="true">+IF(OFFSET('Water Data'!$G$27,0,10*ROW('Water Data'!G32))="","",OFFSET('Water Data'!$G$27,0,10*ROW('Water Data'!G32)))</f>
        <v/>
      </c>
      <c r="CC38" s="309" t="str">
        <f ca="true">+IF(OFFSET('Water Data'!$G$28,0,10*ROW('Water Data'!G32))="","",OFFSET('Water Data'!$G$28,0,10*ROW('Water Data'!G32)))</f>
        <v/>
      </c>
      <c r="CD38" s="309" t="str">
        <f ca="true">+IF(OFFSET('Water Data'!$G$29,0,10*ROW('Water Data'!G32))="","",OFFSET('Water Data'!$G$29,0,10*ROW('Water Data'!G32)))</f>
        <v/>
      </c>
      <c r="CE38" s="309" t="str">
        <f ca="true">+IF(OFFSET('Water Data'!$H$27,0,10*ROW('Water Data'!H32))="","",OFFSET('Water Data'!$H$27,0,10*ROW('Water Data'!H32)))</f>
        <v/>
      </c>
      <c r="CF38" s="309" t="str">
        <f ca="true">+IF(OFFSET('Water Data'!$H$28,0,10*ROW('Water Data'!H32))="","",OFFSET('Water Data'!$H$28,0,10*ROW('Water Data'!H32)))</f>
        <v>Yes</v>
      </c>
      <c r="CG38" s="309" t="str">
        <f ca="true">+IF(OFFSET('Water Data'!$H$29,0,10*ROW('Water Data'!H32))="","",OFFSET('Water Data'!$H$29,0,10*ROW('Water Data'!H32)))</f>
        <v/>
      </c>
      <c r="CH38" s="309" t="str">
        <f ca="true">+IF(OFFSET('Water Data'!$I$27,0,10*ROW('Water Data'!I32))="","",OFFSET('Water Data'!$I$27,0,10*ROW('Water Data'!I32)))</f>
        <v/>
      </c>
      <c r="CI38" s="309" t="str">
        <f ca="true">+IF(OFFSET('Water Data'!$I$28,0,10*ROW('Water Data'!I32))="","",OFFSET('Water Data'!$I$28,0,10*ROW('Water Data'!I32)))</f>
        <v>Yes</v>
      </c>
      <c r="CJ38" s="309" t="str">
        <f ca="true">+IF(OFFSET('Water Data'!$I$29,0,10*ROW('Water Data'!I32))="","",OFFSET('Water Data'!$I$29,0,10*ROW('Water Data'!I32)))</f>
        <v/>
      </c>
      <c r="CK38" s="309" t="str">
        <f ca="true">+IF(OFFSET('Sanitation Data'!$D$28,0,10*ROW('Sanitation Data'!D32))="","",OFFSET('Sanitation Data'!$D$28,0,10*ROW('Sanitation Data'!D32)))</f>
        <v>Yes</v>
      </c>
      <c r="CL38" s="309" t="str">
        <f ca="true">+IF(OFFSET('Sanitation Data'!$D$29,0,10*ROW('Sanitation Data'!D32))="","",OFFSET('Sanitation Data'!$D$29,0,10*ROW('Sanitation Data'!D32)))</f>
        <v/>
      </c>
      <c r="CM38" s="309" t="str">
        <f ca="true">+IF(OFFSET('Sanitation Data'!$D$30,0,10*ROW('Sanitation Data'!D32))="","",OFFSET('Sanitation Data'!$D$30,0,10*ROW('Sanitation Data'!D32)))</f>
        <v/>
      </c>
      <c r="CN38" s="309" t="str">
        <f ca="true">+IF(OFFSET('Sanitation Data'!$D$31,0,10*ROW('Sanitation Data'!D32))="","",OFFSET('Sanitation Data'!$D$31,0,10*ROW('Sanitation Data'!D32)))</f>
        <v/>
      </c>
      <c r="CO38" s="309" t="str">
        <f ca="true">+IF(OFFSET('Sanitation Data'!$D$32,0,10*ROW('Sanitation Data'!D32))="","",OFFSET('Sanitation Data'!$D$32,0,10*ROW('Sanitation Data'!D32)))</f>
        <v/>
      </c>
      <c r="CP38" s="309" t="str">
        <f ca="true">+IF(OFFSET('Sanitation Data'!$E$28,0,10*ROW('Sanitation Data'!E32))="","",OFFSET('Sanitation Data'!$E$28,0,10*ROW('Sanitation Data'!E32)))</f>
        <v/>
      </c>
      <c r="CQ38" s="309" t="str">
        <f ca="true">+IF(OFFSET('Sanitation Data'!$E$29,0,10*ROW('Sanitation Data'!E32))="","",OFFSET('Sanitation Data'!$E$29,0,10*ROW('Sanitation Data'!E32)))</f>
        <v/>
      </c>
      <c r="CR38" s="309" t="str">
        <f ca="true">+IF(OFFSET('Sanitation Data'!$E$30,0,10*ROW('Sanitation Data'!E32))="","",OFFSET('Sanitation Data'!$E$30,0,10*ROW('Sanitation Data'!E32)))</f>
        <v/>
      </c>
      <c r="CS38" s="309" t="str">
        <f ca="true">+IF(OFFSET('Sanitation Data'!$E$31,0,10*ROW('Sanitation Data'!E32))="","",OFFSET('Sanitation Data'!$E$31,0,10*ROW('Sanitation Data'!E32)))</f>
        <v/>
      </c>
      <c r="CT38" s="309" t="str">
        <f ca="true">+IF(OFFSET('Sanitation Data'!$E$32,0,10*ROW('Sanitation Data'!E32))="","",OFFSET('Sanitation Data'!$E$32,0,10*ROW('Sanitation Data'!E32)))</f>
        <v/>
      </c>
      <c r="CU38" s="309" t="str">
        <f ca="true">+IF(OFFSET('Sanitation Data'!$F$28,0,10*ROW('Sanitation Data'!F32))="","",OFFSET('Sanitation Data'!$F$28,0,10*ROW('Sanitation Data'!F32)))</f>
        <v>Yes</v>
      </c>
      <c r="CV38" s="309" t="str">
        <f ca="true">+IF(OFFSET('Sanitation Data'!$F$29,0,10*ROW('Sanitation Data'!F32))="","",OFFSET('Sanitation Data'!$F$29,0,10*ROW('Sanitation Data'!F32)))</f>
        <v/>
      </c>
      <c r="CW38" s="309" t="str">
        <f ca="true">+IF(OFFSET('Sanitation Data'!$F$30,0,10*ROW('Sanitation Data'!F32))="","",OFFSET('Sanitation Data'!$F$30,0,10*ROW('Sanitation Data'!F32)))</f>
        <v/>
      </c>
      <c r="CX38" s="309" t="str">
        <f ca="true">+IF(OFFSET('Sanitation Data'!$F$31,0,10*ROW('Sanitation Data'!F32))="","",OFFSET('Sanitation Data'!$F$31,0,10*ROW('Sanitation Data'!F32)))</f>
        <v/>
      </c>
      <c r="CY38" s="309" t="str">
        <f ca="true">+IF(OFFSET('Sanitation Data'!$F$32,0,10*ROW('Sanitation Data'!F32))="","",OFFSET('Sanitation Data'!$F$32,0,10*ROW('Sanitation Data'!F32)))</f>
        <v/>
      </c>
      <c r="CZ38" s="309" t="str">
        <f ca="true">+IF(OFFSET('Sanitation Data'!$G$28,0,10*ROW('Sanitation Data'!G32))="","",OFFSET('Sanitation Data'!$G$28,0,10*ROW('Sanitation Data'!G32)))</f>
        <v/>
      </c>
      <c r="DA38" s="309" t="str">
        <f ca="true">+IF(OFFSET('Sanitation Data'!$G$29,0,10*ROW('Sanitation Data'!G32))="","",OFFSET('Sanitation Data'!$G$29,0,10*ROW('Sanitation Data'!G32)))</f>
        <v/>
      </c>
      <c r="DB38" s="309" t="str">
        <f ca="true">+IF(OFFSET('Sanitation Data'!$G$30,0,10*ROW('Sanitation Data'!G32))="","",OFFSET('Sanitation Data'!$G$30,0,10*ROW('Sanitation Data'!G32)))</f>
        <v/>
      </c>
      <c r="DC38" s="309" t="str">
        <f ca="true">+IF(OFFSET('Sanitation Data'!$G$31,0,10*ROW('Sanitation Data'!G32))="","",OFFSET('Sanitation Data'!$G$31,0,10*ROW('Sanitation Data'!G32)))</f>
        <v/>
      </c>
      <c r="DD38" s="309" t="str">
        <f ca="true">+IF(OFFSET('Sanitation Data'!$G$32,0,10*ROW('Sanitation Data'!G32))="","",OFFSET('Sanitation Data'!$G$32,0,10*ROW('Sanitation Data'!G32)))</f>
        <v/>
      </c>
      <c r="DE38" s="309" t="str">
        <f ca="true">+IF(OFFSET('Sanitation Data'!$H$28,0,10*ROW('Sanitation Data'!H32))="","",OFFSET('Sanitation Data'!$H$28,0,10*ROW('Sanitation Data'!H32)))</f>
        <v>Yes</v>
      </c>
      <c r="DF38" s="309" t="str">
        <f ca="true">+IF(OFFSET('Sanitation Data'!$H$29,0,10*ROW('Sanitation Data'!H32))="","",OFFSET('Sanitation Data'!$H$29,0,10*ROW('Sanitation Data'!H32)))</f>
        <v/>
      </c>
      <c r="DG38" s="309" t="str">
        <f ca="true">+IF(OFFSET('Sanitation Data'!$H$30,0,10*ROW('Sanitation Data'!H32))="","",OFFSET('Sanitation Data'!$H$30,0,10*ROW('Sanitation Data'!H32)))</f>
        <v/>
      </c>
      <c r="DH38" s="309" t="str">
        <f ca="true">+IF(OFFSET('Sanitation Data'!$H$31,0,10*ROW('Sanitation Data'!H32))="","",OFFSET('Sanitation Data'!$H$31,0,10*ROW('Sanitation Data'!H32)))</f>
        <v/>
      </c>
      <c r="DI38" s="309" t="str">
        <f ca="true">+IF(OFFSET('Sanitation Data'!$H$32,0,10*ROW('Sanitation Data'!H32))="","",OFFSET('Sanitation Data'!$H$32,0,10*ROW('Sanitation Data'!H32)))</f>
        <v/>
      </c>
      <c r="DJ38" s="309" t="str">
        <f ca="true">+IF(OFFSET('Sanitation Data'!$I$28,0,10*ROW('Sanitation Data'!I32))="","",OFFSET('Sanitation Data'!$I$28,0,10*ROW('Sanitation Data'!I32)))</f>
        <v>Yes</v>
      </c>
      <c r="DK38" s="309" t="str">
        <f ca="true">+IF(OFFSET('Sanitation Data'!$I$29,0,10*ROW('Sanitation Data'!I32))="","",OFFSET('Sanitation Data'!$I$29,0,10*ROW('Sanitation Data'!I32)))</f>
        <v/>
      </c>
      <c r="DL38" s="309" t="str">
        <f ca="true">+IF(OFFSET('Sanitation Data'!$I$30,0,10*ROW('Sanitation Data'!I32))="","",OFFSET('Sanitation Data'!$I$30,0,10*ROW('Sanitation Data'!I32)))</f>
        <v/>
      </c>
      <c r="DM38" s="309" t="str">
        <f ca="true">+IF(OFFSET('Sanitation Data'!$I$31,0,10*ROW('Sanitation Data'!I32))="","",OFFSET('Sanitation Data'!$I$31,0,10*ROW('Sanitation Data'!I32)))</f>
        <v/>
      </c>
      <c r="DN38" s="309" t="str">
        <f ca="true">+IF(OFFSET('Sanitation Data'!$I$32,0,10*ROW('Sanitation Data'!I32))="","",OFFSET('Sanitation Data'!$I$32,0,10*ROW('Sanitation Data'!I32)))</f>
        <v/>
      </c>
      <c r="DO38" s="309" t="str">
        <f ca="true">+IF(OFFSET('Hygiene Data'!$D$11,0,10*ROW('Hygiene Data'!D32))="","",OFFSET('Hygiene Data'!$D$11,0,10*ROW('Hygiene Data'!D32)))</f>
        <v>Yes</v>
      </c>
      <c r="DP38" s="309" t="str">
        <f ca="true">+IF(OFFSET('Hygiene Data'!$D$12,0,10*ROW('Hygiene Data'!D32))="","",OFFSET('Hygiene Data'!$D$12,0,10*ROW('Hygiene Data'!D32)))</f>
        <v>Yes</v>
      </c>
      <c r="DQ38" s="309" t="str">
        <f ca="true">+IF(OFFSET('Hygiene Data'!$D$13,0,10*ROW('Hygiene Data'!D32))="","",OFFSET('Hygiene Data'!$D$13,0,10*ROW('Hygiene Data'!D32)))</f>
        <v/>
      </c>
      <c r="DR38" s="309" t="str">
        <f ca="true">+IF(OFFSET('Hygiene Data'!$E$11,0,10*ROW('Hygiene Data'!E32))="","",OFFSET('Hygiene Data'!$E$11,0,10*ROW('Hygiene Data'!E32)))</f>
        <v/>
      </c>
      <c r="DS38" s="309" t="str">
        <f ca="true">+IF(OFFSET('Hygiene Data'!$E$12,0,10*ROW('Hygiene Data'!E32))="","",OFFSET('Hygiene Data'!$E$12,0,10*ROW('Hygiene Data'!E32)))</f>
        <v/>
      </c>
      <c r="DT38" s="309" t="str">
        <f ca="true">+IF(OFFSET('Hygiene Data'!$E$13,0,10*ROW('Hygiene Data'!E32))="","",OFFSET('Hygiene Data'!$E$13,0,10*ROW('Hygiene Data'!E32)))</f>
        <v/>
      </c>
      <c r="DU38" s="309" t="str">
        <f ca="true">+IF(OFFSET('Hygiene Data'!$F$11,0,10*ROW('Hygiene Data'!F32))="","",OFFSET('Hygiene Data'!$F$11,0,10*ROW('Hygiene Data'!F32)))</f>
        <v>Yes</v>
      </c>
      <c r="DV38" s="309" t="str">
        <f ca="true">+IF(OFFSET('Hygiene Data'!$F$12,0,10*ROW('Hygiene Data'!F32))="","",OFFSET('Hygiene Data'!$F$12,0,10*ROW('Hygiene Data'!F32)))</f>
        <v>Yes</v>
      </c>
      <c r="DW38" s="309" t="str">
        <f ca="true">+IF(OFFSET('Hygiene Data'!$F$13,0,10*ROW('Hygiene Data'!F32))="","",OFFSET('Hygiene Data'!$F$13,0,10*ROW('Hygiene Data'!F32)))</f>
        <v/>
      </c>
      <c r="DX38" s="309" t="str">
        <f ca="true">+IF(OFFSET('Hygiene Data'!$G$11,0,10*ROW('Hygiene Data'!G32))="","",OFFSET('Hygiene Data'!$G$11,0,10*ROW('Hygiene Data'!G32)))</f>
        <v/>
      </c>
      <c r="DY38" s="309" t="str">
        <f ca="true">+IF(OFFSET('Hygiene Data'!$G$12,0,10*ROW('Hygiene Data'!G32))="","",OFFSET('Hygiene Data'!$G$12,0,10*ROW('Hygiene Data'!G32)))</f>
        <v/>
      </c>
      <c r="DZ38" s="309" t="str">
        <f ca="true">+IF(OFFSET('Hygiene Data'!$G$13,0,10*ROW('Hygiene Data'!G32))="","",OFFSET('Hygiene Data'!$G$13,0,10*ROW('Hygiene Data'!G32)))</f>
        <v/>
      </c>
      <c r="EA38" s="309" t="str">
        <f ca="true">+IF(OFFSET('Hygiene Data'!$H$11,0,10*ROW('Hygiene Data'!H32))="","",OFFSET('Hygiene Data'!$H$11,0,10*ROW('Hygiene Data'!H32)))</f>
        <v>Yes</v>
      </c>
      <c r="EB38" s="309" t="str">
        <f ca="true">+IF(OFFSET('Hygiene Data'!$H$12,0,10*ROW('Hygiene Data'!H32))="","",OFFSET('Hygiene Data'!$H$12,0,10*ROW('Hygiene Data'!H32)))</f>
        <v>Yes</v>
      </c>
      <c r="EC38" s="309" t="str">
        <f ca="true">+IF(OFFSET('Hygiene Data'!$H$13,0,10*ROW('Hygiene Data'!H32))="","",OFFSET('Hygiene Data'!$H$13,0,10*ROW('Hygiene Data'!H32)))</f>
        <v/>
      </c>
      <c r="ED38" s="309" t="str">
        <f ca="true">+IF(OFFSET('Hygiene Data'!$I$11,0,10*ROW('Hygiene Data'!I32))="","",OFFSET('Hygiene Data'!$I$11,0,10*ROW('Hygiene Data'!I32)))</f>
        <v>Yes</v>
      </c>
      <c r="EE38" s="309" t="str">
        <f ca="true">+IF(OFFSET('Hygiene Data'!$I$12,0,10*ROW('Hygiene Data'!I32))="","",OFFSET('Hygiene Data'!$I$12,0,10*ROW('Hygiene Data'!I32)))</f>
        <v/>
      </c>
      <c r="EF38" s="309"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NER_2022_EMIS</v>
      </c>
      <c r="B39" s="36" t="str">
        <f ca="true">+IF(OFFSET('Water Data'!$C$2,0,10*ROW('Water Data'!F33))="","",OFFSET('Water Data'!$C$2,0,10*ROW('Water Data'!F33)))</f>
        <v>EMIS</v>
      </c>
      <c r="C39" s="365">
        <f t="shared" ca="true" si="0"/>
        <v>2022</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33.331714729370013</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19.832352585749728</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62</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26.05</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62.046035805626602</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45.1633126062667</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32.747266026221979</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72</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41.27</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57.31</v>
      </c>
      <c r="BA39" s="98">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42.20948990376592</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47.683723127707268</v>
      </c>
      <c r="BG39" s="98">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65.186393571385423</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57.31</v>
      </c>
      <c r="BM39" s="98">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42.20948990376592</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9"/>
      <c r="BS39" s="309" t="str">
        <f ca="true">+IF(OFFSET('Water Data'!$D$27,0,10*ROW('Water Data'!D33))="","",OFFSET('Water Data'!$D$27,0,10*ROW('Water Data'!D33)))</f>
        <v/>
      </c>
      <c r="BT39" s="309" t="str">
        <f ca="true">+IF(OFFSET('Water Data'!$D$28,0,10*ROW('Water Data'!D33))="","",OFFSET('Water Data'!$D$28,0,10*ROW('Water Data'!D33)))</f>
        <v>Yes</v>
      </c>
      <c r="BU39" s="309" t="str">
        <f ca="true">+IF(OFFSET('Water Data'!$D$29,0,10*ROW('Water Data'!D33))="","",OFFSET('Water Data'!$D$29,0,10*ROW('Water Data'!D33)))</f>
        <v/>
      </c>
      <c r="BV39" s="309" t="str">
        <f ca="true">+IF(OFFSET('Water Data'!$E$27,0,10*ROW('Water Data'!E33))="","",OFFSET('Water Data'!$E$27,0,10*ROW('Water Data'!E33)))</f>
        <v/>
      </c>
      <c r="BW39" s="309" t="str">
        <f ca="true">+IF(OFFSET('Water Data'!$E$28,0,10*ROW('Water Data'!E33))="","",OFFSET('Water Data'!$E$28,0,10*ROW('Water Data'!E33)))</f>
        <v/>
      </c>
      <c r="BX39" s="309" t="str">
        <f ca="true">+IF(OFFSET('Water Data'!$E$29,0,10*ROW('Water Data'!E33))="","",OFFSET('Water Data'!$E$29,0,10*ROW('Water Data'!E33)))</f>
        <v/>
      </c>
      <c r="BY39" s="309" t="str">
        <f ca="true">+IF(OFFSET('Water Data'!$F$27,0,10*ROW('Water Data'!F33))="","",OFFSET('Water Data'!$F$27,0,10*ROW('Water Data'!F33)))</f>
        <v/>
      </c>
      <c r="BZ39" s="309" t="str">
        <f ca="true">+IF(OFFSET('Water Data'!$F$28,0,10*ROW('Water Data'!F33))="","",OFFSET('Water Data'!$F$28,0,10*ROW('Water Data'!F33)))</f>
        <v>Yes</v>
      </c>
      <c r="CA39" s="309" t="str">
        <f ca="true">+IF(OFFSET('Water Data'!$F$29,0,10*ROW('Water Data'!F33))="","",OFFSET('Water Data'!$F$29,0,10*ROW('Water Data'!F33)))</f>
        <v/>
      </c>
      <c r="CB39" s="309" t="str">
        <f ca="true">+IF(OFFSET('Water Data'!$G$27,0,10*ROW('Water Data'!G33))="","",OFFSET('Water Data'!$G$27,0,10*ROW('Water Data'!G33)))</f>
        <v/>
      </c>
      <c r="CC39" s="309" t="str">
        <f ca="true">+IF(OFFSET('Water Data'!$G$28,0,10*ROW('Water Data'!G33))="","",OFFSET('Water Data'!$G$28,0,10*ROW('Water Data'!G33)))</f>
        <v>Yes</v>
      </c>
      <c r="CD39" s="309" t="str">
        <f ca="true">+IF(OFFSET('Water Data'!$G$29,0,10*ROW('Water Data'!G33))="","",OFFSET('Water Data'!$G$29,0,10*ROW('Water Data'!G33)))</f>
        <v/>
      </c>
      <c r="CE39" s="309" t="str">
        <f ca="true">+IF(OFFSET('Water Data'!$H$27,0,10*ROW('Water Data'!H33))="","",OFFSET('Water Data'!$H$27,0,10*ROW('Water Data'!H33)))</f>
        <v/>
      </c>
      <c r="CF39" s="309" t="str">
        <f ca="true">+IF(OFFSET('Water Data'!$H$28,0,10*ROW('Water Data'!H33))="","",OFFSET('Water Data'!$H$28,0,10*ROW('Water Data'!H33)))</f>
        <v>Yes</v>
      </c>
      <c r="CG39" s="309" t="str">
        <f ca="true">+IF(OFFSET('Water Data'!$H$29,0,10*ROW('Water Data'!H33))="","",OFFSET('Water Data'!$H$29,0,10*ROW('Water Data'!H33)))</f>
        <v/>
      </c>
      <c r="CH39" s="309" t="str">
        <f ca="true">+IF(OFFSET('Water Data'!$I$27,0,10*ROW('Water Data'!I33))="","",OFFSET('Water Data'!$I$27,0,10*ROW('Water Data'!I33)))</f>
        <v/>
      </c>
      <c r="CI39" s="309" t="str">
        <f ca="true">+IF(OFFSET('Water Data'!$I$28,0,10*ROW('Water Data'!I33))="","",OFFSET('Water Data'!$I$28,0,10*ROW('Water Data'!I33)))</f>
        <v>Yes</v>
      </c>
      <c r="CJ39" s="309" t="str">
        <f ca="true">+IF(OFFSET('Water Data'!$I$29,0,10*ROW('Water Data'!I33))="","",OFFSET('Water Data'!$I$29,0,10*ROW('Water Data'!I33)))</f>
        <v/>
      </c>
      <c r="CK39" s="309" t="str">
        <f ca="true">+IF(OFFSET('Sanitation Data'!$D$28,0,10*ROW('Sanitation Data'!D33))="","",OFFSET('Sanitation Data'!$D$28,0,10*ROW('Sanitation Data'!D33)))</f>
        <v>Yes</v>
      </c>
      <c r="CL39" s="309" t="str">
        <f ca="true">+IF(OFFSET('Sanitation Data'!$D$29,0,10*ROW('Sanitation Data'!D33))="","",OFFSET('Sanitation Data'!$D$29,0,10*ROW('Sanitation Data'!D33)))</f>
        <v/>
      </c>
      <c r="CM39" s="309" t="str">
        <f ca="true">+IF(OFFSET('Sanitation Data'!$D$30,0,10*ROW('Sanitation Data'!D33))="","",OFFSET('Sanitation Data'!$D$30,0,10*ROW('Sanitation Data'!D33)))</f>
        <v/>
      </c>
      <c r="CN39" s="309" t="str">
        <f ca="true">+IF(OFFSET('Sanitation Data'!$D$31,0,10*ROW('Sanitation Data'!D33))="","",OFFSET('Sanitation Data'!$D$31,0,10*ROW('Sanitation Data'!D33)))</f>
        <v/>
      </c>
      <c r="CO39" s="309" t="str">
        <f ca="true">+IF(OFFSET('Sanitation Data'!$D$32,0,10*ROW('Sanitation Data'!D33))="","",OFFSET('Sanitation Data'!$D$32,0,10*ROW('Sanitation Data'!D33)))</f>
        <v/>
      </c>
      <c r="CP39" s="309" t="str">
        <f ca="true">+IF(OFFSET('Sanitation Data'!$E$28,0,10*ROW('Sanitation Data'!E33))="","",OFFSET('Sanitation Data'!$E$28,0,10*ROW('Sanitation Data'!E33)))</f>
        <v/>
      </c>
      <c r="CQ39" s="309" t="str">
        <f ca="true">+IF(OFFSET('Sanitation Data'!$E$29,0,10*ROW('Sanitation Data'!E33))="","",OFFSET('Sanitation Data'!$E$29,0,10*ROW('Sanitation Data'!E33)))</f>
        <v/>
      </c>
      <c r="CR39" s="309" t="str">
        <f ca="true">+IF(OFFSET('Sanitation Data'!$E$30,0,10*ROW('Sanitation Data'!E33))="","",OFFSET('Sanitation Data'!$E$30,0,10*ROW('Sanitation Data'!E33)))</f>
        <v/>
      </c>
      <c r="CS39" s="309" t="str">
        <f ca="true">+IF(OFFSET('Sanitation Data'!$E$31,0,10*ROW('Sanitation Data'!E33))="","",OFFSET('Sanitation Data'!$E$31,0,10*ROW('Sanitation Data'!E33)))</f>
        <v/>
      </c>
      <c r="CT39" s="309" t="str">
        <f ca="true">+IF(OFFSET('Sanitation Data'!$E$32,0,10*ROW('Sanitation Data'!E33))="","",OFFSET('Sanitation Data'!$E$32,0,10*ROW('Sanitation Data'!E33)))</f>
        <v/>
      </c>
      <c r="CU39" s="309" t="str">
        <f ca="true">+IF(OFFSET('Sanitation Data'!$F$28,0,10*ROW('Sanitation Data'!F33))="","",OFFSET('Sanitation Data'!$F$28,0,10*ROW('Sanitation Data'!F33)))</f>
        <v>Yes</v>
      </c>
      <c r="CV39" s="309" t="str">
        <f ca="true">+IF(OFFSET('Sanitation Data'!$F$29,0,10*ROW('Sanitation Data'!F33))="","",OFFSET('Sanitation Data'!$F$29,0,10*ROW('Sanitation Data'!F33)))</f>
        <v/>
      </c>
      <c r="CW39" s="309" t="str">
        <f ca="true">+IF(OFFSET('Sanitation Data'!$F$30,0,10*ROW('Sanitation Data'!F33))="","",OFFSET('Sanitation Data'!$F$30,0,10*ROW('Sanitation Data'!F33)))</f>
        <v/>
      </c>
      <c r="CX39" s="309" t="str">
        <f ca="true">+IF(OFFSET('Sanitation Data'!$F$31,0,10*ROW('Sanitation Data'!F33))="","",OFFSET('Sanitation Data'!$F$31,0,10*ROW('Sanitation Data'!F33)))</f>
        <v/>
      </c>
      <c r="CY39" s="309" t="str">
        <f ca="true">+IF(OFFSET('Sanitation Data'!$F$32,0,10*ROW('Sanitation Data'!F33))="","",OFFSET('Sanitation Data'!$F$32,0,10*ROW('Sanitation Data'!F33)))</f>
        <v/>
      </c>
      <c r="CZ39" s="309" t="str">
        <f ca="true">+IF(OFFSET('Sanitation Data'!$G$28,0,10*ROW('Sanitation Data'!G33))="","",OFFSET('Sanitation Data'!$G$28,0,10*ROW('Sanitation Data'!G33)))</f>
        <v>Yes</v>
      </c>
      <c r="DA39" s="309" t="str">
        <f ca="true">+IF(OFFSET('Sanitation Data'!$G$29,0,10*ROW('Sanitation Data'!G33))="","",OFFSET('Sanitation Data'!$G$29,0,10*ROW('Sanitation Data'!G33)))</f>
        <v/>
      </c>
      <c r="DB39" s="309" t="str">
        <f ca="true">+IF(OFFSET('Sanitation Data'!$G$30,0,10*ROW('Sanitation Data'!G33))="","",OFFSET('Sanitation Data'!$G$30,0,10*ROW('Sanitation Data'!G33)))</f>
        <v/>
      </c>
      <c r="DC39" s="309" t="str">
        <f ca="true">+IF(OFFSET('Sanitation Data'!$G$31,0,10*ROW('Sanitation Data'!G33))="","",OFFSET('Sanitation Data'!$G$31,0,10*ROW('Sanitation Data'!G33)))</f>
        <v/>
      </c>
      <c r="DD39" s="309" t="str">
        <f ca="true">+IF(OFFSET('Sanitation Data'!$G$32,0,10*ROW('Sanitation Data'!G33))="","",OFFSET('Sanitation Data'!$G$32,0,10*ROW('Sanitation Data'!G33)))</f>
        <v/>
      </c>
      <c r="DE39" s="309" t="str">
        <f ca="true">+IF(OFFSET('Sanitation Data'!$H$28,0,10*ROW('Sanitation Data'!H33))="","",OFFSET('Sanitation Data'!$H$28,0,10*ROW('Sanitation Data'!H33)))</f>
        <v>Yes</v>
      </c>
      <c r="DF39" s="309" t="str">
        <f ca="true">+IF(OFFSET('Sanitation Data'!$H$29,0,10*ROW('Sanitation Data'!H33))="","",OFFSET('Sanitation Data'!$H$29,0,10*ROW('Sanitation Data'!H33)))</f>
        <v/>
      </c>
      <c r="DG39" s="309" t="str">
        <f ca="true">+IF(OFFSET('Sanitation Data'!$H$30,0,10*ROW('Sanitation Data'!H33))="","",OFFSET('Sanitation Data'!$H$30,0,10*ROW('Sanitation Data'!H33)))</f>
        <v/>
      </c>
      <c r="DH39" s="309" t="str">
        <f ca="true">+IF(OFFSET('Sanitation Data'!$H$31,0,10*ROW('Sanitation Data'!H33))="","",OFFSET('Sanitation Data'!$H$31,0,10*ROW('Sanitation Data'!H33)))</f>
        <v/>
      </c>
      <c r="DI39" s="309" t="str">
        <f ca="true">+IF(OFFSET('Sanitation Data'!$H$32,0,10*ROW('Sanitation Data'!H33))="","",OFFSET('Sanitation Data'!$H$32,0,10*ROW('Sanitation Data'!H33)))</f>
        <v/>
      </c>
      <c r="DJ39" s="309" t="str">
        <f ca="true">+IF(OFFSET('Sanitation Data'!$I$28,0,10*ROW('Sanitation Data'!I33))="","",OFFSET('Sanitation Data'!$I$28,0,10*ROW('Sanitation Data'!I33)))</f>
        <v/>
      </c>
      <c r="DK39" s="309" t="str">
        <f ca="true">+IF(OFFSET('Sanitation Data'!$I$29,0,10*ROW('Sanitation Data'!I33))="","",OFFSET('Sanitation Data'!$I$29,0,10*ROW('Sanitation Data'!I33)))</f>
        <v/>
      </c>
      <c r="DL39" s="309" t="str">
        <f ca="true">+IF(OFFSET('Sanitation Data'!$I$30,0,10*ROW('Sanitation Data'!I33))="","",OFFSET('Sanitation Data'!$I$30,0,10*ROW('Sanitation Data'!I33)))</f>
        <v/>
      </c>
      <c r="DM39" s="309" t="str">
        <f ca="true">+IF(OFFSET('Sanitation Data'!$I$31,0,10*ROW('Sanitation Data'!I33))="","",OFFSET('Sanitation Data'!$I$31,0,10*ROW('Sanitation Data'!I33)))</f>
        <v/>
      </c>
      <c r="DN39" s="309" t="str">
        <f ca="true">+IF(OFFSET('Sanitation Data'!$I$32,0,10*ROW('Sanitation Data'!I33))="","",OFFSET('Sanitation Data'!$I$32,0,10*ROW('Sanitation Data'!I33)))</f>
        <v/>
      </c>
      <c r="DO39" s="309" t="str">
        <f ca="true">+IF(OFFSET('Hygiene Data'!$D$11,0,10*ROW('Hygiene Data'!D33))="","",OFFSET('Hygiene Data'!$D$11,0,10*ROW('Hygiene Data'!D33)))</f>
        <v>Yes</v>
      </c>
      <c r="DP39" s="309" t="str">
        <f ca="true">+IF(OFFSET('Hygiene Data'!$D$12,0,10*ROW('Hygiene Data'!D33))="","",OFFSET('Hygiene Data'!$D$12,0,10*ROW('Hygiene Data'!D33)))</f>
        <v>Yes</v>
      </c>
      <c r="DQ39" s="309" t="str">
        <f ca="true">+IF(OFFSET('Hygiene Data'!$D$13,0,10*ROW('Hygiene Data'!D33))="","",OFFSET('Hygiene Data'!$D$13,0,10*ROW('Hygiene Data'!D33)))</f>
        <v/>
      </c>
      <c r="DR39" s="309" t="str">
        <f ca="true">+IF(OFFSET('Hygiene Data'!$E$11,0,10*ROW('Hygiene Data'!E33))="","",OFFSET('Hygiene Data'!$E$11,0,10*ROW('Hygiene Data'!E33)))</f>
        <v/>
      </c>
      <c r="DS39" s="309" t="str">
        <f ca="true">+IF(OFFSET('Hygiene Data'!$E$12,0,10*ROW('Hygiene Data'!E33))="","",OFFSET('Hygiene Data'!$E$12,0,10*ROW('Hygiene Data'!E33)))</f>
        <v/>
      </c>
      <c r="DT39" s="309" t="str">
        <f ca="true">+IF(OFFSET('Hygiene Data'!$E$13,0,10*ROW('Hygiene Data'!E33))="","",OFFSET('Hygiene Data'!$E$13,0,10*ROW('Hygiene Data'!E33)))</f>
        <v/>
      </c>
      <c r="DU39" s="309" t="str">
        <f ca="true">+IF(OFFSET('Hygiene Data'!$F$11,0,10*ROW('Hygiene Data'!F33))="","",OFFSET('Hygiene Data'!$F$11,0,10*ROW('Hygiene Data'!F33)))</f>
        <v>Yes</v>
      </c>
      <c r="DV39" s="309" t="str">
        <f ca="true">+IF(OFFSET('Hygiene Data'!$F$12,0,10*ROW('Hygiene Data'!F33))="","",OFFSET('Hygiene Data'!$F$12,0,10*ROW('Hygiene Data'!F33)))</f>
        <v>Yes</v>
      </c>
      <c r="DW39" s="309" t="str">
        <f ca="true">+IF(OFFSET('Hygiene Data'!$F$13,0,10*ROW('Hygiene Data'!F33))="","",OFFSET('Hygiene Data'!$F$13,0,10*ROW('Hygiene Data'!F33)))</f>
        <v/>
      </c>
      <c r="DX39" s="309" t="str">
        <f ca="true">+IF(OFFSET('Hygiene Data'!$G$11,0,10*ROW('Hygiene Data'!G33))="","",OFFSET('Hygiene Data'!$G$11,0,10*ROW('Hygiene Data'!G33)))</f>
        <v/>
      </c>
      <c r="DY39" s="309" t="str">
        <f ca="true">+IF(OFFSET('Hygiene Data'!$G$12,0,10*ROW('Hygiene Data'!G33))="","",OFFSET('Hygiene Data'!$G$12,0,10*ROW('Hygiene Data'!G33)))</f>
        <v/>
      </c>
      <c r="DZ39" s="309" t="str">
        <f ca="true">+IF(OFFSET('Hygiene Data'!$G$13,0,10*ROW('Hygiene Data'!G33))="","",OFFSET('Hygiene Data'!$G$13,0,10*ROW('Hygiene Data'!G33)))</f>
        <v/>
      </c>
      <c r="EA39" s="309" t="str">
        <f ca="true">+IF(OFFSET('Hygiene Data'!$H$11,0,10*ROW('Hygiene Data'!H33))="","",OFFSET('Hygiene Data'!$H$11,0,10*ROW('Hygiene Data'!H33)))</f>
        <v>Yes</v>
      </c>
      <c r="EB39" s="309" t="str">
        <f ca="true">+IF(OFFSET('Hygiene Data'!$H$12,0,10*ROW('Hygiene Data'!H33))="","",OFFSET('Hygiene Data'!$H$12,0,10*ROW('Hygiene Data'!H33)))</f>
        <v>Yes</v>
      </c>
      <c r="EC39" s="309" t="str">
        <f ca="true">+IF(OFFSET('Hygiene Data'!$H$13,0,10*ROW('Hygiene Data'!H33))="","",OFFSET('Hygiene Data'!$H$13,0,10*ROW('Hygiene Data'!H33)))</f>
        <v/>
      </c>
      <c r="ED39" s="309" t="str">
        <f ca="true">+IF(OFFSET('Hygiene Data'!$I$11,0,10*ROW('Hygiene Data'!I33))="","",OFFSET('Hygiene Data'!$I$11,0,10*ROW('Hygiene Data'!I33)))</f>
        <v/>
      </c>
      <c r="EE39" s="309" t="str">
        <f ca="true">+IF(OFFSET('Hygiene Data'!$I$12,0,10*ROW('Hygiene Data'!I33))="","",OFFSET('Hygiene Data'!$I$12,0,10*ROW('Hygiene Data'!I33)))</f>
        <v/>
      </c>
      <c r="EF39" s="309"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NER_2023_EMIS</v>
      </c>
      <c r="B40" s="36" t="str">
        <f ca="true">+IF(OFFSET('Water Data'!$C$2,0,10*ROW('Water Data'!F34))="","",OFFSET('Water Data'!$C$2,0,10*ROW('Water Data'!F34)))</f>
        <v>EMIS</v>
      </c>
      <c r="C40" s="365">
        <f t="shared" ca="true" si="0"/>
        <v>2023</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36.44468981118942</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30.916844349680172</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21.243156199677941</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68.430000000000007</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28.37</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62.988966900702103</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44.350412424954321</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39.061833688699359</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35.536231884057969</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69.959999999999994</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41.89</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41.72409814669799</v>
      </c>
      <c r="BA40" s="98">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32.535117796703908</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42.345415778251599</v>
      </c>
      <c r="BD40" s="98">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29.680170575692966</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44.08373590982287</v>
      </c>
      <c r="BG40" s="98">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28.521739130434781</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48.66</v>
      </c>
      <c r="BM40" s="98">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32.535117796703908</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39.719157472417251</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9"/>
      <c r="BS40" s="309" t="str">
        <f ca="true">+IF(OFFSET('Water Data'!$D$27,0,10*ROW('Water Data'!D34))="","",OFFSET('Water Data'!$D$27,0,10*ROW('Water Data'!D34)))</f>
        <v/>
      </c>
      <c r="BT40" s="309" t="str">
        <f ca="true">+IF(OFFSET('Water Data'!$D$28,0,10*ROW('Water Data'!D34))="","",OFFSET('Water Data'!$D$28,0,10*ROW('Water Data'!D34)))</f>
        <v>Yes</v>
      </c>
      <c r="BU40" s="309" t="str">
        <f ca="true">+IF(OFFSET('Water Data'!$D$29,0,10*ROW('Water Data'!D34))="","",OFFSET('Water Data'!$D$29,0,10*ROW('Water Data'!D34)))</f>
        <v/>
      </c>
      <c r="BV40" s="309" t="str">
        <f ca="true">+IF(OFFSET('Water Data'!$E$27,0,10*ROW('Water Data'!E34))="","",OFFSET('Water Data'!$E$27,0,10*ROW('Water Data'!E34)))</f>
        <v/>
      </c>
      <c r="BW40" s="309" t="str">
        <f ca="true">+IF(OFFSET('Water Data'!$E$28,0,10*ROW('Water Data'!E34))="","",OFFSET('Water Data'!$E$28,0,10*ROW('Water Data'!E34)))</f>
        <v>Yes</v>
      </c>
      <c r="BX40" s="309" t="str">
        <f ca="true">+IF(OFFSET('Water Data'!$E$29,0,10*ROW('Water Data'!E34))="","",OFFSET('Water Data'!$E$29,0,10*ROW('Water Data'!E34)))</f>
        <v/>
      </c>
      <c r="BY40" s="309" t="str">
        <f ca="true">+IF(OFFSET('Water Data'!$F$27,0,10*ROW('Water Data'!F34))="","",OFFSET('Water Data'!$F$27,0,10*ROW('Water Data'!F34)))</f>
        <v/>
      </c>
      <c r="BZ40" s="309" t="str">
        <f ca="true">+IF(OFFSET('Water Data'!$F$28,0,10*ROW('Water Data'!F34))="","",OFFSET('Water Data'!$F$28,0,10*ROW('Water Data'!F34)))</f>
        <v>Yes</v>
      </c>
      <c r="CA40" s="309" t="str">
        <f ca="true">+IF(OFFSET('Water Data'!$F$29,0,10*ROW('Water Data'!F34))="","",OFFSET('Water Data'!$F$29,0,10*ROW('Water Data'!F34)))</f>
        <v/>
      </c>
      <c r="CB40" s="309" t="str">
        <f ca="true">+IF(OFFSET('Water Data'!$G$27,0,10*ROW('Water Data'!G34))="","",OFFSET('Water Data'!$G$27,0,10*ROW('Water Data'!G34)))</f>
        <v/>
      </c>
      <c r="CC40" s="309" t="str">
        <f ca="true">+IF(OFFSET('Water Data'!$G$28,0,10*ROW('Water Data'!G34))="","",OFFSET('Water Data'!$G$28,0,10*ROW('Water Data'!G34)))</f>
        <v>Yes</v>
      </c>
      <c r="CD40" s="309" t="str">
        <f ca="true">+IF(OFFSET('Water Data'!$G$29,0,10*ROW('Water Data'!G34))="","",OFFSET('Water Data'!$G$29,0,10*ROW('Water Data'!G34)))</f>
        <v/>
      </c>
      <c r="CE40" s="309" t="str">
        <f ca="true">+IF(OFFSET('Water Data'!$H$27,0,10*ROW('Water Data'!H34))="","",OFFSET('Water Data'!$H$27,0,10*ROW('Water Data'!H34)))</f>
        <v/>
      </c>
      <c r="CF40" s="309" t="str">
        <f ca="true">+IF(OFFSET('Water Data'!$H$28,0,10*ROW('Water Data'!H34))="","",OFFSET('Water Data'!$H$28,0,10*ROW('Water Data'!H34)))</f>
        <v>Yes</v>
      </c>
      <c r="CG40" s="309" t="str">
        <f ca="true">+IF(OFFSET('Water Data'!$H$29,0,10*ROW('Water Data'!H34))="","",OFFSET('Water Data'!$H$29,0,10*ROW('Water Data'!H34)))</f>
        <v/>
      </c>
      <c r="CH40" s="309" t="str">
        <f ca="true">+IF(OFFSET('Water Data'!$I$27,0,10*ROW('Water Data'!I34))="","",OFFSET('Water Data'!$I$27,0,10*ROW('Water Data'!I34)))</f>
        <v/>
      </c>
      <c r="CI40" s="309" t="str">
        <f ca="true">+IF(OFFSET('Water Data'!$I$28,0,10*ROW('Water Data'!I34))="","",OFFSET('Water Data'!$I$28,0,10*ROW('Water Data'!I34)))</f>
        <v>Yes</v>
      </c>
      <c r="CJ40" s="309" t="str">
        <f ca="true">+IF(OFFSET('Water Data'!$I$29,0,10*ROW('Water Data'!I34))="","",OFFSET('Water Data'!$I$29,0,10*ROW('Water Data'!I34)))</f>
        <v/>
      </c>
      <c r="CK40" s="309" t="str">
        <f ca="true">+IF(OFFSET('Sanitation Data'!$D$28,0,10*ROW('Sanitation Data'!D34))="","",OFFSET('Sanitation Data'!$D$28,0,10*ROW('Sanitation Data'!D34)))</f>
        <v>Yes</v>
      </c>
      <c r="CL40" s="309" t="str">
        <f ca="true">+IF(OFFSET('Sanitation Data'!$D$29,0,10*ROW('Sanitation Data'!D34))="","",OFFSET('Sanitation Data'!$D$29,0,10*ROW('Sanitation Data'!D34)))</f>
        <v/>
      </c>
      <c r="CM40" s="309" t="str">
        <f ca="true">+IF(OFFSET('Sanitation Data'!$D$30,0,10*ROW('Sanitation Data'!D34))="","",OFFSET('Sanitation Data'!$D$30,0,10*ROW('Sanitation Data'!D34)))</f>
        <v/>
      </c>
      <c r="CN40" s="309" t="str">
        <f ca="true">+IF(OFFSET('Sanitation Data'!$D$31,0,10*ROW('Sanitation Data'!D34))="","",OFFSET('Sanitation Data'!$D$31,0,10*ROW('Sanitation Data'!D34)))</f>
        <v/>
      </c>
      <c r="CO40" s="309" t="str">
        <f ca="true">+IF(OFFSET('Sanitation Data'!$D$32,0,10*ROW('Sanitation Data'!D34))="","",OFFSET('Sanitation Data'!$D$32,0,10*ROW('Sanitation Data'!D34)))</f>
        <v/>
      </c>
      <c r="CP40" s="309" t="str">
        <f ca="true">+IF(OFFSET('Sanitation Data'!$E$28,0,10*ROW('Sanitation Data'!E34))="","",OFFSET('Sanitation Data'!$E$28,0,10*ROW('Sanitation Data'!E34)))</f>
        <v>Yes</v>
      </c>
      <c r="CQ40" s="309" t="str">
        <f ca="true">+IF(OFFSET('Sanitation Data'!$E$29,0,10*ROW('Sanitation Data'!E34))="","",OFFSET('Sanitation Data'!$E$29,0,10*ROW('Sanitation Data'!E34)))</f>
        <v/>
      </c>
      <c r="CR40" s="309" t="str">
        <f ca="true">+IF(OFFSET('Sanitation Data'!$E$30,0,10*ROW('Sanitation Data'!E34))="","",OFFSET('Sanitation Data'!$E$30,0,10*ROW('Sanitation Data'!E34)))</f>
        <v/>
      </c>
      <c r="CS40" s="309" t="str">
        <f ca="true">+IF(OFFSET('Sanitation Data'!$E$31,0,10*ROW('Sanitation Data'!E34))="","",OFFSET('Sanitation Data'!$E$31,0,10*ROW('Sanitation Data'!E34)))</f>
        <v/>
      </c>
      <c r="CT40" s="309" t="str">
        <f ca="true">+IF(OFFSET('Sanitation Data'!$E$32,0,10*ROW('Sanitation Data'!E34))="","",OFFSET('Sanitation Data'!$E$32,0,10*ROW('Sanitation Data'!E34)))</f>
        <v/>
      </c>
      <c r="CU40" s="309" t="str">
        <f ca="true">+IF(OFFSET('Sanitation Data'!$F$28,0,10*ROW('Sanitation Data'!F34))="","",OFFSET('Sanitation Data'!$F$28,0,10*ROW('Sanitation Data'!F34)))</f>
        <v>Yes</v>
      </c>
      <c r="CV40" s="309" t="str">
        <f ca="true">+IF(OFFSET('Sanitation Data'!$F$29,0,10*ROW('Sanitation Data'!F34))="","",OFFSET('Sanitation Data'!$F$29,0,10*ROW('Sanitation Data'!F34)))</f>
        <v/>
      </c>
      <c r="CW40" s="309" t="str">
        <f ca="true">+IF(OFFSET('Sanitation Data'!$F$30,0,10*ROW('Sanitation Data'!F34))="","",OFFSET('Sanitation Data'!$F$30,0,10*ROW('Sanitation Data'!F34)))</f>
        <v/>
      </c>
      <c r="CX40" s="309" t="str">
        <f ca="true">+IF(OFFSET('Sanitation Data'!$F$31,0,10*ROW('Sanitation Data'!F34))="","",OFFSET('Sanitation Data'!$F$31,0,10*ROW('Sanitation Data'!F34)))</f>
        <v/>
      </c>
      <c r="CY40" s="309" t="str">
        <f ca="true">+IF(OFFSET('Sanitation Data'!$F$32,0,10*ROW('Sanitation Data'!F34))="","",OFFSET('Sanitation Data'!$F$32,0,10*ROW('Sanitation Data'!F34)))</f>
        <v/>
      </c>
      <c r="CZ40" s="309" t="str">
        <f ca="true">+IF(OFFSET('Sanitation Data'!$G$28,0,10*ROW('Sanitation Data'!G34))="","",OFFSET('Sanitation Data'!$G$28,0,10*ROW('Sanitation Data'!G34)))</f>
        <v>Yes</v>
      </c>
      <c r="DA40" s="309" t="str">
        <f ca="true">+IF(OFFSET('Sanitation Data'!$G$29,0,10*ROW('Sanitation Data'!G34))="","",OFFSET('Sanitation Data'!$G$29,0,10*ROW('Sanitation Data'!G34)))</f>
        <v/>
      </c>
      <c r="DB40" s="309" t="str">
        <f ca="true">+IF(OFFSET('Sanitation Data'!$G$30,0,10*ROW('Sanitation Data'!G34))="","",OFFSET('Sanitation Data'!$G$30,0,10*ROW('Sanitation Data'!G34)))</f>
        <v/>
      </c>
      <c r="DC40" s="309" t="str">
        <f ca="true">+IF(OFFSET('Sanitation Data'!$G$31,0,10*ROW('Sanitation Data'!G34))="","",OFFSET('Sanitation Data'!$G$31,0,10*ROW('Sanitation Data'!G34)))</f>
        <v/>
      </c>
      <c r="DD40" s="309" t="str">
        <f ca="true">+IF(OFFSET('Sanitation Data'!$G$32,0,10*ROW('Sanitation Data'!G34))="","",OFFSET('Sanitation Data'!$G$32,0,10*ROW('Sanitation Data'!G34)))</f>
        <v/>
      </c>
      <c r="DE40" s="309" t="str">
        <f ca="true">+IF(OFFSET('Sanitation Data'!$H$28,0,10*ROW('Sanitation Data'!H34))="","",OFFSET('Sanitation Data'!$H$28,0,10*ROW('Sanitation Data'!H34)))</f>
        <v>Yes</v>
      </c>
      <c r="DF40" s="309" t="str">
        <f ca="true">+IF(OFFSET('Sanitation Data'!$H$29,0,10*ROW('Sanitation Data'!H34))="","",OFFSET('Sanitation Data'!$H$29,0,10*ROW('Sanitation Data'!H34)))</f>
        <v/>
      </c>
      <c r="DG40" s="309" t="str">
        <f ca="true">+IF(OFFSET('Sanitation Data'!$H$30,0,10*ROW('Sanitation Data'!H34))="","",OFFSET('Sanitation Data'!$H$30,0,10*ROW('Sanitation Data'!H34)))</f>
        <v/>
      </c>
      <c r="DH40" s="309" t="str">
        <f ca="true">+IF(OFFSET('Sanitation Data'!$H$31,0,10*ROW('Sanitation Data'!H34))="","",OFFSET('Sanitation Data'!$H$31,0,10*ROW('Sanitation Data'!H34)))</f>
        <v/>
      </c>
      <c r="DI40" s="309" t="str">
        <f ca="true">+IF(OFFSET('Sanitation Data'!$H$32,0,10*ROW('Sanitation Data'!H34))="","",OFFSET('Sanitation Data'!$H$32,0,10*ROW('Sanitation Data'!H34)))</f>
        <v/>
      </c>
      <c r="DJ40" s="309" t="str">
        <f ca="true">+IF(OFFSET('Sanitation Data'!$I$28,0,10*ROW('Sanitation Data'!I34))="","",OFFSET('Sanitation Data'!$I$28,0,10*ROW('Sanitation Data'!I34)))</f>
        <v/>
      </c>
      <c r="DK40" s="309" t="str">
        <f ca="true">+IF(OFFSET('Sanitation Data'!$I$29,0,10*ROW('Sanitation Data'!I34))="","",OFFSET('Sanitation Data'!$I$29,0,10*ROW('Sanitation Data'!I34)))</f>
        <v/>
      </c>
      <c r="DL40" s="309" t="str">
        <f ca="true">+IF(OFFSET('Sanitation Data'!$I$30,0,10*ROW('Sanitation Data'!I34))="","",OFFSET('Sanitation Data'!$I$30,0,10*ROW('Sanitation Data'!I34)))</f>
        <v/>
      </c>
      <c r="DM40" s="309" t="str">
        <f ca="true">+IF(OFFSET('Sanitation Data'!$I$31,0,10*ROW('Sanitation Data'!I34))="","",OFFSET('Sanitation Data'!$I$31,0,10*ROW('Sanitation Data'!I34)))</f>
        <v/>
      </c>
      <c r="DN40" s="309" t="str">
        <f ca="true">+IF(OFFSET('Sanitation Data'!$I$32,0,10*ROW('Sanitation Data'!I34))="","",OFFSET('Sanitation Data'!$I$32,0,10*ROW('Sanitation Data'!I34)))</f>
        <v/>
      </c>
      <c r="DO40" s="309" t="str">
        <f ca="true">+IF(OFFSET('Hygiene Data'!$D$11,0,10*ROW('Hygiene Data'!D34))="","",OFFSET('Hygiene Data'!$D$11,0,10*ROW('Hygiene Data'!D34)))</f>
        <v>Yes</v>
      </c>
      <c r="DP40" s="309" t="str">
        <f ca="true">+IF(OFFSET('Hygiene Data'!$D$12,0,10*ROW('Hygiene Data'!D34))="","",OFFSET('Hygiene Data'!$D$12,0,10*ROW('Hygiene Data'!D34)))</f>
        <v>Yes</v>
      </c>
      <c r="DQ40" s="309" t="str">
        <f ca="true">+IF(OFFSET('Hygiene Data'!$D$13,0,10*ROW('Hygiene Data'!D34))="","",OFFSET('Hygiene Data'!$D$13,0,10*ROW('Hygiene Data'!D34)))</f>
        <v/>
      </c>
      <c r="DR40" s="309" t="str">
        <f ca="true">+IF(OFFSET('Hygiene Data'!$E$11,0,10*ROW('Hygiene Data'!E34))="","",OFFSET('Hygiene Data'!$E$11,0,10*ROW('Hygiene Data'!E34)))</f>
        <v>Yes</v>
      </c>
      <c r="DS40" s="309" t="str">
        <f ca="true">+IF(OFFSET('Hygiene Data'!$E$12,0,10*ROW('Hygiene Data'!E34))="","",OFFSET('Hygiene Data'!$E$12,0,10*ROW('Hygiene Data'!E34)))</f>
        <v>Yes</v>
      </c>
      <c r="DT40" s="309" t="str">
        <f ca="true">+IF(OFFSET('Hygiene Data'!$E$13,0,10*ROW('Hygiene Data'!E34))="","",OFFSET('Hygiene Data'!$E$13,0,10*ROW('Hygiene Data'!E34)))</f>
        <v/>
      </c>
      <c r="DU40" s="309" t="str">
        <f ca="true">+IF(OFFSET('Hygiene Data'!$F$11,0,10*ROW('Hygiene Data'!F34))="","",OFFSET('Hygiene Data'!$F$11,0,10*ROW('Hygiene Data'!F34)))</f>
        <v>Yes</v>
      </c>
      <c r="DV40" s="309" t="str">
        <f ca="true">+IF(OFFSET('Hygiene Data'!$F$12,0,10*ROW('Hygiene Data'!F34))="","",OFFSET('Hygiene Data'!$F$12,0,10*ROW('Hygiene Data'!F34)))</f>
        <v>Yes</v>
      </c>
      <c r="DW40" s="309" t="str">
        <f ca="true">+IF(OFFSET('Hygiene Data'!$F$13,0,10*ROW('Hygiene Data'!F34))="","",OFFSET('Hygiene Data'!$F$13,0,10*ROW('Hygiene Data'!F34)))</f>
        <v/>
      </c>
      <c r="DX40" s="309" t="str">
        <f ca="true">+IF(OFFSET('Hygiene Data'!$G$11,0,10*ROW('Hygiene Data'!G34))="","",OFFSET('Hygiene Data'!$G$11,0,10*ROW('Hygiene Data'!G34)))</f>
        <v/>
      </c>
      <c r="DY40" s="309" t="str">
        <f ca="true">+IF(OFFSET('Hygiene Data'!$G$12,0,10*ROW('Hygiene Data'!G34))="","",OFFSET('Hygiene Data'!$G$12,0,10*ROW('Hygiene Data'!G34)))</f>
        <v/>
      </c>
      <c r="DZ40" s="309" t="str">
        <f ca="true">+IF(OFFSET('Hygiene Data'!$G$13,0,10*ROW('Hygiene Data'!G34))="","",OFFSET('Hygiene Data'!$G$13,0,10*ROW('Hygiene Data'!G34)))</f>
        <v/>
      </c>
      <c r="EA40" s="309" t="str">
        <f ca="true">+IF(OFFSET('Hygiene Data'!$H$11,0,10*ROW('Hygiene Data'!H34))="","",OFFSET('Hygiene Data'!$H$11,0,10*ROW('Hygiene Data'!H34)))</f>
        <v>Yes</v>
      </c>
      <c r="EB40" s="309" t="str">
        <f ca="true">+IF(OFFSET('Hygiene Data'!$H$12,0,10*ROW('Hygiene Data'!H34))="","",OFFSET('Hygiene Data'!$H$12,0,10*ROW('Hygiene Data'!H34)))</f>
        <v>Yes</v>
      </c>
      <c r="EC40" s="309" t="str">
        <f ca="true">+IF(OFFSET('Hygiene Data'!$H$13,0,10*ROW('Hygiene Data'!H34))="","",OFFSET('Hygiene Data'!$H$13,0,10*ROW('Hygiene Data'!H34)))</f>
        <v/>
      </c>
      <c r="ED40" s="309" t="str">
        <f ca="true">+IF(OFFSET('Hygiene Data'!$I$11,0,10*ROW('Hygiene Data'!I34))="","",OFFSET('Hygiene Data'!$I$11,0,10*ROW('Hygiene Data'!I34)))</f>
        <v>Yes</v>
      </c>
      <c r="EE40" s="309" t="str">
        <f ca="true">+IF(OFFSET('Hygiene Data'!$I$12,0,10*ROW('Hygiene Data'!I34))="","",OFFSET('Hygiene Data'!$I$12,0,10*ROW('Hygiene Data'!I34)))</f>
        <v/>
      </c>
      <c r="EF40" s="309"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65"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9"/>
      <c r="BS41" s="309" t="str">
        <f ca="true">+IF(OFFSET('Water Data'!$D$27,0,10*ROW('Water Data'!D35))="","",OFFSET('Water Data'!$D$27,0,10*ROW('Water Data'!D35)))</f>
        <v/>
      </c>
      <c r="BT41" s="309" t="str">
        <f ca="true">+IF(OFFSET('Water Data'!$D$28,0,10*ROW('Water Data'!D35))="","",OFFSET('Water Data'!$D$28,0,10*ROW('Water Data'!D35)))</f>
        <v/>
      </c>
      <c r="BU41" s="309" t="str">
        <f ca="true">+IF(OFFSET('Water Data'!$D$29,0,10*ROW('Water Data'!D35))="","",OFFSET('Water Data'!$D$29,0,10*ROW('Water Data'!D35)))</f>
        <v/>
      </c>
      <c r="BV41" s="309" t="str">
        <f ca="true">+IF(OFFSET('Water Data'!$E$27,0,10*ROW('Water Data'!E35))="","",OFFSET('Water Data'!$E$27,0,10*ROW('Water Data'!E35)))</f>
        <v/>
      </c>
      <c r="BW41" s="309" t="str">
        <f ca="true">+IF(OFFSET('Water Data'!$E$28,0,10*ROW('Water Data'!E35))="","",OFFSET('Water Data'!$E$28,0,10*ROW('Water Data'!E35)))</f>
        <v/>
      </c>
      <c r="BX41" s="309" t="str">
        <f ca="true">+IF(OFFSET('Water Data'!$E$29,0,10*ROW('Water Data'!E35))="","",OFFSET('Water Data'!$E$29,0,10*ROW('Water Data'!E35)))</f>
        <v/>
      </c>
      <c r="BY41" s="309" t="str">
        <f ca="true">+IF(OFFSET('Water Data'!$F$27,0,10*ROW('Water Data'!F35))="","",OFFSET('Water Data'!$F$27,0,10*ROW('Water Data'!F35)))</f>
        <v/>
      </c>
      <c r="BZ41" s="309" t="str">
        <f ca="true">+IF(OFFSET('Water Data'!$F$28,0,10*ROW('Water Data'!F35))="","",OFFSET('Water Data'!$F$28,0,10*ROW('Water Data'!F35)))</f>
        <v/>
      </c>
      <c r="CA41" s="309" t="str">
        <f ca="true">+IF(OFFSET('Water Data'!$F$29,0,10*ROW('Water Data'!F35))="","",OFFSET('Water Data'!$F$29,0,10*ROW('Water Data'!F35)))</f>
        <v/>
      </c>
      <c r="CB41" s="309" t="str">
        <f ca="true">+IF(OFFSET('Water Data'!$G$27,0,10*ROW('Water Data'!G35))="","",OFFSET('Water Data'!$G$27,0,10*ROW('Water Data'!G35)))</f>
        <v/>
      </c>
      <c r="CC41" s="309" t="str">
        <f ca="true">+IF(OFFSET('Water Data'!$G$28,0,10*ROW('Water Data'!G35))="","",OFFSET('Water Data'!$G$28,0,10*ROW('Water Data'!G35)))</f>
        <v/>
      </c>
      <c r="CD41" s="309" t="str">
        <f ca="true">+IF(OFFSET('Water Data'!$G$29,0,10*ROW('Water Data'!G35))="","",OFFSET('Water Data'!$G$29,0,10*ROW('Water Data'!G35)))</f>
        <v/>
      </c>
      <c r="CE41" s="309" t="str">
        <f ca="true">+IF(OFFSET('Water Data'!$H$27,0,10*ROW('Water Data'!H35))="","",OFFSET('Water Data'!$H$27,0,10*ROW('Water Data'!H35)))</f>
        <v/>
      </c>
      <c r="CF41" s="309" t="str">
        <f ca="true">+IF(OFFSET('Water Data'!$H$28,0,10*ROW('Water Data'!H35))="","",OFFSET('Water Data'!$H$28,0,10*ROW('Water Data'!H35)))</f>
        <v/>
      </c>
      <c r="CG41" s="309" t="str">
        <f ca="true">+IF(OFFSET('Water Data'!$H$29,0,10*ROW('Water Data'!H35))="","",OFFSET('Water Data'!$H$29,0,10*ROW('Water Data'!H35)))</f>
        <v/>
      </c>
      <c r="CH41" s="309" t="str">
        <f ca="true">+IF(OFFSET('Water Data'!$I$27,0,10*ROW('Water Data'!I35))="","",OFFSET('Water Data'!$I$27,0,10*ROW('Water Data'!I35)))</f>
        <v/>
      </c>
      <c r="CI41" s="309" t="str">
        <f ca="true">+IF(OFFSET('Water Data'!$I$28,0,10*ROW('Water Data'!I35))="","",OFFSET('Water Data'!$I$28,0,10*ROW('Water Data'!I35)))</f>
        <v/>
      </c>
      <c r="CJ41" s="309" t="str">
        <f ca="true">+IF(OFFSET('Water Data'!$I$29,0,10*ROW('Water Data'!I35))="","",OFFSET('Water Data'!$I$29,0,10*ROW('Water Data'!I35)))</f>
        <v/>
      </c>
      <c r="CK41" s="309" t="str">
        <f ca="true">+IF(OFFSET('Sanitation Data'!$D$28,0,10*ROW('Sanitation Data'!D35))="","",OFFSET('Sanitation Data'!$D$28,0,10*ROW('Sanitation Data'!D35)))</f>
        <v/>
      </c>
      <c r="CL41" s="309" t="str">
        <f ca="true">+IF(OFFSET('Sanitation Data'!$D$29,0,10*ROW('Sanitation Data'!D35))="","",OFFSET('Sanitation Data'!$D$29,0,10*ROW('Sanitation Data'!D35)))</f>
        <v/>
      </c>
      <c r="CM41" s="309" t="str">
        <f ca="true">+IF(OFFSET('Sanitation Data'!$D$30,0,10*ROW('Sanitation Data'!D35))="","",OFFSET('Sanitation Data'!$D$30,0,10*ROW('Sanitation Data'!D35)))</f>
        <v/>
      </c>
      <c r="CN41" s="309" t="str">
        <f ca="true">+IF(OFFSET('Sanitation Data'!$D$31,0,10*ROW('Sanitation Data'!D35))="","",OFFSET('Sanitation Data'!$D$31,0,10*ROW('Sanitation Data'!D35)))</f>
        <v/>
      </c>
      <c r="CO41" s="309" t="str">
        <f ca="true">+IF(OFFSET('Sanitation Data'!$D$32,0,10*ROW('Sanitation Data'!D35))="","",OFFSET('Sanitation Data'!$D$32,0,10*ROW('Sanitation Data'!D35)))</f>
        <v/>
      </c>
      <c r="CP41" s="309" t="str">
        <f ca="true">+IF(OFFSET('Sanitation Data'!$E$28,0,10*ROW('Sanitation Data'!E35))="","",OFFSET('Sanitation Data'!$E$28,0,10*ROW('Sanitation Data'!E35)))</f>
        <v/>
      </c>
      <c r="CQ41" s="309" t="str">
        <f ca="true">+IF(OFFSET('Sanitation Data'!$E$29,0,10*ROW('Sanitation Data'!E35))="","",OFFSET('Sanitation Data'!$E$29,0,10*ROW('Sanitation Data'!E35)))</f>
        <v/>
      </c>
      <c r="CR41" s="309" t="str">
        <f ca="true">+IF(OFFSET('Sanitation Data'!$E$30,0,10*ROW('Sanitation Data'!E35))="","",OFFSET('Sanitation Data'!$E$30,0,10*ROW('Sanitation Data'!E35)))</f>
        <v/>
      </c>
      <c r="CS41" s="309" t="str">
        <f ca="true">+IF(OFFSET('Sanitation Data'!$E$31,0,10*ROW('Sanitation Data'!E35))="","",OFFSET('Sanitation Data'!$E$31,0,10*ROW('Sanitation Data'!E35)))</f>
        <v/>
      </c>
      <c r="CT41" s="309" t="str">
        <f ca="true">+IF(OFFSET('Sanitation Data'!$E$32,0,10*ROW('Sanitation Data'!E35))="","",OFFSET('Sanitation Data'!$E$32,0,10*ROW('Sanitation Data'!E35)))</f>
        <v/>
      </c>
      <c r="CU41" s="309" t="str">
        <f ca="true">+IF(OFFSET('Sanitation Data'!$F$28,0,10*ROW('Sanitation Data'!F35))="","",OFFSET('Sanitation Data'!$F$28,0,10*ROW('Sanitation Data'!F35)))</f>
        <v/>
      </c>
      <c r="CV41" s="309" t="str">
        <f ca="true">+IF(OFFSET('Sanitation Data'!$F$29,0,10*ROW('Sanitation Data'!F35))="","",OFFSET('Sanitation Data'!$F$29,0,10*ROW('Sanitation Data'!F35)))</f>
        <v/>
      </c>
      <c r="CW41" s="309" t="str">
        <f ca="true">+IF(OFFSET('Sanitation Data'!$F$30,0,10*ROW('Sanitation Data'!F35))="","",OFFSET('Sanitation Data'!$F$30,0,10*ROW('Sanitation Data'!F35)))</f>
        <v/>
      </c>
      <c r="CX41" s="309" t="str">
        <f ca="true">+IF(OFFSET('Sanitation Data'!$F$31,0,10*ROW('Sanitation Data'!F35))="","",OFFSET('Sanitation Data'!$F$31,0,10*ROW('Sanitation Data'!F35)))</f>
        <v/>
      </c>
      <c r="CY41" s="309" t="str">
        <f ca="true">+IF(OFFSET('Sanitation Data'!$F$32,0,10*ROW('Sanitation Data'!F35))="","",OFFSET('Sanitation Data'!$F$32,0,10*ROW('Sanitation Data'!F35)))</f>
        <v/>
      </c>
      <c r="CZ41" s="309" t="str">
        <f ca="true">+IF(OFFSET('Sanitation Data'!$G$28,0,10*ROW('Sanitation Data'!G35))="","",OFFSET('Sanitation Data'!$G$28,0,10*ROW('Sanitation Data'!G35)))</f>
        <v/>
      </c>
      <c r="DA41" s="309" t="str">
        <f ca="true">+IF(OFFSET('Sanitation Data'!$G$29,0,10*ROW('Sanitation Data'!G35))="","",OFFSET('Sanitation Data'!$G$29,0,10*ROW('Sanitation Data'!G35)))</f>
        <v/>
      </c>
      <c r="DB41" s="309" t="str">
        <f ca="true">+IF(OFFSET('Sanitation Data'!$G$30,0,10*ROW('Sanitation Data'!G35))="","",OFFSET('Sanitation Data'!$G$30,0,10*ROW('Sanitation Data'!G35)))</f>
        <v/>
      </c>
      <c r="DC41" s="309" t="str">
        <f ca="true">+IF(OFFSET('Sanitation Data'!$G$31,0,10*ROW('Sanitation Data'!G35))="","",OFFSET('Sanitation Data'!$G$31,0,10*ROW('Sanitation Data'!G35)))</f>
        <v/>
      </c>
      <c r="DD41" s="309" t="str">
        <f ca="true">+IF(OFFSET('Sanitation Data'!$G$32,0,10*ROW('Sanitation Data'!G35))="","",OFFSET('Sanitation Data'!$G$32,0,10*ROW('Sanitation Data'!G35)))</f>
        <v/>
      </c>
      <c r="DE41" s="309" t="str">
        <f ca="true">+IF(OFFSET('Sanitation Data'!$H$28,0,10*ROW('Sanitation Data'!H35))="","",OFFSET('Sanitation Data'!$H$28,0,10*ROW('Sanitation Data'!H35)))</f>
        <v/>
      </c>
      <c r="DF41" s="309" t="str">
        <f ca="true">+IF(OFFSET('Sanitation Data'!$H$29,0,10*ROW('Sanitation Data'!H35))="","",OFFSET('Sanitation Data'!$H$29,0,10*ROW('Sanitation Data'!H35)))</f>
        <v/>
      </c>
      <c r="DG41" s="309" t="str">
        <f ca="true">+IF(OFFSET('Sanitation Data'!$H$30,0,10*ROW('Sanitation Data'!H35))="","",OFFSET('Sanitation Data'!$H$30,0,10*ROW('Sanitation Data'!H35)))</f>
        <v/>
      </c>
      <c r="DH41" s="309" t="str">
        <f ca="true">+IF(OFFSET('Sanitation Data'!$H$31,0,10*ROW('Sanitation Data'!H35))="","",OFFSET('Sanitation Data'!$H$31,0,10*ROW('Sanitation Data'!H35)))</f>
        <v/>
      </c>
      <c r="DI41" s="309" t="str">
        <f ca="true">+IF(OFFSET('Sanitation Data'!$H$32,0,10*ROW('Sanitation Data'!H35))="","",OFFSET('Sanitation Data'!$H$32,0,10*ROW('Sanitation Data'!H35)))</f>
        <v/>
      </c>
      <c r="DJ41" s="309" t="str">
        <f ca="true">+IF(OFFSET('Sanitation Data'!$I$28,0,10*ROW('Sanitation Data'!I35))="","",OFFSET('Sanitation Data'!$I$28,0,10*ROW('Sanitation Data'!I35)))</f>
        <v/>
      </c>
      <c r="DK41" s="309" t="str">
        <f ca="true">+IF(OFFSET('Sanitation Data'!$I$29,0,10*ROW('Sanitation Data'!I35))="","",OFFSET('Sanitation Data'!$I$29,0,10*ROW('Sanitation Data'!I35)))</f>
        <v/>
      </c>
      <c r="DL41" s="309" t="str">
        <f ca="true">+IF(OFFSET('Sanitation Data'!$I$30,0,10*ROW('Sanitation Data'!I35))="","",OFFSET('Sanitation Data'!$I$30,0,10*ROW('Sanitation Data'!I35)))</f>
        <v/>
      </c>
      <c r="DM41" s="309" t="str">
        <f ca="true">+IF(OFFSET('Sanitation Data'!$I$31,0,10*ROW('Sanitation Data'!I35))="","",OFFSET('Sanitation Data'!$I$31,0,10*ROW('Sanitation Data'!I35)))</f>
        <v/>
      </c>
      <c r="DN41" s="309" t="str">
        <f ca="true">+IF(OFFSET('Sanitation Data'!$I$32,0,10*ROW('Sanitation Data'!I35))="","",OFFSET('Sanitation Data'!$I$32,0,10*ROW('Sanitation Data'!I35)))</f>
        <v/>
      </c>
      <c r="DO41" s="309" t="str">
        <f ca="true">+IF(OFFSET('Hygiene Data'!$D$11,0,10*ROW('Hygiene Data'!D35))="","",OFFSET('Hygiene Data'!$D$11,0,10*ROW('Hygiene Data'!D35)))</f>
        <v/>
      </c>
      <c r="DP41" s="309" t="str">
        <f ca="true">+IF(OFFSET('Hygiene Data'!$D$12,0,10*ROW('Hygiene Data'!D35))="","",OFFSET('Hygiene Data'!$D$12,0,10*ROW('Hygiene Data'!D35)))</f>
        <v/>
      </c>
      <c r="DQ41" s="309" t="str">
        <f ca="true">+IF(OFFSET('Hygiene Data'!$D$13,0,10*ROW('Hygiene Data'!D35))="","",OFFSET('Hygiene Data'!$D$13,0,10*ROW('Hygiene Data'!D35)))</f>
        <v/>
      </c>
      <c r="DR41" s="309" t="str">
        <f ca="true">+IF(OFFSET('Hygiene Data'!$E$11,0,10*ROW('Hygiene Data'!E35))="","",OFFSET('Hygiene Data'!$E$11,0,10*ROW('Hygiene Data'!E35)))</f>
        <v/>
      </c>
      <c r="DS41" s="309" t="str">
        <f ca="true">+IF(OFFSET('Hygiene Data'!$E$12,0,10*ROW('Hygiene Data'!E35))="","",OFFSET('Hygiene Data'!$E$12,0,10*ROW('Hygiene Data'!E35)))</f>
        <v/>
      </c>
      <c r="DT41" s="309" t="str">
        <f ca="true">+IF(OFFSET('Hygiene Data'!$E$13,0,10*ROW('Hygiene Data'!E35))="","",OFFSET('Hygiene Data'!$E$13,0,10*ROW('Hygiene Data'!E35)))</f>
        <v/>
      </c>
      <c r="DU41" s="309" t="str">
        <f ca="true">+IF(OFFSET('Hygiene Data'!$F$11,0,10*ROW('Hygiene Data'!F35))="","",OFFSET('Hygiene Data'!$F$11,0,10*ROW('Hygiene Data'!F35)))</f>
        <v/>
      </c>
      <c r="DV41" s="309" t="str">
        <f ca="true">+IF(OFFSET('Hygiene Data'!$F$12,0,10*ROW('Hygiene Data'!F35))="","",OFFSET('Hygiene Data'!$F$12,0,10*ROW('Hygiene Data'!F35)))</f>
        <v/>
      </c>
      <c r="DW41" s="309" t="str">
        <f ca="true">+IF(OFFSET('Hygiene Data'!$F$13,0,10*ROW('Hygiene Data'!F35))="","",OFFSET('Hygiene Data'!$F$13,0,10*ROW('Hygiene Data'!F35)))</f>
        <v/>
      </c>
      <c r="DX41" s="309" t="str">
        <f ca="true">+IF(OFFSET('Hygiene Data'!$G$11,0,10*ROW('Hygiene Data'!G35))="","",OFFSET('Hygiene Data'!$G$11,0,10*ROW('Hygiene Data'!G35)))</f>
        <v/>
      </c>
      <c r="DY41" s="309" t="str">
        <f ca="true">+IF(OFFSET('Hygiene Data'!$G$12,0,10*ROW('Hygiene Data'!G35))="","",OFFSET('Hygiene Data'!$G$12,0,10*ROW('Hygiene Data'!G35)))</f>
        <v/>
      </c>
      <c r="DZ41" s="309" t="str">
        <f ca="true">+IF(OFFSET('Hygiene Data'!$G$13,0,10*ROW('Hygiene Data'!G35))="","",OFFSET('Hygiene Data'!$G$13,0,10*ROW('Hygiene Data'!G35)))</f>
        <v/>
      </c>
      <c r="EA41" s="309" t="str">
        <f ca="true">+IF(OFFSET('Hygiene Data'!$H$11,0,10*ROW('Hygiene Data'!H35))="","",OFFSET('Hygiene Data'!$H$11,0,10*ROW('Hygiene Data'!H35)))</f>
        <v/>
      </c>
      <c r="EB41" s="309" t="str">
        <f ca="true">+IF(OFFSET('Hygiene Data'!$H$12,0,10*ROW('Hygiene Data'!H35))="","",OFFSET('Hygiene Data'!$H$12,0,10*ROW('Hygiene Data'!H35)))</f>
        <v/>
      </c>
      <c r="EC41" s="309" t="str">
        <f ca="true">+IF(OFFSET('Hygiene Data'!$H$13,0,10*ROW('Hygiene Data'!H35))="","",OFFSET('Hygiene Data'!$H$13,0,10*ROW('Hygiene Data'!H35)))</f>
        <v/>
      </c>
      <c r="ED41" s="309" t="str">
        <f ca="true">+IF(OFFSET('Hygiene Data'!$I$11,0,10*ROW('Hygiene Data'!I35))="","",OFFSET('Hygiene Data'!$I$11,0,10*ROW('Hygiene Data'!I35)))</f>
        <v/>
      </c>
      <c r="EE41" s="309" t="str">
        <f ca="true">+IF(OFFSET('Hygiene Data'!$I$12,0,10*ROW('Hygiene Data'!I35))="","",OFFSET('Hygiene Data'!$I$12,0,10*ROW('Hygiene Data'!I35)))</f>
        <v/>
      </c>
      <c r="EF41" s="309"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65"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9"/>
      <c r="BS42" s="309" t="str">
        <f ca="true">+IF(OFFSET('Water Data'!$D$27,0,10*ROW('Water Data'!D36))="","",OFFSET('Water Data'!$D$27,0,10*ROW('Water Data'!D36)))</f>
        <v/>
      </c>
      <c r="BT42" s="309" t="str">
        <f ca="true">+IF(OFFSET('Water Data'!$D$28,0,10*ROW('Water Data'!D36))="","",OFFSET('Water Data'!$D$28,0,10*ROW('Water Data'!D36)))</f>
        <v/>
      </c>
      <c r="BU42" s="309" t="str">
        <f ca="true">+IF(OFFSET('Water Data'!$D$29,0,10*ROW('Water Data'!D36))="","",OFFSET('Water Data'!$D$29,0,10*ROW('Water Data'!D36)))</f>
        <v/>
      </c>
      <c r="BV42" s="309" t="str">
        <f ca="true">+IF(OFFSET('Water Data'!$E$27,0,10*ROW('Water Data'!E36))="","",OFFSET('Water Data'!$E$27,0,10*ROW('Water Data'!E36)))</f>
        <v/>
      </c>
      <c r="BW42" s="309" t="str">
        <f ca="true">+IF(OFFSET('Water Data'!$E$28,0,10*ROW('Water Data'!E36))="","",OFFSET('Water Data'!$E$28,0,10*ROW('Water Data'!E36)))</f>
        <v/>
      </c>
      <c r="BX42" s="309" t="str">
        <f ca="true">+IF(OFFSET('Water Data'!$E$29,0,10*ROW('Water Data'!E36))="","",OFFSET('Water Data'!$E$29,0,10*ROW('Water Data'!E36)))</f>
        <v/>
      </c>
      <c r="BY42" s="309" t="str">
        <f ca="true">+IF(OFFSET('Water Data'!$F$27,0,10*ROW('Water Data'!F36))="","",OFFSET('Water Data'!$F$27,0,10*ROW('Water Data'!F36)))</f>
        <v/>
      </c>
      <c r="BZ42" s="309" t="str">
        <f ca="true">+IF(OFFSET('Water Data'!$F$28,0,10*ROW('Water Data'!F36))="","",OFFSET('Water Data'!$F$28,0,10*ROW('Water Data'!F36)))</f>
        <v/>
      </c>
      <c r="CA42" s="309" t="str">
        <f ca="true">+IF(OFFSET('Water Data'!$F$29,0,10*ROW('Water Data'!F36))="","",OFFSET('Water Data'!$F$29,0,10*ROW('Water Data'!F36)))</f>
        <v/>
      </c>
      <c r="CB42" s="309" t="str">
        <f ca="true">+IF(OFFSET('Water Data'!$G$27,0,10*ROW('Water Data'!G36))="","",OFFSET('Water Data'!$G$27,0,10*ROW('Water Data'!G36)))</f>
        <v/>
      </c>
      <c r="CC42" s="309" t="str">
        <f ca="true">+IF(OFFSET('Water Data'!$G$28,0,10*ROW('Water Data'!G36))="","",OFFSET('Water Data'!$G$28,0,10*ROW('Water Data'!G36)))</f>
        <v/>
      </c>
      <c r="CD42" s="309" t="str">
        <f ca="true">+IF(OFFSET('Water Data'!$G$29,0,10*ROW('Water Data'!G36))="","",OFFSET('Water Data'!$G$29,0,10*ROW('Water Data'!G36)))</f>
        <v/>
      </c>
      <c r="CE42" s="309" t="str">
        <f ca="true">+IF(OFFSET('Water Data'!$H$27,0,10*ROW('Water Data'!H36))="","",OFFSET('Water Data'!$H$27,0,10*ROW('Water Data'!H36)))</f>
        <v/>
      </c>
      <c r="CF42" s="309" t="str">
        <f ca="true">+IF(OFFSET('Water Data'!$H$28,0,10*ROW('Water Data'!H36))="","",OFFSET('Water Data'!$H$28,0,10*ROW('Water Data'!H36)))</f>
        <v/>
      </c>
      <c r="CG42" s="309" t="str">
        <f ca="true">+IF(OFFSET('Water Data'!$H$29,0,10*ROW('Water Data'!H36))="","",OFFSET('Water Data'!$H$29,0,10*ROW('Water Data'!H36)))</f>
        <v/>
      </c>
      <c r="CH42" s="309" t="str">
        <f ca="true">+IF(OFFSET('Water Data'!$I$27,0,10*ROW('Water Data'!I36))="","",OFFSET('Water Data'!$I$27,0,10*ROW('Water Data'!I36)))</f>
        <v/>
      </c>
      <c r="CI42" s="309" t="str">
        <f ca="true">+IF(OFFSET('Water Data'!$I$28,0,10*ROW('Water Data'!I36))="","",OFFSET('Water Data'!$I$28,0,10*ROW('Water Data'!I36)))</f>
        <v/>
      </c>
      <c r="CJ42" s="309" t="str">
        <f ca="true">+IF(OFFSET('Water Data'!$I$29,0,10*ROW('Water Data'!I36))="","",OFFSET('Water Data'!$I$29,0,10*ROW('Water Data'!I36)))</f>
        <v/>
      </c>
      <c r="CK42" s="309" t="str">
        <f ca="true">+IF(OFFSET('Sanitation Data'!$D$28,0,10*ROW('Sanitation Data'!D36))="","",OFFSET('Sanitation Data'!$D$28,0,10*ROW('Sanitation Data'!D36)))</f>
        <v/>
      </c>
      <c r="CL42" s="309" t="str">
        <f ca="true">+IF(OFFSET('Sanitation Data'!$D$29,0,10*ROW('Sanitation Data'!D36))="","",OFFSET('Sanitation Data'!$D$29,0,10*ROW('Sanitation Data'!D36)))</f>
        <v/>
      </c>
      <c r="CM42" s="309" t="str">
        <f ca="true">+IF(OFFSET('Sanitation Data'!$D$30,0,10*ROW('Sanitation Data'!D36))="","",OFFSET('Sanitation Data'!$D$30,0,10*ROW('Sanitation Data'!D36)))</f>
        <v/>
      </c>
      <c r="CN42" s="309" t="str">
        <f ca="true">+IF(OFFSET('Sanitation Data'!$D$31,0,10*ROW('Sanitation Data'!D36))="","",OFFSET('Sanitation Data'!$D$31,0,10*ROW('Sanitation Data'!D36)))</f>
        <v/>
      </c>
      <c r="CO42" s="309" t="str">
        <f ca="true">+IF(OFFSET('Sanitation Data'!$D$32,0,10*ROW('Sanitation Data'!D36))="","",OFFSET('Sanitation Data'!$D$32,0,10*ROW('Sanitation Data'!D36)))</f>
        <v/>
      </c>
      <c r="CP42" s="309" t="str">
        <f ca="true">+IF(OFFSET('Sanitation Data'!$E$28,0,10*ROW('Sanitation Data'!E36))="","",OFFSET('Sanitation Data'!$E$28,0,10*ROW('Sanitation Data'!E36)))</f>
        <v/>
      </c>
      <c r="CQ42" s="309" t="str">
        <f ca="true">+IF(OFFSET('Sanitation Data'!$E$29,0,10*ROW('Sanitation Data'!E36))="","",OFFSET('Sanitation Data'!$E$29,0,10*ROW('Sanitation Data'!E36)))</f>
        <v/>
      </c>
      <c r="CR42" s="309" t="str">
        <f ca="true">+IF(OFFSET('Sanitation Data'!$E$30,0,10*ROW('Sanitation Data'!E36))="","",OFFSET('Sanitation Data'!$E$30,0,10*ROW('Sanitation Data'!E36)))</f>
        <v/>
      </c>
      <c r="CS42" s="309" t="str">
        <f ca="true">+IF(OFFSET('Sanitation Data'!$E$31,0,10*ROW('Sanitation Data'!E36))="","",OFFSET('Sanitation Data'!$E$31,0,10*ROW('Sanitation Data'!E36)))</f>
        <v/>
      </c>
      <c r="CT42" s="309" t="str">
        <f ca="true">+IF(OFFSET('Sanitation Data'!$E$32,0,10*ROW('Sanitation Data'!E36))="","",OFFSET('Sanitation Data'!$E$32,0,10*ROW('Sanitation Data'!E36)))</f>
        <v/>
      </c>
      <c r="CU42" s="309" t="str">
        <f ca="true">+IF(OFFSET('Sanitation Data'!$F$28,0,10*ROW('Sanitation Data'!F36))="","",OFFSET('Sanitation Data'!$F$28,0,10*ROW('Sanitation Data'!F36)))</f>
        <v/>
      </c>
      <c r="CV42" s="309" t="str">
        <f ca="true">+IF(OFFSET('Sanitation Data'!$F$29,0,10*ROW('Sanitation Data'!F36))="","",OFFSET('Sanitation Data'!$F$29,0,10*ROW('Sanitation Data'!F36)))</f>
        <v/>
      </c>
      <c r="CW42" s="309" t="str">
        <f ca="true">+IF(OFFSET('Sanitation Data'!$F$30,0,10*ROW('Sanitation Data'!F36))="","",OFFSET('Sanitation Data'!$F$30,0,10*ROW('Sanitation Data'!F36)))</f>
        <v/>
      </c>
      <c r="CX42" s="309" t="str">
        <f ca="true">+IF(OFFSET('Sanitation Data'!$F$31,0,10*ROW('Sanitation Data'!F36))="","",OFFSET('Sanitation Data'!$F$31,0,10*ROW('Sanitation Data'!F36)))</f>
        <v/>
      </c>
      <c r="CY42" s="309" t="str">
        <f ca="true">+IF(OFFSET('Sanitation Data'!$F$32,0,10*ROW('Sanitation Data'!F36))="","",OFFSET('Sanitation Data'!$F$32,0,10*ROW('Sanitation Data'!F36)))</f>
        <v/>
      </c>
      <c r="CZ42" s="309" t="str">
        <f ca="true">+IF(OFFSET('Sanitation Data'!$G$28,0,10*ROW('Sanitation Data'!G36))="","",OFFSET('Sanitation Data'!$G$28,0,10*ROW('Sanitation Data'!G36)))</f>
        <v/>
      </c>
      <c r="DA42" s="309" t="str">
        <f ca="true">+IF(OFFSET('Sanitation Data'!$G$29,0,10*ROW('Sanitation Data'!G36))="","",OFFSET('Sanitation Data'!$G$29,0,10*ROW('Sanitation Data'!G36)))</f>
        <v/>
      </c>
      <c r="DB42" s="309" t="str">
        <f ca="true">+IF(OFFSET('Sanitation Data'!$G$30,0,10*ROW('Sanitation Data'!G36))="","",OFFSET('Sanitation Data'!$G$30,0,10*ROW('Sanitation Data'!G36)))</f>
        <v/>
      </c>
      <c r="DC42" s="309" t="str">
        <f ca="true">+IF(OFFSET('Sanitation Data'!$G$31,0,10*ROW('Sanitation Data'!G36))="","",OFFSET('Sanitation Data'!$G$31,0,10*ROW('Sanitation Data'!G36)))</f>
        <v/>
      </c>
      <c r="DD42" s="309" t="str">
        <f ca="true">+IF(OFFSET('Sanitation Data'!$G$32,0,10*ROW('Sanitation Data'!G36))="","",OFFSET('Sanitation Data'!$G$32,0,10*ROW('Sanitation Data'!G36)))</f>
        <v/>
      </c>
      <c r="DE42" s="309" t="str">
        <f ca="true">+IF(OFFSET('Sanitation Data'!$H$28,0,10*ROW('Sanitation Data'!H36))="","",OFFSET('Sanitation Data'!$H$28,0,10*ROW('Sanitation Data'!H36)))</f>
        <v/>
      </c>
      <c r="DF42" s="309" t="str">
        <f ca="true">+IF(OFFSET('Sanitation Data'!$H$29,0,10*ROW('Sanitation Data'!H36))="","",OFFSET('Sanitation Data'!$H$29,0,10*ROW('Sanitation Data'!H36)))</f>
        <v/>
      </c>
      <c r="DG42" s="309" t="str">
        <f ca="true">+IF(OFFSET('Sanitation Data'!$H$30,0,10*ROW('Sanitation Data'!H36))="","",OFFSET('Sanitation Data'!$H$30,0,10*ROW('Sanitation Data'!H36)))</f>
        <v/>
      </c>
      <c r="DH42" s="309" t="str">
        <f ca="true">+IF(OFFSET('Sanitation Data'!$H$31,0,10*ROW('Sanitation Data'!H36))="","",OFFSET('Sanitation Data'!$H$31,0,10*ROW('Sanitation Data'!H36)))</f>
        <v/>
      </c>
      <c r="DI42" s="309" t="str">
        <f ca="true">+IF(OFFSET('Sanitation Data'!$H$32,0,10*ROW('Sanitation Data'!H36))="","",OFFSET('Sanitation Data'!$H$32,0,10*ROW('Sanitation Data'!H36)))</f>
        <v/>
      </c>
      <c r="DJ42" s="309" t="str">
        <f ca="true">+IF(OFFSET('Sanitation Data'!$I$28,0,10*ROW('Sanitation Data'!I36))="","",OFFSET('Sanitation Data'!$I$28,0,10*ROW('Sanitation Data'!I36)))</f>
        <v/>
      </c>
      <c r="DK42" s="309" t="str">
        <f ca="true">+IF(OFFSET('Sanitation Data'!$I$29,0,10*ROW('Sanitation Data'!I36))="","",OFFSET('Sanitation Data'!$I$29,0,10*ROW('Sanitation Data'!I36)))</f>
        <v/>
      </c>
      <c r="DL42" s="309" t="str">
        <f ca="true">+IF(OFFSET('Sanitation Data'!$I$30,0,10*ROW('Sanitation Data'!I36))="","",OFFSET('Sanitation Data'!$I$30,0,10*ROW('Sanitation Data'!I36)))</f>
        <v/>
      </c>
      <c r="DM42" s="309" t="str">
        <f ca="true">+IF(OFFSET('Sanitation Data'!$I$31,0,10*ROW('Sanitation Data'!I36))="","",OFFSET('Sanitation Data'!$I$31,0,10*ROW('Sanitation Data'!I36)))</f>
        <v/>
      </c>
      <c r="DN42" s="309" t="str">
        <f ca="true">+IF(OFFSET('Sanitation Data'!$I$32,0,10*ROW('Sanitation Data'!I36))="","",OFFSET('Sanitation Data'!$I$32,0,10*ROW('Sanitation Data'!I36)))</f>
        <v/>
      </c>
      <c r="DO42" s="309" t="str">
        <f ca="true">+IF(OFFSET('Hygiene Data'!$D$11,0,10*ROW('Hygiene Data'!D36))="","",OFFSET('Hygiene Data'!$D$11,0,10*ROW('Hygiene Data'!D36)))</f>
        <v/>
      </c>
      <c r="DP42" s="309" t="str">
        <f ca="true">+IF(OFFSET('Hygiene Data'!$D$12,0,10*ROW('Hygiene Data'!D36))="","",OFFSET('Hygiene Data'!$D$12,0,10*ROW('Hygiene Data'!D36)))</f>
        <v/>
      </c>
      <c r="DQ42" s="309" t="str">
        <f ca="true">+IF(OFFSET('Hygiene Data'!$D$13,0,10*ROW('Hygiene Data'!D36))="","",OFFSET('Hygiene Data'!$D$13,0,10*ROW('Hygiene Data'!D36)))</f>
        <v/>
      </c>
      <c r="DR42" s="309" t="str">
        <f ca="true">+IF(OFFSET('Hygiene Data'!$E$11,0,10*ROW('Hygiene Data'!E36))="","",OFFSET('Hygiene Data'!$E$11,0,10*ROW('Hygiene Data'!E36)))</f>
        <v/>
      </c>
      <c r="DS42" s="309" t="str">
        <f ca="true">+IF(OFFSET('Hygiene Data'!$E$12,0,10*ROW('Hygiene Data'!E36))="","",OFFSET('Hygiene Data'!$E$12,0,10*ROW('Hygiene Data'!E36)))</f>
        <v/>
      </c>
      <c r="DT42" s="309" t="str">
        <f ca="true">+IF(OFFSET('Hygiene Data'!$E$13,0,10*ROW('Hygiene Data'!E36))="","",OFFSET('Hygiene Data'!$E$13,0,10*ROW('Hygiene Data'!E36)))</f>
        <v/>
      </c>
      <c r="DU42" s="309" t="str">
        <f ca="true">+IF(OFFSET('Hygiene Data'!$F$11,0,10*ROW('Hygiene Data'!F36))="","",OFFSET('Hygiene Data'!$F$11,0,10*ROW('Hygiene Data'!F36)))</f>
        <v/>
      </c>
      <c r="DV42" s="309" t="str">
        <f ca="true">+IF(OFFSET('Hygiene Data'!$F$12,0,10*ROW('Hygiene Data'!F36))="","",OFFSET('Hygiene Data'!$F$12,0,10*ROW('Hygiene Data'!F36)))</f>
        <v/>
      </c>
      <c r="DW42" s="309" t="str">
        <f ca="true">+IF(OFFSET('Hygiene Data'!$F$13,0,10*ROW('Hygiene Data'!F36))="","",OFFSET('Hygiene Data'!$F$13,0,10*ROW('Hygiene Data'!F36)))</f>
        <v/>
      </c>
      <c r="DX42" s="309" t="str">
        <f ca="true">+IF(OFFSET('Hygiene Data'!$G$11,0,10*ROW('Hygiene Data'!G36))="","",OFFSET('Hygiene Data'!$G$11,0,10*ROW('Hygiene Data'!G36)))</f>
        <v/>
      </c>
      <c r="DY42" s="309" t="str">
        <f ca="true">+IF(OFFSET('Hygiene Data'!$G$12,0,10*ROW('Hygiene Data'!G36))="","",OFFSET('Hygiene Data'!$G$12,0,10*ROW('Hygiene Data'!G36)))</f>
        <v/>
      </c>
      <c r="DZ42" s="309" t="str">
        <f ca="true">+IF(OFFSET('Hygiene Data'!$G$13,0,10*ROW('Hygiene Data'!G36))="","",OFFSET('Hygiene Data'!$G$13,0,10*ROW('Hygiene Data'!G36)))</f>
        <v/>
      </c>
      <c r="EA42" s="309" t="str">
        <f ca="true">+IF(OFFSET('Hygiene Data'!$H$11,0,10*ROW('Hygiene Data'!H36))="","",OFFSET('Hygiene Data'!$H$11,0,10*ROW('Hygiene Data'!H36)))</f>
        <v/>
      </c>
      <c r="EB42" s="309" t="str">
        <f ca="true">+IF(OFFSET('Hygiene Data'!$H$12,0,10*ROW('Hygiene Data'!H36))="","",OFFSET('Hygiene Data'!$H$12,0,10*ROW('Hygiene Data'!H36)))</f>
        <v/>
      </c>
      <c r="EC42" s="309" t="str">
        <f ca="true">+IF(OFFSET('Hygiene Data'!$H$13,0,10*ROW('Hygiene Data'!H36))="","",OFFSET('Hygiene Data'!$H$13,0,10*ROW('Hygiene Data'!H36)))</f>
        <v/>
      </c>
      <c r="ED42" s="309" t="str">
        <f ca="true">+IF(OFFSET('Hygiene Data'!$I$11,0,10*ROW('Hygiene Data'!I36))="","",OFFSET('Hygiene Data'!$I$11,0,10*ROW('Hygiene Data'!I36)))</f>
        <v/>
      </c>
      <c r="EE42" s="309" t="str">
        <f ca="true">+IF(OFFSET('Hygiene Data'!$I$12,0,10*ROW('Hygiene Data'!I36))="","",OFFSET('Hygiene Data'!$I$12,0,10*ROW('Hygiene Data'!I36)))</f>
        <v/>
      </c>
      <c r="EF42" s="309"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65"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9"/>
      <c r="BS43" s="309" t="str">
        <f ca="true">+IF(OFFSET('Water Data'!$D$27,0,10*ROW('Water Data'!D37))="","",OFFSET('Water Data'!$D$27,0,10*ROW('Water Data'!D37)))</f>
        <v/>
      </c>
      <c r="BT43" s="309" t="str">
        <f ca="true">+IF(OFFSET('Water Data'!$D$28,0,10*ROW('Water Data'!D37))="","",OFFSET('Water Data'!$D$28,0,10*ROW('Water Data'!D37)))</f>
        <v/>
      </c>
      <c r="BU43" s="309" t="str">
        <f ca="true">+IF(OFFSET('Water Data'!$D$29,0,10*ROW('Water Data'!D37))="","",OFFSET('Water Data'!$D$29,0,10*ROW('Water Data'!D37)))</f>
        <v/>
      </c>
      <c r="BV43" s="309" t="str">
        <f ca="true">+IF(OFFSET('Water Data'!$E$27,0,10*ROW('Water Data'!E37))="","",OFFSET('Water Data'!$E$27,0,10*ROW('Water Data'!E37)))</f>
        <v/>
      </c>
      <c r="BW43" s="309" t="str">
        <f ca="true">+IF(OFFSET('Water Data'!$E$28,0,10*ROW('Water Data'!E37))="","",OFFSET('Water Data'!$E$28,0,10*ROW('Water Data'!E37)))</f>
        <v/>
      </c>
      <c r="BX43" s="309" t="str">
        <f ca="true">+IF(OFFSET('Water Data'!$E$29,0,10*ROW('Water Data'!E37))="","",OFFSET('Water Data'!$E$29,0,10*ROW('Water Data'!E37)))</f>
        <v/>
      </c>
      <c r="BY43" s="309" t="str">
        <f ca="true">+IF(OFFSET('Water Data'!$F$27,0,10*ROW('Water Data'!F37))="","",OFFSET('Water Data'!$F$27,0,10*ROW('Water Data'!F37)))</f>
        <v/>
      </c>
      <c r="BZ43" s="309" t="str">
        <f ca="true">+IF(OFFSET('Water Data'!$F$28,0,10*ROW('Water Data'!F37))="","",OFFSET('Water Data'!$F$28,0,10*ROW('Water Data'!F37)))</f>
        <v/>
      </c>
      <c r="CA43" s="309" t="str">
        <f ca="true">+IF(OFFSET('Water Data'!$F$29,0,10*ROW('Water Data'!F37))="","",OFFSET('Water Data'!$F$29,0,10*ROW('Water Data'!F37)))</f>
        <v/>
      </c>
      <c r="CB43" s="309" t="str">
        <f ca="true">+IF(OFFSET('Water Data'!$G$27,0,10*ROW('Water Data'!G37))="","",OFFSET('Water Data'!$G$27,0,10*ROW('Water Data'!G37)))</f>
        <v/>
      </c>
      <c r="CC43" s="309" t="str">
        <f ca="true">+IF(OFFSET('Water Data'!$G$28,0,10*ROW('Water Data'!G37))="","",OFFSET('Water Data'!$G$28,0,10*ROW('Water Data'!G37)))</f>
        <v/>
      </c>
      <c r="CD43" s="309" t="str">
        <f ca="true">+IF(OFFSET('Water Data'!$G$29,0,10*ROW('Water Data'!G37))="","",OFFSET('Water Data'!$G$29,0,10*ROW('Water Data'!G37)))</f>
        <v/>
      </c>
      <c r="CE43" s="309" t="str">
        <f ca="true">+IF(OFFSET('Water Data'!$H$27,0,10*ROW('Water Data'!H37))="","",OFFSET('Water Data'!$H$27,0,10*ROW('Water Data'!H37)))</f>
        <v/>
      </c>
      <c r="CF43" s="309" t="str">
        <f ca="true">+IF(OFFSET('Water Data'!$H$28,0,10*ROW('Water Data'!H37))="","",OFFSET('Water Data'!$H$28,0,10*ROW('Water Data'!H37)))</f>
        <v/>
      </c>
      <c r="CG43" s="309" t="str">
        <f ca="true">+IF(OFFSET('Water Data'!$H$29,0,10*ROW('Water Data'!H37))="","",OFFSET('Water Data'!$H$29,0,10*ROW('Water Data'!H37)))</f>
        <v/>
      </c>
      <c r="CH43" s="309" t="str">
        <f ca="true">+IF(OFFSET('Water Data'!$I$27,0,10*ROW('Water Data'!I37))="","",OFFSET('Water Data'!$I$27,0,10*ROW('Water Data'!I37)))</f>
        <v/>
      </c>
      <c r="CI43" s="309" t="str">
        <f ca="true">+IF(OFFSET('Water Data'!$I$28,0,10*ROW('Water Data'!I37))="","",OFFSET('Water Data'!$I$28,0,10*ROW('Water Data'!I37)))</f>
        <v/>
      </c>
      <c r="CJ43" s="309" t="str">
        <f ca="true">+IF(OFFSET('Water Data'!$I$29,0,10*ROW('Water Data'!I37))="","",OFFSET('Water Data'!$I$29,0,10*ROW('Water Data'!I37)))</f>
        <v/>
      </c>
      <c r="CK43" s="309" t="str">
        <f ca="true">+IF(OFFSET('Sanitation Data'!$D$28,0,10*ROW('Sanitation Data'!D37))="","",OFFSET('Sanitation Data'!$D$28,0,10*ROW('Sanitation Data'!D37)))</f>
        <v/>
      </c>
      <c r="CL43" s="309" t="str">
        <f ca="true">+IF(OFFSET('Sanitation Data'!$D$29,0,10*ROW('Sanitation Data'!D37))="","",OFFSET('Sanitation Data'!$D$29,0,10*ROW('Sanitation Data'!D37)))</f>
        <v/>
      </c>
      <c r="CM43" s="309" t="str">
        <f ca="true">+IF(OFFSET('Sanitation Data'!$D$30,0,10*ROW('Sanitation Data'!D37))="","",OFFSET('Sanitation Data'!$D$30,0,10*ROW('Sanitation Data'!D37)))</f>
        <v/>
      </c>
      <c r="CN43" s="309" t="str">
        <f ca="true">+IF(OFFSET('Sanitation Data'!$D$31,0,10*ROW('Sanitation Data'!D37))="","",OFFSET('Sanitation Data'!$D$31,0,10*ROW('Sanitation Data'!D37)))</f>
        <v/>
      </c>
      <c r="CO43" s="309" t="str">
        <f ca="true">+IF(OFFSET('Sanitation Data'!$D$32,0,10*ROW('Sanitation Data'!D37))="","",OFFSET('Sanitation Data'!$D$32,0,10*ROW('Sanitation Data'!D37)))</f>
        <v/>
      </c>
      <c r="CP43" s="309" t="str">
        <f ca="true">+IF(OFFSET('Sanitation Data'!$E$28,0,10*ROW('Sanitation Data'!E37))="","",OFFSET('Sanitation Data'!$E$28,0,10*ROW('Sanitation Data'!E37)))</f>
        <v/>
      </c>
      <c r="CQ43" s="309" t="str">
        <f ca="true">+IF(OFFSET('Sanitation Data'!$E$29,0,10*ROW('Sanitation Data'!E37))="","",OFFSET('Sanitation Data'!$E$29,0,10*ROW('Sanitation Data'!E37)))</f>
        <v/>
      </c>
      <c r="CR43" s="309" t="str">
        <f ca="true">+IF(OFFSET('Sanitation Data'!$E$30,0,10*ROW('Sanitation Data'!E37))="","",OFFSET('Sanitation Data'!$E$30,0,10*ROW('Sanitation Data'!E37)))</f>
        <v/>
      </c>
      <c r="CS43" s="309" t="str">
        <f ca="true">+IF(OFFSET('Sanitation Data'!$E$31,0,10*ROW('Sanitation Data'!E37))="","",OFFSET('Sanitation Data'!$E$31,0,10*ROW('Sanitation Data'!E37)))</f>
        <v/>
      </c>
      <c r="CT43" s="309" t="str">
        <f ca="true">+IF(OFFSET('Sanitation Data'!$E$32,0,10*ROW('Sanitation Data'!E37))="","",OFFSET('Sanitation Data'!$E$32,0,10*ROW('Sanitation Data'!E37)))</f>
        <v/>
      </c>
      <c r="CU43" s="309" t="str">
        <f ca="true">+IF(OFFSET('Sanitation Data'!$F$28,0,10*ROW('Sanitation Data'!F37))="","",OFFSET('Sanitation Data'!$F$28,0,10*ROW('Sanitation Data'!F37)))</f>
        <v/>
      </c>
      <c r="CV43" s="309" t="str">
        <f ca="true">+IF(OFFSET('Sanitation Data'!$F$29,0,10*ROW('Sanitation Data'!F37))="","",OFFSET('Sanitation Data'!$F$29,0,10*ROW('Sanitation Data'!F37)))</f>
        <v/>
      </c>
      <c r="CW43" s="309" t="str">
        <f ca="true">+IF(OFFSET('Sanitation Data'!$F$30,0,10*ROW('Sanitation Data'!F37))="","",OFFSET('Sanitation Data'!$F$30,0,10*ROW('Sanitation Data'!F37)))</f>
        <v/>
      </c>
      <c r="CX43" s="309" t="str">
        <f ca="true">+IF(OFFSET('Sanitation Data'!$F$31,0,10*ROW('Sanitation Data'!F37))="","",OFFSET('Sanitation Data'!$F$31,0,10*ROW('Sanitation Data'!F37)))</f>
        <v/>
      </c>
      <c r="CY43" s="309" t="str">
        <f ca="true">+IF(OFFSET('Sanitation Data'!$F$32,0,10*ROW('Sanitation Data'!F37))="","",OFFSET('Sanitation Data'!$F$32,0,10*ROW('Sanitation Data'!F37)))</f>
        <v/>
      </c>
      <c r="CZ43" s="309" t="str">
        <f ca="true">+IF(OFFSET('Sanitation Data'!$G$28,0,10*ROW('Sanitation Data'!G37))="","",OFFSET('Sanitation Data'!$G$28,0,10*ROW('Sanitation Data'!G37)))</f>
        <v/>
      </c>
      <c r="DA43" s="309" t="str">
        <f ca="true">+IF(OFFSET('Sanitation Data'!$G$29,0,10*ROW('Sanitation Data'!G37))="","",OFFSET('Sanitation Data'!$G$29,0,10*ROW('Sanitation Data'!G37)))</f>
        <v/>
      </c>
      <c r="DB43" s="309" t="str">
        <f ca="true">+IF(OFFSET('Sanitation Data'!$G$30,0,10*ROW('Sanitation Data'!G37))="","",OFFSET('Sanitation Data'!$G$30,0,10*ROW('Sanitation Data'!G37)))</f>
        <v/>
      </c>
      <c r="DC43" s="309" t="str">
        <f ca="true">+IF(OFFSET('Sanitation Data'!$G$31,0,10*ROW('Sanitation Data'!G37))="","",OFFSET('Sanitation Data'!$G$31,0,10*ROW('Sanitation Data'!G37)))</f>
        <v/>
      </c>
      <c r="DD43" s="309" t="str">
        <f ca="true">+IF(OFFSET('Sanitation Data'!$G$32,0,10*ROW('Sanitation Data'!G37))="","",OFFSET('Sanitation Data'!$G$32,0,10*ROW('Sanitation Data'!G37)))</f>
        <v/>
      </c>
      <c r="DE43" s="309" t="str">
        <f ca="true">+IF(OFFSET('Sanitation Data'!$H$28,0,10*ROW('Sanitation Data'!H37))="","",OFFSET('Sanitation Data'!$H$28,0,10*ROW('Sanitation Data'!H37)))</f>
        <v/>
      </c>
      <c r="DF43" s="309" t="str">
        <f ca="true">+IF(OFFSET('Sanitation Data'!$H$29,0,10*ROW('Sanitation Data'!H37))="","",OFFSET('Sanitation Data'!$H$29,0,10*ROW('Sanitation Data'!H37)))</f>
        <v/>
      </c>
      <c r="DG43" s="309" t="str">
        <f ca="true">+IF(OFFSET('Sanitation Data'!$H$30,0,10*ROW('Sanitation Data'!H37))="","",OFFSET('Sanitation Data'!$H$30,0,10*ROW('Sanitation Data'!H37)))</f>
        <v/>
      </c>
      <c r="DH43" s="309" t="str">
        <f ca="true">+IF(OFFSET('Sanitation Data'!$H$31,0,10*ROW('Sanitation Data'!H37))="","",OFFSET('Sanitation Data'!$H$31,0,10*ROW('Sanitation Data'!H37)))</f>
        <v/>
      </c>
      <c r="DI43" s="309" t="str">
        <f ca="true">+IF(OFFSET('Sanitation Data'!$H$32,0,10*ROW('Sanitation Data'!H37))="","",OFFSET('Sanitation Data'!$H$32,0,10*ROW('Sanitation Data'!H37)))</f>
        <v/>
      </c>
      <c r="DJ43" s="309" t="str">
        <f ca="true">+IF(OFFSET('Sanitation Data'!$I$28,0,10*ROW('Sanitation Data'!I37))="","",OFFSET('Sanitation Data'!$I$28,0,10*ROW('Sanitation Data'!I37)))</f>
        <v/>
      </c>
      <c r="DK43" s="309" t="str">
        <f ca="true">+IF(OFFSET('Sanitation Data'!$I$29,0,10*ROW('Sanitation Data'!I37))="","",OFFSET('Sanitation Data'!$I$29,0,10*ROW('Sanitation Data'!I37)))</f>
        <v/>
      </c>
      <c r="DL43" s="309" t="str">
        <f ca="true">+IF(OFFSET('Sanitation Data'!$I$30,0,10*ROW('Sanitation Data'!I37))="","",OFFSET('Sanitation Data'!$I$30,0,10*ROW('Sanitation Data'!I37)))</f>
        <v/>
      </c>
      <c r="DM43" s="309" t="str">
        <f ca="true">+IF(OFFSET('Sanitation Data'!$I$31,0,10*ROW('Sanitation Data'!I37))="","",OFFSET('Sanitation Data'!$I$31,0,10*ROW('Sanitation Data'!I37)))</f>
        <v/>
      </c>
      <c r="DN43" s="309" t="str">
        <f ca="true">+IF(OFFSET('Sanitation Data'!$I$32,0,10*ROW('Sanitation Data'!I37))="","",OFFSET('Sanitation Data'!$I$32,0,10*ROW('Sanitation Data'!I37)))</f>
        <v/>
      </c>
      <c r="DO43" s="309" t="str">
        <f ca="true">+IF(OFFSET('Hygiene Data'!$D$11,0,10*ROW('Hygiene Data'!D37))="","",OFFSET('Hygiene Data'!$D$11,0,10*ROW('Hygiene Data'!D37)))</f>
        <v/>
      </c>
      <c r="DP43" s="309" t="str">
        <f ca="true">+IF(OFFSET('Hygiene Data'!$D$12,0,10*ROW('Hygiene Data'!D37))="","",OFFSET('Hygiene Data'!$D$12,0,10*ROW('Hygiene Data'!D37)))</f>
        <v/>
      </c>
      <c r="DQ43" s="309" t="str">
        <f ca="true">+IF(OFFSET('Hygiene Data'!$D$13,0,10*ROW('Hygiene Data'!D37))="","",OFFSET('Hygiene Data'!$D$13,0,10*ROW('Hygiene Data'!D37)))</f>
        <v/>
      </c>
      <c r="DR43" s="309" t="str">
        <f ca="true">+IF(OFFSET('Hygiene Data'!$E$11,0,10*ROW('Hygiene Data'!E37))="","",OFFSET('Hygiene Data'!$E$11,0,10*ROW('Hygiene Data'!E37)))</f>
        <v/>
      </c>
      <c r="DS43" s="309" t="str">
        <f ca="true">+IF(OFFSET('Hygiene Data'!$E$12,0,10*ROW('Hygiene Data'!E37))="","",OFFSET('Hygiene Data'!$E$12,0,10*ROW('Hygiene Data'!E37)))</f>
        <v/>
      </c>
      <c r="DT43" s="309" t="str">
        <f ca="true">+IF(OFFSET('Hygiene Data'!$E$13,0,10*ROW('Hygiene Data'!E37))="","",OFFSET('Hygiene Data'!$E$13,0,10*ROW('Hygiene Data'!E37)))</f>
        <v/>
      </c>
      <c r="DU43" s="309" t="str">
        <f ca="true">+IF(OFFSET('Hygiene Data'!$F$11,0,10*ROW('Hygiene Data'!F37))="","",OFFSET('Hygiene Data'!$F$11,0,10*ROW('Hygiene Data'!F37)))</f>
        <v/>
      </c>
      <c r="DV43" s="309" t="str">
        <f ca="true">+IF(OFFSET('Hygiene Data'!$F$12,0,10*ROW('Hygiene Data'!F37))="","",OFFSET('Hygiene Data'!$F$12,0,10*ROW('Hygiene Data'!F37)))</f>
        <v/>
      </c>
      <c r="DW43" s="309" t="str">
        <f ca="true">+IF(OFFSET('Hygiene Data'!$F$13,0,10*ROW('Hygiene Data'!F37))="","",OFFSET('Hygiene Data'!$F$13,0,10*ROW('Hygiene Data'!F37)))</f>
        <v/>
      </c>
      <c r="DX43" s="309" t="str">
        <f ca="true">+IF(OFFSET('Hygiene Data'!$G$11,0,10*ROW('Hygiene Data'!G37))="","",OFFSET('Hygiene Data'!$G$11,0,10*ROW('Hygiene Data'!G37)))</f>
        <v/>
      </c>
      <c r="DY43" s="309" t="str">
        <f ca="true">+IF(OFFSET('Hygiene Data'!$G$12,0,10*ROW('Hygiene Data'!G37))="","",OFFSET('Hygiene Data'!$G$12,0,10*ROW('Hygiene Data'!G37)))</f>
        <v/>
      </c>
      <c r="DZ43" s="309" t="str">
        <f ca="true">+IF(OFFSET('Hygiene Data'!$G$13,0,10*ROW('Hygiene Data'!G37))="","",OFFSET('Hygiene Data'!$G$13,0,10*ROW('Hygiene Data'!G37)))</f>
        <v/>
      </c>
      <c r="EA43" s="309" t="str">
        <f ca="true">+IF(OFFSET('Hygiene Data'!$H$11,0,10*ROW('Hygiene Data'!H37))="","",OFFSET('Hygiene Data'!$H$11,0,10*ROW('Hygiene Data'!H37)))</f>
        <v/>
      </c>
      <c r="EB43" s="309" t="str">
        <f ca="true">+IF(OFFSET('Hygiene Data'!$H$12,0,10*ROW('Hygiene Data'!H37))="","",OFFSET('Hygiene Data'!$H$12,0,10*ROW('Hygiene Data'!H37)))</f>
        <v/>
      </c>
      <c r="EC43" s="309" t="str">
        <f ca="true">+IF(OFFSET('Hygiene Data'!$H$13,0,10*ROW('Hygiene Data'!H37))="","",OFFSET('Hygiene Data'!$H$13,0,10*ROW('Hygiene Data'!H37)))</f>
        <v/>
      </c>
      <c r="ED43" s="309" t="str">
        <f ca="true">+IF(OFFSET('Hygiene Data'!$I$11,0,10*ROW('Hygiene Data'!I37))="","",OFFSET('Hygiene Data'!$I$11,0,10*ROW('Hygiene Data'!I37)))</f>
        <v/>
      </c>
      <c r="EE43" s="309" t="str">
        <f ca="true">+IF(OFFSET('Hygiene Data'!$I$12,0,10*ROW('Hygiene Data'!I37))="","",OFFSET('Hygiene Data'!$I$12,0,10*ROW('Hygiene Data'!I37)))</f>
        <v/>
      </c>
      <c r="EF43" s="309"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65"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9"/>
      <c r="BS44" s="309" t="str">
        <f ca="true">+IF(OFFSET('Water Data'!$D$27,0,10*ROW('Water Data'!D38))="","",OFFSET('Water Data'!$D$27,0,10*ROW('Water Data'!D38)))</f>
        <v/>
      </c>
      <c r="BT44" s="309" t="str">
        <f ca="true">+IF(OFFSET('Water Data'!$D$28,0,10*ROW('Water Data'!D38))="","",OFFSET('Water Data'!$D$28,0,10*ROW('Water Data'!D38)))</f>
        <v/>
      </c>
      <c r="BU44" s="309" t="str">
        <f ca="true">+IF(OFFSET('Water Data'!$D$29,0,10*ROW('Water Data'!D38))="","",OFFSET('Water Data'!$D$29,0,10*ROW('Water Data'!D38)))</f>
        <v/>
      </c>
      <c r="BV44" s="309" t="str">
        <f ca="true">+IF(OFFSET('Water Data'!$E$27,0,10*ROW('Water Data'!E38))="","",OFFSET('Water Data'!$E$27,0,10*ROW('Water Data'!E38)))</f>
        <v/>
      </c>
      <c r="BW44" s="309" t="str">
        <f ca="true">+IF(OFFSET('Water Data'!$E$28,0,10*ROW('Water Data'!E38))="","",OFFSET('Water Data'!$E$28,0,10*ROW('Water Data'!E38)))</f>
        <v/>
      </c>
      <c r="BX44" s="309" t="str">
        <f ca="true">+IF(OFFSET('Water Data'!$E$29,0,10*ROW('Water Data'!E38))="","",OFFSET('Water Data'!$E$29,0,10*ROW('Water Data'!E38)))</f>
        <v/>
      </c>
      <c r="BY44" s="309" t="str">
        <f ca="true">+IF(OFFSET('Water Data'!$F$27,0,10*ROW('Water Data'!F38))="","",OFFSET('Water Data'!$F$27,0,10*ROW('Water Data'!F38)))</f>
        <v/>
      </c>
      <c r="BZ44" s="309" t="str">
        <f ca="true">+IF(OFFSET('Water Data'!$F$28,0,10*ROW('Water Data'!F38))="","",OFFSET('Water Data'!$F$28,0,10*ROW('Water Data'!F38)))</f>
        <v/>
      </c>
      <c r="CA44" s="309" t="str">
        <f ca="true">+IF(OFFSET('Water Data'!$F$29,0,10*ROW('Water Data'!F38))="","",OFFSET('Water Data'!$F$29,0,10*ROW('Water Data'!F38)))</f>
        <v/>
      </c>
      <c r="CB44" s="309" t="str">
        <f ca="true">+IF(OFFSET('Water Data'!$G$27,0,10*ROW('Water Data'!G38))="","",OFFSET('Water Data'!$G$27,0,10*ROW('Water Data'!G38)))</f>
        <v/>
      </c>
      <c r="CC44" s="309" t="str">
        <f ca="true">+IF(OFFSET('Water Data'!$G$28,0,10*ROW('Water Data'!G38))="","",OFFSET('Water Data'!$G$28,0,10*ROW('Water Data'!G38)))</f>
        <v/>
      </c>
      <c r="CD44" s="309" t="str">
        <f ca="true">+IF(OFFSET('Water Data'!$G$29,0,10*ROW('Water Data'!G38))="","",OFFSET('Water Data'!$G$29,0,10*ROW('Water Data'!G38)))</f>
        <v/>
      </c>
      <c r="CE44" s="309" t="str">
        <f ca="true">+IF(OFFSET('Water Data'!$H$27,0,10*ROW('Water Data'!H38))="","",OFFSET('Water Data'!$H$27,0,10*ROW('Water Data'!H38)))</f>
        <v/>
      </c>
      <c r="CF44" s="309" t="str">
        <f ca="true">+IF(OFFSET('Water Data'!$H$28,0,10*ROW('Water Data'!H38))="","",OFFSET('Water Data'!$H$28,0,10*ROW('Water Data'!H38)))</f>
        <v/>
      </c>
      <c r="CG44" s="309" t="str">
        <f ca="true">+IF(OFFSET('Water Data'!$H$29,0,10*ROW('Water Data'!H38))="","",OFFSET('Water Data'!$H$29,0,10*ROW('Water Data'!H38)))</f>
        <v/>
      </c>
      <c r="CH44" s="309" t="str">
        <f ca="true">+IF(OFFSET('Water Data'!$I$27,0,10*ROW('Water Data'!I38))="","",OFFSET('Water Data'!$I$27,0,10*ROW('Water Data'!I38)))</f>
        <v/>
      </c>
      <c r="CI44" s="309" t="str">
        <f ca="true">+IF(OFFSET('Water Data'!$I$28,0,10*ROW('Water Data'!I38))="","",OFFSET('Water Data'!$I$28,0,10*ROW('Water Data'!I38)))</f>
        <v/>
      </c>
      <c r="CJ44" s="309" t="str">
        <f ca="true">+IF(OFFSET('Water Data'!$I$29,0,10*ROW('Water Data'!I38))="","",OFFSET('Water Data'!$I$29,0,10*ROW('Water Data'!I38)))</f>
        <v/>
      </c>
      <c r="CK44" s="309" t="str">
        <f ca="true">+IF(OFFSET('Sanitation Data'!$D$28,0,10*ROW('Sanitation Data'!D38))="","",OFFSET('Sanitation Data'!$D$28,0,10*ROW('Sanitation Data'!D38)))</f>
        <v/>
      </c>
      <c r="CL44" s="309" t="str">
        <f ca="true">+IF(OFFSET('Sanitation Data'!$D$29,0,10*ROW('Sanitation Data'!D38))="","",OFFSET('Sanitation Data'!$D$29,0,10*ROW('Sanitation Data'!D38)))</f>
        <v/>
      </c>
      <c r="CM44" s="309" t="str">
        <f ca="true">+IF(OFFSET('Sanitation Data'!$D$30,0,10*ROW('Sanitation Data'!D38))="","",OFFSET('Sanitation Data'!$D$30,0,10*ROW('Sanitation Data'!D38)))</f>
        <v/>
      </c>
      <c r="CN44" s="309" t="str">
        <f ca="true">+IF(OFFSET('Sanitation Data'!$D$31,0,10*ROW('Sanitation Data'!D38))="","",OFFSET('Sanitation Data'!$D$31,0,10*ROW('Sanitation Data'!D38)))</f>
        <v/>
      </c>
      <c r="CO44" s="309" t="str">
        <f ca="true">+IF(OFFSET('Sanitation Data'!$D$32,0,10*ROW('Sanitation Data'!D38))="","",OFFSET('Sanitation Data'!$D$32,0,10*ROW('Sanitation Data'!D38)))</f>
        <v/>
      </c>
      <c r="CP44" s="309" t="str">
        <f ca="true">+IF(OFFSET('Sanitation Data'!$E$28,0,10*ROW('Sanitation Data'!E38))="","",OFFSET('Sanitation Data'!$E$28,0,10*ROW('Sanitation Data'!E38)))</f>
        <v/>
      </c>
      <c r="CQ44" s="309" t="str">
        <f ca="true">+IF(OFFSET('Sanitation Data'!$E$29,0,10*ROW('Sanitation Data'!E38))="","",OFFSET('Sanitation Data'!$E$29,0,10*ROW('Sanitation Data'!E38)))</f>
        <v/>
      </c>
      <c r="CR44" s="309" t="str">
        <f ca="true">+IF(OFFSET('Sanitation Data'!$E$30,0,10*ROW('Sanitation Data'!E38))="","",OFFSET('Sanitation Data'!$E$30,0,10*ROW('Sanitation Data'!E38)))</f>
        <v/>
      </c>
      <c r="CS44" s="309" t="str">
        <f ca="true">+IF(OFFSET('Sanitation Data'!$E$31,0,10*ROW('Sanitation Data'!E38))="","",OFFSET('Sanitation Data'!$E$31,0,10*ROW('Sanitation Data'!E38)))</f>
        <v/>
      </c>
      <c r="CT44" s="309" t="str">
        <f ca="true">+IF(OFFSET('Sanitation Data'!$E$32,0,10*ROW('Sanitation Data'!E38))="","",OFFSET('Sanitation Data'!$E$32,0,10*ROW('Sanitation Data'!E38)))</f>
        <v/>
      </c>
      <c r="CU44" s="309" t="str">
        <f ca="true">+IF(OFFSET('Sanitation Data'!$F$28,0,10*ROW('Sanitation Data'!F38))="","",OFFSET('Sanitation Data'!$F$28,0,10*ROW('Sanitation Data'!F38)))</f>
        <v/>
      </c>
      <c r="CV44" s="309" t="str">
        <f ca="true">+IF(OFFSET('Sanitation Data'!$F$29,0,10*ROW('Sanitation Data'!F38))="","",OFFSET('Sanitation Data'!$F$29,0,10*ROW('Sanitation Data'!F38)))</f>
        <v/>
      </c>
      <c r="CW44" s="309" t="str">
        <f ca="true">+IF(OFFSET('Sanitation Data'!$F$30,0,10*ROW('Sanitation Data'!F38))="","",OFFSET('Sanitation Data'!$F$30,0,10*ROW('Sanitation Data'!F38)))</f>
        <v/>
      </c>
      <c r="CX44" s="309" t="str">
        <f ca="true">+IF(OFFSET('Sanitation Data'!$F$31,0,10*ROW('Sanitation Data'!F38))="","",OFFSET('Sanitation Data'!$F$31,0,10*ROW('Sanitation Data'!F38)))</f>
        <v/>
      </c>
      <c r="CY44" s="309" t="str">
        <f ca="true">+IF(OFFSET('Sanitation Data'!$F$32,0,10*ROW('Sanitation Data'!F38))="","",OFFSET('Sanitation Data'!$F$32,0,10*ROW('Sanitation Data'!F38)))</f>
        <v/>
      </c>
      <c r="CZ44" s="309" t="str">
        <f ca="true">+IF(OFFSET('Sanitation Data'!$G$28,0,10*ROW('Sanitation Data'!G38))="","",OFFSET('Sanitation Data'!$G$28,0,10*ROW('Sanitation Data'!G38)))</f>
        <v/>
      </c>
      <c r="DA44" s="309" t="str">
        <f ca="true">+IF(OFFSET('Sanitation Data'!$G$29,0,10*ROW('Sanitation Data'!G38))="","",OFFSET('Sanitation Data'!$G$29,0,10*ROW('Sanitation Data'!G38)))</f>
        <v/>
      </c>
      <c r="DB44" s="309" t="str">
        <f ca="true">+IF(OFFSET('Sanitation Data'!$G$30,0,10*ROW('Sanitation Data'!G38))="","",OFFSET('Sanitation Data'!$G$30,0,10*ROW('Sanitation Data'!G38)))</f>
        <v/>
      </c>
      <c r="DC44" s="309" t="str">
        <f ca="true">+IF(OFFSET('Sanitation Data'!$G$31,0,10*ROW('Sanitation Data'!G38))="","",OFFSET('Sanitation Data'!$G$31,0,10*ROW('Sanitation Data'!G38)))</f>
        <v/>
      </c>
      <c r="DD44" s="309" t="str">
        <f ca="true">+IF(OFFSET('Sanitation Data'!$G$32,0,10*ROW('Sanitation Data'!G38))="","",OFFSET('Sanitation Data'!$G$32,0,10*ROW('Sanitation Data'!G38)))</f>
        <v/>
      </c>
      <c r="DE44" s="309" t="str">
        <f ca="true">+IF(OFFSET('Sanitation Data'!$H$28,0,10*ROW('Sanitation Data'!H38))="","",OFFSET('Sanitation Data'!$H$28,0,10*ROW('Sanitation Data'!H38)))</f>
        <v/>
      </c>
      <c r="DF44" s="309" t="str">
        <f ca="true">+IF(OFFSET('Sanitation Data'!$H$29,0,10*ROW('Sanitation Data'!H38))="","",OFFSET('Sanitation Data'!$H$29,0,10*ROW('Sanitation Data'!H38)))</f>
        <v/>
      </c>
      <c r="DG44" s="309" t="str">
        <f ca="true">+IF(OFFSET('Sanitation Data'!$H$30,0,10*ROW('Sanitation Data'!H38))="","",OFFSET('Sanitation Data'!$H$30,0,10*ROW('Sanitation Data'!H38)))</f>
        <v/>
      </c>
      <c r="DH44" s="309" t="str">
        <f ca="true">+IF(OFFSET('Sanitation Data'!$H$31,0,10*ROW('Sanitation Data'!H38))="","",OFFSET('Sanitation Data'!$H$31,0,10*ROW('Sanitation Data'!H38)))</f>
        <v/>
      </c>
      <c r="DI44" s="309" t="str">
        <f ca="true">+IF(OFFSET('Sanitation Data'!$H$32,0,10*ROW('Sanitation Data'!H38))="","",OFFSET('Sanitation Data'!$H$32,0,10*ROW('Sanitation Data'!H38)))</f>
        <v/>
      </c>
      <c r="DJ44" s="309" t="str">
        <f ca="true">+IF(OFFSET('Sanitation Data'!$I$28,0,10*ROW('Sanitation Data'!I38))="","",OFFSET('Sanitation Data'!$I$28,0,10*ROW('Sanitation Data'!I38)))</f>
        <v/>
      </c>
      <c r="DK44" s="309" t="str">
        <f ca="true">+IF(OFFSET('Sanitation Data'!$I$29,0,10*ROW('Sanitation Data'!I38))="","",OFFSET('Sanitation Data'!$I$29,0,10*ROW('Sanitation Data'!I38)))</f>
        <v/>
      </c>
      <c r="DL44" s="309" t="str">
        <f ca="true">+IF(OFFSET('Sanitation Data'!$I$30,0,10*ROW('Sanitation Data'!I38))="","",OFFSET('Sanitation Data'!$I$30,0,10*ROW('Sanitation Data'!I38)))</f>
        <v/>
      </c>
      <c r="DM44" s="309" t="str">
        <f ca="true">+IF(OFFSET('Sanitation Data'!$I$31,0,10*ROW('Sanitation Data'!I38))="","",OFFSET('Sanitation Data'!$I$31,0,10*ROW('Sanitation Data'!I38)))</f>
        <v/>
      </c>
      <c r="DN44" s="309" t="str">
        <f ca="true">+IF(OFFSET('Sanitation Data'!$I$32,0,10*ROW('Sanitation Data'!I38))="","",OFFSET('Sanitation Data'!$I$32,0,10*ROW('Sanitation Data'!I38)))</f>
        <v/>
      </c>
      <c r="DO44" s="309" t="str">
        <f ca="true">+IF(OFFSET('Hygiene Data'!$D$11,0,10*ROW('Hygiene Data'!D38))="","",OFFSET('Hygiene Data'!$D$11,0,10*ROW('Hygiene Data'!D38)))</f>
        <v/>
      </c>
      <c r="DP44" s="309" t="str">
        <f ca="true">+IF(OFFSET('Hygiene Data'!$D$12,0,10*ROW('Hygiene Data'!D38))="","",OFFSET('Hygiene Data'!$D$12,0,10*ROW('Hygiene Data'!D38)))</f>
        <v/>
      </c>
      <c r="DQ44" s="309" t="str">
        <f ca="true">+IF(OFFSET('Hygiene Data'!$D$13,0,10*ROW('Hygiene Data'!D38))="","",OFFSET('Hygiene Data'!$D$13,0,10*ROW('Hygiene Data'!D38)))</f>
        <v/>
      </c>
      <c r="DR44" s="309" t="str">
        <f ca="true">+IF(OFFSET('Hygiene Data'!$E$11,0,10*ROW('Hygiene Data'!E38))="","",OFFSET('Hygiene Data'!$E$11,0,10*ROW('Hygiene Data'!E38)))</f>
        <v/>
      </c>
      <c r="DS44" s="309" t="str">
        <f ca="true">+IF(OFFSET('Hygiene Data'!$E$12,0,10*ROW('Hygiene Data'!E38))="","",OFFSET('Hygiene Data'!$E$12,0,10*ROW('Hygiene Data'!E38)))</f>
        <v/>
      </c>
      <c r="DT44" s="309" t="str">
        <f ca="true">+IF(OFFSET('Hygiene Data'!$E$13,0,10*ROW('Hygiene Data'!E38))="","",OFFSET('Hygiene Data'!$E$13,0,10*ROW('Hygiene Data'!E38)))</f>
        <v/>
      </c>
      <c r="DU44" s="309" t="str">
        <f ca="true">+IF(OFFSET('Hygiene Data'!$F$11,0,10*ROW('Hygiene Data'!F38))="","",OFFSET('Hygiene Data'!$F$11,0,10*ROW('Hygiene Data'!F38)))</f>
        <v/>
      </c>
      <c r="DV44" s="309" t="str">
        <f ca="true">+IF(OFFSET('Hygiene Data'!$F$12,0,10*ROW('Hygiene Data'!F38))="","",OFFSET('Hygiene Data'!$F$12,0,10*ROW('Hygiene Data'!F38)))</f>
        <v/>
      </c>
      <c r="DW44" s="309" t="str">
        <f ca="true">+IF(OFFSET('Hygiene Data'!$F$13,0,10*ROW('Hygiene Data'!F38))="","",OFFSET('Hygiene Data'!$F$13,0,10*ROW('Hygiene Data'!F38)))</f>
        <v/>
      </c>
      <c r="DX44" s="309" t="str">
        <f ca="true">+IF(OFFSET('Hygiene Data'!$G$11,0,10*ROW('Hygiene Data'!G38))="","",OFFSET('Hygiene Data'!$G$11,0,10*ROW('Hygiene Data'!G38)))</f>
        <v/>
      </c>
      <c r="DY44" s="309" t="str">
        <f ca="true">+IF(OFFSET('Hygiene Data'!$G$12,0,10*ROW('Hygiene Data'!G38))="","",OFFSET('Hygiene Data'!$G$12,0,10*ROW('Hygiene Data'!G38)))</f>
        <v/>
      </c>
      <c r="DZ44" s="309" t="str">
        <f ca="true">+IF(OFFSET('Hygiene Data'!$G$13,0,10*ROW('Hygiene Data'!G38))="","",OFFSET('Hygiene Data'!$G$13,0,10*ROW('Hygiene Data'!G38)))</f>
        <v/>
      </c>
      <c r="EA44" s="309" t="str">
        <f ca="true">+IF(OFFSET('Hygiene Data'!$H$11,0,10*ROW('Hygiene Data'!H38))="","",OFFSET('Hygiene Data'!$H$11,0,10*ROW('Hygiene Data'!H38)))</f>
        <v/>
      </c>
      <c r="EB44" s="309" t="str">
        <f ca="true">+IF(OFFSET('Hygiene Data'!$H$12,0,10*ROW('Hygiene Data'!H38))="","",OFFSET('Hygiene Data'!$H$12,0,10*ROW('Hygiene Data'!H38)))</f>
        <v/>
      </c>
      <c r="EC44" s="309" t="str">
        <f ca="true">+IF(OFFSET('Hygiene Data'!$H$13,0,10*ROW('Hygiene Data'!H38))="","",OFFSET('Hygiene Data'!$H$13,0,10*ROW('Hygiene Data'!H38)))</f>
        <v/>
      </c>
      <c r="ED44" s="309" t="str">
        <f ca="true">+IF(OFFSET('Hygiene Data'!$I$11,0,10*ROW('Hygiene Data'!I38))="","",OFFSET('Hygiene Data'!$I$11,0,10*ROW('Hygiene Data'!I38)))</f>
        <v/>
      </c>
      <c r="EE44" s="309" t="str">
        <f ca="true">+IF(OFFSET('Hygiene Data'!$I$12,0,10*ROW('Hygiene Data'!I38))="","",OFFSET('Hygiene Data'!$I$12,0,10*ROW('Hygiene Data'!I38)))</f>
        <v/>
      </c>
      <c r="EF44" s="309"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65"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9"/>
      <c r="BS45" s="309" t="str">
        <f ca="true">+IF(OFFSET('Water Data'!$D$27,0,10*ROW('Water Data'!D39))="","",OFFSET('Water Data'!$D$27,0,10*ROW('Water Data'!D39)))</f>
        <v/>
      </c>
      <c r="BT45" s="309" t="str">
        <f ca="true">+IF(OFFSET('Water Data'!$D$28,0,10*ROW('Water Data'!D39))="","",OFFSET('Water Data'!$D$28,0,10*ROW('Water Data'!D39)))</f>
        <v/>
      </c>
      <c r="BU45" s="309" t="str">
        <f ca="true">+IF(OFFSET('Water Data'!$D$29,0,10*ROW('Water Data'!D39))="","",OFFSET('Water Data'!$D$29,0,10*ROW('Water Data'!D39)))</f>
        <v/>
      </c>
      <c r="BV45" s="309" t="str">
        <f ca="true">+IF(OFFSET('Water Data'!$E$27,0,10*ROW('Water Data'!E39))="","",OFFSET('Water Data'!$E$27,0,10*ROW('Water Data'!E39)))</f>
        <v/>
      </c>
      <c r="BW45" s="309" t="str">
        <f ca="true">+IF(OFFSET('Water Data'!$E$28,0,10*ROW('Water Data'!E39))="","",OFFSET('Water Data'!$E$28,0,10*ROW('Water Data'!E39)))</f>
        <v/>
      </c>
      <c r="BX45" s="309" t="str">
        <f ca="true">+IF(OFFSET('Water Data'!$E$29,0,10*ROW('Water Data'!E39))="","",OFFSET('Water Data'!$E$29,0,10*ROW('Water Data'!E39)))</f>
        <v/>
      </c>
      <c r="BY45" s="309" t="str">
        <f ca="true">+IF(OFFSET('Water Data'!$F$27,0,10*ROW('Water Data'!F39))="","",OFFSET('Water Data'!$F$27,0,10*ROW('Water Data'!F39)))</f>
        <v/>
      </c>
      <c r="BZ45" s="309" t="str">
        <f ca="true">+IF(OFFSET('Water Data'!$F$28,0,10*ROW('Water Data'!F39))="","",OFFSET('Water Data'!$F$28,0,10*ROW('Water Data'!F39)))</f>
        <v/>
      </c>
      <c r="CA45" s="309" t="str">
        <f ca="true">+IF(OFFSET('Water Data'!$F$29,0,10*ROW('Water Data'!F39))="","",OFFSET('Water Data'!$F$29,0,10*ROW('Water Data'!F39)))</f>
        <v/>
      </c>
      <c r="CB45" s="309" t="str">
        <f ca="true">+IF(OFFSET('Water Data'!$G$27,0,10*ROW('Water Data'!G39))="","",OFFSET('Water Data'!$G$27,0,10*ROW('Water Data'!G39)))</f>
        <v/>
      </c>
      <c r="CC45" s="309" t="str">
        <f ca="true">+IF(OFFSET('Water Data'!$G$28,0,10*ROW('Water Data'!G39))="","",OFFSET('Water Data'!$G$28,0,10*ROW('Water Data'!G39)))</f>
        <v/>
      </c>
      <c r="CD45" s="309" t="str">
        <f ca="true">+IF(OFFSET('Water Data'!$G$29,0,10*ROW('Water Data'!G39))="","",OFFSET('Water Data'!$G$29,0,10*ROW('Water Data'!G39)))</f>
        <v/>
      </c>
      <c r="CE45" s="309" t="str">
        <f ca="true">+IF(OFFSET('Water Data'!$H$27,0,10*ROW('Water Data'!H39))="","",OFFSET('Water Data'!$H$27,0,10*ROW('Water Data'!H39)))</f>
        <v/>
      </c>
      <c r="CF45" s="309" t="str">
        <f ca="true">+IF(OFFSET('Water Data'!$H$28,0,10*ROW('Water Data'!H39))="","",OFFSET('Water Data'!$H$28,0,10*ROW('Water Data'!H39)))</f>
        <v/>
      </c>
      <c r="CG45" s="309" t="str">
        <f ca="true">+IF(OFFSET('Water Data'!$H$29,0,10*ROW('Water Data'!H39))="","",OFFSET('Water Data'!$H$29,0,10*ROW('Water Data'!H39)))</f>
        <v/>
      </c>
      <c r="CH45" s="309" t="str">
        <f ca="true">+IF(OFFSET('Water Data'!$I$27,0,10*ROW('Water Data'!I39))="","",OFFSET('Water Data'!$I$27,0,10*ROW('Water Data'!I39)))</f>
        <v/>
      </c>
      <c r="CI45" s="309" t="str">
        <f ca="true">+IF(OFFSET('Water Data'!$I$28,0,10*ROW('Water Data'!I39))="","",OFFSET('Water Data'!$I$28,0,10*ROW('Water Data'!I39)))</f>
        <v/>
      </c>
      <c r="CJ45" s="309" t="str">
        <f ca="true">+IF(OFFSET('Water Data'!$I$29,0,10*ROW('Water Data'!I39))="","",OFFSET('Water Data'!$I$29,0,10*ROW('Water Data'!I39)))</f>
        <v/>
      </c>
      <c r="CK45" s="309" t="str">
        <f ca="true">+IF(OFFSET('Sanitation Data'!$D$28,0,10*ROW('Sanitation Data'!D39))="","",OFFSET('Sanitation Data'!$D$28,0,10*ROW('Sanitation Data'!D39)))</f>
        <v/>
      </c>
      <c r="CL45" s="309" t="str">
        <f ca="true">+IF(OFFSET('Sanitation Data'!$D$29,0,10*ROW('Sanitation Data'!D39))="","",OFFSET('Sanitation Data'!$D$29,0,10*ROW('Sanitation Data'!D39)))</f>
        <v/>
      </c>
      <c r="CM45" s="309" t="str">
        <f ca="true">+IF(OFFSET('Sanitation Data'!$D$30,0,10*ROW('Sanitation Data'!D39))="","",OFFSET('Sanitation Data'!$D$30,0,10*ROW('Sanitation Data'!D39)))</f>
        <v/>
      </c>
      <c r="CN45" s="309" t="str">
        <f ca="true">+IF(OFFSET('Sanitation Data'!$D$31,0,10*ROW('Sanitation Data'!D39))="","",OFFSET('Sanitation Data'!$D$31,0,10*ROW('Sanitation Data'!D39)))</f>
        <v/>
      </c>
      <c r="CO45" s="309" t="str">
        <f ca="true">+IF(OFFSET('Sanitation Data'!$D$32,0,10*ROW('Sanitation Data'!D39))="","",OFFSET('Sanitation Data'!$D$32,0,10*ROW('Sanitation Data'!D39)))</f>
        <v/>
      </c>
      <c r="CP45" s="309" t="str">
        <f ca="true">+IF(OFFSET('Sanitation Data'!$E$28,0,10*ROW('Sanitation Data'!E39))="","",OFFSET('Sanitation Data'!$E$28,0,10*ROW('Sanitation Data'!E39)))</f>
        <v/>
      </c>
      <c r="CQ45" s="309" t="str">
        <f ca="true">+IF(OFFSET('Sanitation Data'!$E$29,0,10*ROW('Sanitation Data'!E39))="","",OFFSET('Sanitation Data'!$E$29,0,10*ROW('Sanitation Data'!E39)))</f>
        <v/>
      </c>
      <c r="CR45" s="309" t="str">
        <f ca="true">+IF(OFFSET('Sanitation Data'!$E$30,0,10*ROW('Sanitation Data'!E39))="","",OFFSET('Sanitation Data'!$E$30,0,10*ROW('Sanitation Data'!E39)))</f>
        <v/>
      </c>
      <c r="CS45" s="309" t="str">
        <f ca="true">+IF(OFFSET('Sanitation Data'!$E$31,0,10*ROW('Sanitation Data'!E39))="","",OFFSET('Sanitation Data'!$E$31,0,10*ROW('Sanitation Data'!E39)))</f>
        <v/>
      </c>
      <c r="CT45" s="309" t="str">
        <f ca="true">+IF(OFFSET('Sanitation Data'!$E$32,0,10*ROW('Sanitation Data'!E39))="","",OFFSET('Sanitation Data'!$E$32,0,10*ROW('Sanitation Data'!E39)))</f>
        <v/>
      </c>
      <c r="CU45" s="309" t="str">
        <f ca="true">+IF(OFFSET('Sanitation Data'!$F$28,0,10*ROW('Sanitation Data'!F39))="","",OFFSET('Sanitation Data'!$F$28,0,10*ROW('Sanitation Data'!F39)))</f>
        <v/>
      </c>
      <c r="CV45" s="309" t="str">
        <f ca="true">+IF(OFFSET('Sanitation Data'!$F$29,0,10*ROW('Sanitation Data'!F39))="","",OFFSET('Sanitation Data'!$F$29,0,10*ROW('Sanitation Data'!F39)))</f>
        <v/>
      </c>
      <c r="CW45" s="309" t="str">
        <f ca="true">+IF(OFFSET('Sanitation Data'!$F$30,0,10*ROW('Sanitation Data'!F39))="","",OFFSET('Sanitation Data'!$F$30,0,10*ROW('Sanitation Data'!F39)))</f>
        <v/>
      </c>
      <c r="CX45" s="309" t="str">
        <f ca="true">+IF(OFFSET('Sanitation Data'!$F$31,0,10*ROW('Sanitation Data'!F39))="","",OFFSET('Sanitation Data'!$F$31,0,10*ROW('Sanitation Data'!F39)))</f>
        <v/>
      </c>
      <c r="CY45" s="309" t="str">
        <f ca="true">+IF(OFFSET('Sanitation Data'!$F$32,0,10*ROW('Sanitation Data'!F39))="","",OFFSET('Sanitation Data'!$F$32,0,10*ROW('Sanitation Data'!F39)))</f>
        <v/>
      </c>
      <c r="CZ45" s="309" t="str">
        <f ca="true">+IF(OFFSET('Sanitation Data'!$G$28,0,10*ROW('Sanitation Data'!G39))="","",OFFSET('Sanitation Data'!$G$28,0,10*ROW('Sanitation Data'!G39)))</f>
        <v/>
      </c>
      <c r="DA45" s="309" t="str">
        <f ca="true">+IF(OFFSET('Sanitation Data'!$G$29,0,10*ROW('Sanitation Data'!G39))="","",OFFSET('Sanitation Data'!$G$29,0,10*ROW('Sanitation Data'!G39)))</f>
        <v/>
      </c>
      <c r="DB45" s="309" t="str">
        <f ca="true">+IF(OFFSET('Sanitation Data'!$G$30,0,10*ROW('Sanitation Data'!G39))="","",OFFSET('Sanitation Data'!$G$30,0,10*ROW('Sanitation Data'!G39)))</f>
        <v/>
      </c>
      <c r="DC45" s="309" t="str">
        <f ca="true">+IF(OFFSET('Sanitation Data'!$G$31,0,10*ROW('Sanitation Data'!G39))="","",OFFSET('Sanitation Data'!$G$31,0,10*ROW('Sanitation Data'!G39)))</f>
        <v/>
      </c>
      <c r="DD45" s="309" t="str">
        <f ca="true">+IF(OFFSET('Sanitation Data'!$G$32,0,10*ROW('Sanitation Data'!G39))="","",OFFSET('Sanitation Data'!$G$32,0,10*ROW('Sanitation Data'!G39)))</f>
        <v/>
      </c>
      <c r="DE45" s="309" t="str">
        <f ca="true">+IF(OFFSET('Sanitation Data'!$H$28,0,10*ROW('Sanitation Data'!H39))="","",OFFSET('Sanitation Data'!$H$28,0,10*ROW('Sanitation Data'!H39)))</f>
        <v/>
      </c>
      <c r="DF45" s="309" t="str">
        <f ca="true">+IF(OFFSET('Sanitation Data'!$H$29,0,10*ROW('Sanitation Data'!H39))="","",OFFSET('Sanitation Data'!$H$29,0,10*ROW('Sanitation Data'!H39)))</f>
        <v/>
      </c>
      <c r="DG45" s="309" t="str">
        <f ca="true">+IF(OFFSET('Sanitation Data'!$H$30,0,10*ROW('Sanitation Data'!H39))="","",OFFSET('Sanitation Data'!$H$30,0,10*ROW('Sanitation Data'!H39)))</f>
        <v/>
      </c>
      <c r="DH45" s="309" t="str">
        <f ca="true">+IF(OFFSET('Sanitation Data'!$H$31,0,10*ROW('Sanitation Data'!H39))="","",OFFSET('Sanitation Data'!$H$31,0,10*ROW('Sanitation Data'!H39)))</f>
        <v/>
      </c>
      <c r="DI45" s="309" t="str">
        <f ca="true">+IF(OFFSET('Sanitation Data'!$H$32,0,10*ROW('Sanitation Data'!H39))="","",OFFSET('Sanitation Data'!$H$32,0,10*ROW('Sanitation Data'!H39)))</f>
        <v/>
      </c>
      <c r="DJ45" s="309" t="str">
        <f ca="true">+IF(OFFSET('Sanitation Data'!$I$28,0,10*ROW('Sanitation Data'!I39))="","",OFFSET('Sanitation Data'!$I$28,0,10*ROW('Sanitation Data'!I39)))</f>
        <v/>
      </c>
      <c r="DK45" s="309" t="str">
        <f ca="true">+IF(OFFSET('Sanitation Data'!$I$29,0,10*ROW('Sanitation Data'!I39))="","",OFFSET('Sanitation Data'!$I$29,0,10*ROW('Sanitation Data'!I39)))</f>
        <v/>
      </c>
      <c r="DL45" s="309" t="str">
        <f ca="true">+IF(OFFSET('Sanitation Data'!$I$30,0,10*ROW('Sanitation Data'!I39))="","",OFFSET('Sanitation Data'!$I$30,0,10*ROW('Sanitation Data'!I39)))</f>
        <v/>
      </c>
      <c r="DM45" s="309" t="str">
        <f ca="true">+IF(OFFSET('Sanitation Data'!$I$31,0,10*ROW('Sanitation Data'!I39))="","",OFFSET('Sanitation Data'!$I$31,0,10*ROW('Sanitation Data'!I39)))</f>
        <v/>
      </c>
      <c r="DN45" s="309" t="str">
        <f ca="true">+IF(OFFSET('Sanitation Data'!$I$32,0,10*ROW('Sanitation Data'!I39))="","",OFFSET('Sanitation Data'!$I$32,0,10*ROW('Sanitation Data'!I39)))</f>
        <v/>
      </c>
      <c r="DO45" s="309" t="str">
        <f ca="true">+IF(OFFSET('Hygiene Data'!$D$11,0,10*ROW('Hygiene Data'!D39))="","",OFFSET('Hygiene Data'!$D$11,0,10*ROW('Hygiene Data'!D39)))</f>
        <v/>
      </c>
      <c r="DP45" s="309" t="str">
        <f ca="true">+IF(OFFSET('Hygiene Data'!$D$12,0,10*ROW('Hygiene Data'!D39))="","",OFFSET('Hygiene Data'!$D$12,0,10*ROW('Hygiene Data'!D39)))</f>
        <v/>
      </c>
      <c r="DQ45" s="309" t="str">
        <f ca="true">+IF(OFFSET('Hygiene Data'!$D$13,0,10*ROW('Hygiene Data'!D39))="","",OFFSET('Hygiene Data'!$D$13,0,10*ROW('Hygiene Data'!D39)))</f>
        <v/>
      </c>
      <c r="DR45" s="309" t="str">
        <f ca="true">+IF(OFFSET('Hygiene Data'!$E$11,0,10*ROW('Hygiene Data'!E39))="","",OFFSET('Hygiene Data'!$E$11,0,10*ROW('Hygiene Data'!E39)))</f>
        <v/>
      </c>
      <c r="DS45" s="309" t="str">
        <f ca="true">+IF(OFFSET('Hygiene Data'!$E$12,0,10*ROW('Hygiene Data'!E39))="","",OFFSET('Hygiene Data'!$E$12,0,10*ROW('Hygiene Data'!E39)))</f>
        <v/>
      </c>
      <c r="DT45" s="309" t="str">
        <f ca="true">+IF(OFFSET('Hygiene Data'!$E$13,0,10*ROW('Hygiene Data'!E39))="","",OFFSET('Hygiene Data'!$E$13,0,10*ROW('Hygiene Data'!E39)))</f>
        <v/>
      </c>
      <c r="DU45" s="309" t="str">
        <f ca="true">+IF(OFFSET('Hygiene Data'!$F$11,0,10*ROW('Hygiene Data'!F39))="","",OFFSET('Hygiene Data'!$F$11,0,10*ROW('Hygiene Data'!F39)))</f>
        <v/>
      </c>
      <c r="DV45" s="309" t="str">
        <f ca="true">+IF(OFFSET('Hygiene Data'!$F$12,0,10*ROW('Hygiene Data'!F39))="","",OFFSET('Hygiene Data'!$F$12,0,10*ROW('Hygiene Data'!F39)))</f>
        <v/>
      </c>
      <c r="DW45" s="309" t="str">
        <f ca="true">+IF(OFFSET('Hygiene Data'!$F$13,0,10*ROW('Hygiene Data'!F39))="","",OFFSET('Hygiene Data'!$F$13,0,10*ROW('Hygiene Data'!F39)))</f>
        <v/>
      </c>
      <c r="DX45" s="309" t="str">
        <f ca="true">+IF(OFFSET('Hygiene Data'!$G$11,0,10*ROW('Hygiene Data'!G39))="","",OFFSET('Hygiene Data'!$G$11,0,10*ROW('Hygiene Data'!G39)))</f>
        <v/>
      </c>
      <c r="DY45" s="309" t="str">
        <f ca="true">+IF(OFFSET('Hygiene Data'!$G$12,0,10*ROW('Hygiene Data'!G39))="","",OFFSET('Hygiene Data'!$G$12,0,10*ROW('Hygiene Data'!G39)))</f>
        <v/>
      </c>
      <c r="DZ45" s="309" t="str">
        <f ca="true">+IF(OFFSET('Hygiene Data'!$G$13,0,10*ROW('Hygiene Data'!G39))="","",OFFSET('Hygiene Data'!$G$13,0,10*ROW('Hygiene Data'!G39)))</f>
        <v/>
      </c>
      <c r="EA45" s="309" t="str">
        <f ca="true">+IF(OFFSET('Hygiene Data'!$H$11,0,10*ROW('Hygiene Data'!H39))="","",OFFSET('Hygiene Data'!$H$11,0,10*ROW('Hygiene Data'!H39)))</f>
        <v/>
      </c>
      <c r="EB45" s="309" t="str">
        <f ca="true">+IF(OFFSET('Hygiene Data'!$H$12,0,10*ROW('Hygiene Data'!H39))="","",OFFSET('Hygiene Data'!$H$12,0,10*ROW('Hygiene Data'!H39)))</f>
        <v/>
      </c>
      <c r="EC45" s="309" t="str">
        <f ca="true">+IF(OFFSET('Hygiene Data'!$H$13,0,10*ROW('Hygiene Data'!H39))="","",OFFSET('Hygiene Data'!$H$13,0,10*ROW('Hygiene Data'!H39)))</f>
        <v/>
      </c>
      <c r="ED45" s="309" t="str">
        <f ca="true">+IF(OFFSET('Hygiene Data'!$I$11,0,10*ROW('Hygiene Data'!I39))="","",OFFSET('Hygiene Data'!$I$11,0,10*ROW('Hygiene Data'!I39)))</f>
        <v/>
      </c>
      <c r="EE45" s="309" t="str">
        <f ca="true">+IF(OFFSET('Hygiene Data'!$I$12,0,10*ROW('Hygiene Data'!I39))="","",OFFSET('Hygiene Data'!$I$12,0,10*ROW('Hygiene Data'!I39)))</f>
        <v/>
      </c>
      <c r="EF45" s="309"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65"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9"/>
      <c r="BS46" s="309" t="str">
        <f ca="true">+IF(OFFSET('Water Data'!$D$27,0,10*ROW('Water Data'!D40))="","",OFFSET('Water Data'!$D$27,0,10*ROW('Water Data'!D40)))</f>
        <v/>
      </c>
      <c r="BT46" s="309" t="str">
        <f ca="true">+IF(OFFSET('Water Data'!$D$28,0,10*ROW('Water Data'!D40))="","",OFFSET('Water Data'!$D$28,0,10*ROW('Water Data'!D40)))</f>
        <v/>
      </c>
      <c r="BU46" s="309" t="str">
        <f ca="true">+IF(OFFSET('Water Data'!$D$29,0,10*ROW('Water Data'!D40))="","",OFFSET('Water Data'!$D$29,0,10*ROW('Water Data'!D40)))</f>
        <v/>
      </c>
      <c r="BV46" s="309" t="str">
        <f ca="true">+IF(OFFSET('Water Data'!$E$27,0,10*ROW('Water Data'!E40))="","",OFFSET('Water Data'!$E$27,0,10*ROW('Water Data'!E40)))</f>
        <v/>
      </c>
      <c r="BW46" s="309" t="str">
        <f ca="true">+IF(OFFSET('Water Data'!$E$28,0,10*ROW('Water Data'!E40))="","",OFFSET('Water Data'!$E$28,0,10*ROW('Water Data'!E40)))</f>
        <v/>
      </c>
      <c r="BX46" s="309" t="str">
        <f ca="true">+IF(OFFSET('Water Data'!$E$29,0,10*ROW('Water Data'!E40))="","",OFFSET('Water Data'!$E$29,0,10*ROW('Water Data'!E40)))</f>
        <v/>
      </c>
      <c r="BY46" s="309" t="str">
        <f ca="true">+IF(OFFSET('Water Data'!$F$27,0,10*ROW('Water Data'!F40))="","",OFFSET('Water Data'!$F$27,0,10*ROW('Water Data'!F40)))</f>
        <v/>
      </c>
      <c r="BZ46" s="309" t="str">
        <f ca="true">+IF(OFFSET('Water Data'!$F$28,0,10*ROW('Water Data'!F40))="","",OFFSET('Water Data'!$F$28,0,10*ROW('Water Data'!F40)))</f>
        <v/>
      </c>
      <c r="CA46" s="309" t="str">
        <f ca="true">+IF(OFFSET('Water Data'!$F$29,0,10*ROW('Water Data'!F40))="","",OFFSET('Water Data'!$F$29,0,10*ROW('Water Data'!F40)))</f>
        <v/>
      </c>
      <c r="CB46" s="309" t="str">
        <f ca="true">+IF(OFFSET('Water Data'!$G$27,0,10*ROW('Water Data'!G40))="","",OFFSET('Water Data'!$G$27,0,10*ROW('Water Data'!G40)))</f>
        <v/>
      </c>
      <c r="CC46" s="309" t="str">
        <f ca="true">+IF(OFFSET('Water Data'!$G$28,0,10*ROW('Water Data'!G40))="","",OFFSET('Water Data'!$G$28,0,10*ROW('Water Data'!G40)))</f>
        <v/>
      </c>
      <c r="CD46" s="309" t="str">
        <f ca="true">+IF(OFFSET('Water Data'!$G$29,0,10*ROW('Water Data'!G40))="","",OFFSET('Water Data'!$G$29,0,10*ROW('Water Data'!G40)))</f>
        <v/>
      </c>
      <c r="CE46" s="309" t="str">
        <f ca="true">+IF(OFFSET('Water Data'!$H$27,0,10*ROW('Water Data'!H40))="","",OFFSET('Water Data'!$H$27,0,10*ROW('Water Data'!H40)))</f>
        <v/>
      </c>
      <c r="CF46" s="309" t="str">
        <f ca="true">+IF(OFFSET('Water Data'!$H$28,0,10*ROW('Water Data'!H40))="","",OFFSET('Water Data'!$H$28,0,10*ROW('Water Data'!H40)))</f>
        <v/>
      </c>
      <c r="CG46" s="309" t="str">
        <f ca="true">+IF(OFFSET('Water Data'!$H$29,0,10*ROW('Water Data'!H40))="","",OFFSET('Water Data'!$H$29,0,10*ROW('Water Data'!H40)))</f>
        <v/>
      </c>
      <c r="CH46" s="309" t="str">
        <f ca="true">+IF(OFFSET('Water Data'!$I$27,0,10*ROW('Water Data'!I40))="","",OFFSET('Water Data'!$I$27,0,10*ROW('Water Data'!I40)))</f>
        <v/>
      </c>
      <c r="CI46" s="309" t="str">
        <f ca="true">+IF(OFFSET('Water Data'!$I$28,0,10*ROW('Water Data'!I40))="","",OFFSET('Water Data'!$I$28,0,10*ROW('Water Data'!I40)))</f>
        <v/>
      </c>
      <c r="CJ46" s="309" t="str">
        <f ca="true">+IF(OFFSET('Water Data'!$I$29,0,10*ROW('Water Data'!I40))="","",OFFSET('Water Data'!$I$29,0,10*ROW('Water Data'!I40)))</f>
        <v/>
      </c>
      <c r="CK46" s="309" t="str">
        <f ca="true">+IF(OFFSET('Sanitation Data'!$D$28,0,10*ROW('Sanitation Data'!D40))="","",OFFSET('Sanitation Data'!$D$28,0,10*ROW('Sanitation Data'!D40)))</f>
        <v/>
      </c>
      <c r="CL46" s="309" t="str">
        <f ca="true">+IF(OFFSET('Sanitation Data'!$D$29,0,10*ROW('Sanitation Data'!D40))="","",OFFSET('Sanitation Data'!$D$29,0,10*ROW('Sanitation Data'!D40)))</f>
        <v/>
      </c>
      <c r="CM46" s="309" t="str">
        <f ca="true">+IF(OFFSET('Sanitation Data'!$D$30,0,10*ROW('Sanitation Data'!D40))="","",OFFSET('Sanitation Data'!$D$30,0,10*ROW('Sanitation Data'!D40)))</f>
        <v/>
      </c>
      <c r="CN46" s="309" t="str">
        <f ca="true">+IF(OFFSET('Sanitation Data'!$D$31,0,10*ROW('Sanitation Data'!D40))="","",OFFSET('Sanitation Data'!$D$31,0,10*ROW('Sanitation Data'!D40)))</f>
        <v/>
      </c>
      <c r="CO46" s="309" t="str">
        <f ca="true">+IF(OFFSET('Sanitation Data'!$D$32,0,10*ROW('Sanitation Data'!D40))="","",OFFSET('Sanitation Data'!$D$32,0,10*ROW('Sanitation Data'!D40)))</f>
        <v/>
      </c>
      <c r="CP46" s="309" t="str">
        <f ca="true">+IF(OFFSET('Sanitation Data'!$E$28,0,10*ROW('Sanitation Data'!E40))="","",OFFSET('Sanitation Data'!$E$28,0,10*ROW('Sanitation Data'!E40)))</f>
        <v/>
      </c>
      <c r="CQ46" s="309" t="str">
        <f ca="true">+IF(OFFSET('Sanitation Data'!$E$29,0,10*ROW('Sanitation Data'!E40))="","",OFFSET('Sanitation Data'!$E$29,0,10*ROW('Sanitation Data'!E40)))</f>
        <v/>
      </c>
      <c r="CR46" s="309" t="str">
        <f ca="true">+IF(OFFSET('Sanitation Data'!$E$30,0,10*ROW('Sanitation Data'!E40))="","",OFFSET('Sanitation Data'!$E$30,0,10*ROW('Sanitation Data'!E40)))</f>
        <v/>
      </c>
      <c r="CS46" s="309" t="str">
        <f ca="true">+IF(OFFSET('Sanitation Data'!$E$31,0,10*ROW('Sanitation Data'!E40))="","",OFFSET('Sanitation Data'!$E$31,0,10*ROW('Sanitation Data'!E40)))</f>
        <v/>
      </c>
      <c r="CT46" s="309" t="str">
        <f ca="true">+IF(OFFSET('Sanitation Data'!$E$32,0,10*ROW('Sanitation Data'!E40))="","",OFFSET('Sanitation Data'!$E$32,0,10*ROW('Sanitation Data'!E40)))</f>
        <v/>
      </c>
      <c r="CU46" s="309" t="str">
        <f ca="true">+IF(OFFSET('Sanitation Data'!$F$28,0,10*ROW('Sanitation Data'!F40))="","",OFFSET('Sanitation Data'!$F$28,0,10*ROW('Sanitation Data'!F40)))</f>
        <v/>
      </c>
      <c r="CV46" s="309" t="str">
        <f ca="true">+IF(OFFSET('Sanitation Data'!$F$29,0,10*ROW('Sanitation Data'!F40))="","",OFFSET('Sanitation Data'!$F$29,0,10*ROW('Sanitation Data'!F40)))</f>
        <v/>
      </c>
      <c r="CW46" s="309" t="str">
        <f ca="true">+IF(OFFSET('Sanitation Data'!$F$30,0,10*ROW('Sanitation Data'!F40))="","",OFFSET('Sanitation Data'!$F$30,0,10*ROW('Sanitation Data'!F40)))</f>
        <v/>
      </c>
      <c r="CX46" s="309" t="str">
        <f ca="true">+IF(OFFSET('Sanitation Data'!$F$31,0,10*ROW('Sanitation Data'!F40))="","",OFFSET('Sanitation Data'!$F$31,0,10*ROW('Sanitation Data'!F40)))</f>
        <v/>
      </c>
      <c r="CY46" s="309" t="str">
        <f ca="true">+IF(OFFSET('Sanitation Data'!$F$32,0,10*ROW('Sanitation Data'!F40))="","",OFFSET('Sanitation Data'!$F$32,0,10*ROW('Sanitation Data'!F40)))</f>
        <v/>
      </c>
      <c r="CZ46" s="309" t="str">
        <f ca="true">+IF(OFFSET('Sanitation Data'!$G$28,0,10*ROW('Sanitation Data'!G40))="","",OFFSET('Sanitation Data'!$G$28,0,10*ROW('Sanitation Data'!G40)))</f>
        <v/>
      </c>
      <c r="DA46" s="309" t="str">
        <f ca="true">+IF(OFFSET('Sanitation Data'!$G$29,0,10*ROW('Sanitation Data'!G40))="","",OFFSET('Sanitation Data'!$G$29,0,10*ROW('Sanitation Data'!G40)))</f>
        <v/>
      </c>
      <c r="DB46" s="309" t="str">
        <f ca="true">+IF(OFFSET('Sanitation Data'!$G$30,0,10*ROW('Sanitation Data'!G40))="","",OFFSET('Sanitation Data'!$G$30,0,10*ROW('Sanitation Data'!G40)))</f>
        <v/>
      </c>
      <c r="DC46" s="309" t="str">
        <f ca="true">+IF(OFFSET('Sanitation Data'!$G$31,0,10*ROW('Sanitation Data'!G40))="","",OFFSET('Sanitation Data'!$G$31,0,10*ROW('Sanitation Data'!G40)))</f>
        <v/>
      </c>
      <c r="DD46" s="309" t="str">
        <f ca="true">+IF(OFFSET('Sanitation Data'!$G$32,0,10*ROW('Sanitation Data'!G40))="","",OFFSET('Sanitation Data'!$G$32,0,10*ROW('Sanitation Data'!G40)))</f>
        <v/>
      </c>
      <c r="DE46" s="309" t="str">
        <f ca="true">+IF(OFFSET('Sanitation Data'!$H$28,0,10*ROW('Sanitation Data'!H40))="","",OFFSET('Sanitation Data'!$H$28,0,10*ROW('Sanitation Data'!H40)))</f>
        <v/>
      </c>
      <c r="DF46" s="309" t="str">
        <f ca="true">+IF(OFFSET('Sanitation Data'!$H$29,0,10*ROW('Sanitation Data'!H40))="","",OFFSET('Sanitation Data'!$H$29,0,10*ROW('Sanitation Data'!H40)))</f>
        <v/>
      </c>
      <c r="DG46" s="309" t="str">
        <f ca="true">+IF(OFFSET('Sanitation Data'!$H$30,0,10*ROW('Sanitation Data'!H40))="","",OFFSET('Sanitation Data'!$H$30,0,10*ROW('Sanitation Data'!H40)))</f>
        <v/>
      </c>
      <c r="DH46" s="309" t="str">
        <f ca="true">+IF(OFFSET('Sanitation Data'!$H$31,0,10*ROW('Sanitation Data'!H40))="","",OFFSET('Sanitation Data'!$H$31,0,10*ROW('Sanitation Data'!H40)))</f>
        <v/>
      </c>
      <c r="DI46" s="309" t="str">
        <f ca="true">+IF(OFFSET('Sanitation Data'!$H$32,0,10*ROW('Sanitation Data'!H40))="","",OFFSET('Sanitation Data'!$H$32,0,10*ROW('Sanitation Data'!H40)))</f>
        <v/>
      </c>
      <c r="DJ46" s="309" t="str">
        <f ca="true">+IF(OFFSET('Sanitation Data'!$I$28,0,10*ROW('Sanitation Data'!I40))="","",OFFSET('Sanitation Data'!$I$28,0,10*ROW('Sanitation Data'!I40)))</f>
        <v/>
      </c>
      <c r="DK46" s="309" t="str">
        <f ca="true">+IF(OFFSET('Sanitation Data'!$I$29,0,10*ROW('Sanitation Data'!I40))="","",OFFSET('Sanitation Data'!$I$29,0,10*ROW('Sanitation Data'!I40)))</f>
        <v/>
      </c>
      <c r="DL46" s="309" t="str">
        <f ca="true">+IF(OFFSET('Sanitation Data'!$I$30,0,10*ROW('Sanitation Data'!I40))="","",OFFSET('Sanitation Data'!$I$30,0,10*ROW('Sanitation Data'!I40)))</f>
        <v/>
      </c>
      <c r="DM46" s="309" t="str">
        <f ca="true">+IF(OFFSET('Sanitation Data'!$I$31,0,10*ROW('Sanitation Data'!I40))="","",OFFSET('Sanitation Data'!$I$31,0,10*ROW('Sanitation Data'!I40)))</f>
        <v/>
      </c>
      <c r="DN46" s="309" t="str">
        <f ca="true">+IF(OFFSET('Sanitation Data'!$I$32,0,10*ROW('Sanitation Data'!I40))="","",OFFSET('Sanitation Data'!$I$32,0,10*ROW('Sanitation Data'!I40)))</f>
        <v/>
      </c>
      <c r="DO46" s="309" t="str">
        <f ca="true">+IF(OFFSET('Hygiene Data'!$D$11,0,10*ROW('Hygiene Data'!D40))="","",OFFSET('Hygiene Data'!$D$11,0,10*ROW('Hygiene Data'!D40)))</f>
        <v/>
      </c>
      <c r="DP46" s="309" t="str">
        <f ca="true">+IF(OFFSET('Hygiene Data'!$D$12,0,10*ROW('Hygiene Data'!D40))="","",OFFSET('Hygiene Data'!$D$12,0,10*ROW('Hygiene Data'!D40)))</f>
        <v/>
      </c>
      <c r="DQ46" s="309" t="str">
        <f ca="true">+IF(OFFSET('Hygiene Data'!$D$13,0,10*ROW('Hygiene Data'!D40))="","",OFFSET('Hygiene Data'!$D$13,0,10*ROW('Hygiene Data'!D40)))</f>
        <v/>
      </c>
      <c r="DR46" s="309" t="str">
        <f ca="true">+IF(OFFSET('Hygiene Data'!$E$11,0,10*ROW('Hygiene Data'!E40))="","",OFFSET('Hygiene Data'!$E$11,0,10*ROW('Hygiene Data'!E40)))</f>
        <v/>
      </c>
      <c r="DS46" s="309" t="str">
        <f ca="true">+IF(OFFSET('Hygiene Data'!$E$12,0,10*ROW('Hygiene Data'!E40))="","",OFFSET('Hygiene Data'!$E$12,0,10*ROW('Hygiene Data'!E40)))</f>
        <v/>
      </c>
      <c r="DT46" s="309" t="str">
        <f ca="true">+IF(OFFSET('Hygiene Data'!$E$13,0,10*ROW('Hygiene Data'!E40))="","",OFFSET('Hygiene Data'!$E$13,0,10*ROW('Hygiene Data'!E40)))</f>
        <v/>
      </c>
      <c r="DU46" s="309" t="str">
        <f ca="true">+IF(OFFSET('Hygiene Data'!$F$11,0,10*ROW('Hygiene Data'!F40))="","",OFFSET('Hygiene Data'!$F$11,0,10*ROW('Hygiene Data'!F40)))</f>
        <v/>
      </c>
      <c r="DV46" s="309" t="str">
        <f ca="true">+IF(OFFSET('Hygiene Data'!$F$12,0,10*ROW('Hygiene Data'!F40))="","",OFFSET('Hygiene Data'!$F$12,0,10*ROW('Hygiene Data'!F40)))</f>
        <v/>
      </c>
      <c r="DW46" s="309" t="str">
        <f ca="true">+IF(OFFSET('Hygiene Data'!$F$13,0,10*ROW('Hygiene Data'!F40))="","",OFFSET('Hygiene Data'!$F$13,0,10*ROW('Hygiene Data'!F40)))</f>
        <v/>
      </c>
      <c r="DX46" s="309" t="str">
        <f ca="true">+IF(OFFSET('Hygiene Data'!$G$11,0,10*ROW('Hygiene Data'!G40))="","",OFFSET('Hygiene Data'!$G$11,0,10*ROW('Hygiene Data'!G40)))</f>
        <v/>
      </c>
      <c r="DY46" s="309" t="str">
        <f ca="true">+IF(OFFSET('Hygiene Data'!$G$12,0,10*ROW('Hygiene Data'!G40))="","",OFFSET('Hygiene Data'!$G$12,0,10*ROW('Hygiene Data'!G40)))</f>
        <v/>
      </c>
      <c r="DZ46" s="309" t="str">
        <f ca="true">+IF(OFFSET('Hygiene Data'!$G$13,0,10*ROW('Hygiene Data'!G40))="","",OFFSET('Hygiene Data'!$G$13,0,10*ROW('Hygiene Data'!G40)))</f>
        <v/>
      </c>
      <c r="EA46" s="309" t="str">
        <f ca="true">+IF(OFFSET('Hygiene Data'!$H$11,0,10*ROW('Hygiene Data'!H40))="","",OFFSET('Hygiene Data'!$H$11,0,10*ROW('Hygiene Data'!H40)))</f>
        <v/>
      </c>
      <c r="EB46" s="309" t="str">
        <f ca="true">+IF(OFFSET('Hygiene Data'!$H$12,0,10*ROW('Hygiene Data'!H40))="","",OFFSET('Hygiene Data'!$H$12,0,10*ROW('Hygiene Data'!H40)))</f>
        <v/>
      </c>
      <c r="EC46" s="309" t="str">
        <f ca="true">+IF(OFFSET('Hygiene Data'!$H$13,0,10*ROW('Hygiene Data'!H40))="","",OFFSET('Hygiene Data'!$H$13,0,10*ROW('Hygiene Data'!H40)))</f>
        <v/>
      </c>
      <c r="ED46" s="309" t="str">
        <f ca="true">+IF(OFFSET('Hygiene Data'!$I$11,0,10*ROW('Hygiene Data'!I40))="","",OFFSET('Hygiene Data'!$I$11,0,10*ROW('Hygiene Data'!I40)))</f>
        <v/>
      </c>
      <c r="EE46" s="309" t="str">
        <f ca="true">+IF(OFFSET('Hygiene Data'!$I$12,0,10*ROW('Hygiene Data'!I40))="","",OFFSET('Hygiene Data'!$I$12,0,10*ROW('Hygiene Data'!I40)))</f>
        <v/>
      </c>
      <c r="EF46" s="309"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65"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9"/>
      <c r="BS47" s="309" t="str">
        <f ca="true">+IF(OFFSET('Water Data'!$D$27,0,10*ROW('Water Data'!D41))="","",OFFSET('Water Data'!$D$27,0,10*ROW('Water Data'!D41)))</f>
        <v/>
      </c>
      <c r="BT47" s="309" t="str">
        <f ca="true">+IF(OFFSET('Water Data'!$D$28,0,10*ROW('Water Data'!D41))="","",OFFSET('Water Data'!$D$28,0,10*ROW('Water Data'!D41)))</f>
        <v/>
      </c>
      <c r="BU47" s="309" t="str">
        <f ca="true">+IF(OFFSET('Water Data'!$D$29,0,10*ROW('Water Data'!D41))="","",OFFSET('Water Data'!$D$29,0,10*ROW('Water Data'!D41)))</f>
        <v/>
      </c>
      <c r="BV47" s="309" t="str">
        <f ca="true">+IF(OFFSET('Water Data'!$E$27,0,10*ROW('Water Data'!E41))="","",OFFSET('Water Data'!$E$27,0,10*ROW('Water Data'!E41)))</f>
        <v/>
      </c>
      <c r="BW47" s="309" t="str">
        <f ca="true">+IF(OFFSET('Water Data'!$E$28,0,10*ROW('Water Data'!E41))="","",OFFSET('Water Data'!$E$28,0,10*ROW('Water Data'!E41)))</f>
        <v/>
      </c>
      <c r="BX47" s="309" t="str">
        <f ca="true">+IF(OFFSET('Water Data'!$E$29,0,10*ROW('Water Data'!E41))="","",OFFSET('Water Data'!$E$29,0,10*ROW('Water Data'!E41)))</f>
        <v/>
      </c>
      <c r="BY47" s="309" t="str">
        <f ca="true">+IF(OFFSET('Water Data'!$F$27,0,10*ROW('Water Data'!F41))="","",OFFSET('Water Data'!$F$27,0,10*ROW('Water Data'!F41)))</f>
        <v/>
      </c>
      <c r="BZ47" s="309" t="str">
        <f ca="true">+IF(OFFSET('Water Data'!$F$28,0,10*ROW('Water Data'!F41))="","",OFFSET('Water Data'!$F$28,0,10*ROW('Water Data'!F41)))</f>
        <v/>
      </c>
      <c r="CA47" s="309" t="str">
        <f ca="true">+IF(OFFSET('Water Data'!$F$29,0,10*ROW('Water Data'!F41))="","",OFFSET('Water Data'!$F$29,0,10*ROW('Water Data'!F41)))</f>
        <v/>
      </c>
      <c r="CB47" s="309" t="str">
        <f ca="true">+IF(OFFSET('Water Data'!$G$27,0,10*ROW('Water Data'!G41))="","",OFFSET('Water Data'!$G$27,0,10*ROW('Water Data'!G41)))</f>
        <v/>
      </c>
      <c r="CC47" s="309" t="str">
        <f ca="true">+IF(OFFSET('Water Data'!$G$28,0,10*ROW('Water Data'!G41))="","",OFFSET('Water Data'!$G$28,0,10*ROW('Water Data'!G41)))</f>
        <v/>
      </c>
      <c r="CD47" s="309" t="str">
        <f ca="true">+IF(OFFSET('Water Data'!$G$29,0,10*ROW('Water Data'!G41))="","",OFFSET('Water Data'!$G$29,0,10*ROW('Water Data'!G41)))</f>
        <v/>
      </c>
      <c r="CE47" s="309" t="str">
        <f ca="true">+IF(OFFSET('Water Data'!$H$27,0,10*ROW('Water Data'!H41))="","",OFFSET('Water Data'!$H$27,0,10*ROW('Water Data'!H41)))</f>
        <v/>
      </c>
      <c r="CF47" s="309" t="str">
        <f ca="true">+IF(OFFSET('Water Data'!$H$28,0,10*ROW('Water Data'!H41))="","",OFFSET('Water Data'!$H$28,0,10*ROW('Water Data'!H41)))</f>
        <v/>
      </c>
      <c r="CG47" s="309" t="str">
        <f ca="true">+IF(OFFSET('Water Data'!$H$29,0,10*ROW('Water Data'!H41))="","",OFFSET('Water Data'!$H$29,0,10*ROW('Water Data'!H41)))</f>
        <v/>
      </c>
      <c r="CH47" s="309" t="str">
        <f ca="true">+IF(OFFSET('Water Data'!$I$27,0,10*ROW('Water Data'!I41))="","",OFFSET('Water Data'!$I$27,0,10*ROW('Water Data'!I41)))</f>
        <v/>
      </c>
      <c r="CI47" s="309" t="str">
        <f ca="true">+IF(OFFSET('Water Data'!$I$28,0,10*ROW('Water Data'!I41))="","",OFFSET('Water Data'!$I$28,0,10*ROW('Water Data'!I41)))</f>
        <v/>
      </c>
      <c r="CJ47" s="309" t="str">
        <f ca="true">+IF(OFFSET('Water Data'!$I$29,0,10*ROW('Water Data'!I41))="","",OFFSET('Water Data'!$I$29,0,10*ROW('Water Data'!I41)))</f>
        <v/>
      </c>
      <c r="CK47" s="309" t="str">
        <f ca="true">+IF(OFFSET('Sanitation Data'!$D$28,0,10*ROW('Sanitation Data'!D41))="","",OFFSET('Sanitation Data'!$D$28,0,10*ROW('Sanitation Data'!D41)))</f>
        <v/>
      </c>
      <c r="CL47" s="309" t="str">
        <f ca="true">+IF(OFFSET('Sanitation Data'!$D$29,0,10*ROW('Sanitation Data'!D41))="","",OFFSET('Sanitation Data'!$D$29,0,10*ROW('Sanitation Data'!D41)))</f>
        <v/>
      </c>
      <c r="CM47" s="309" t="str">
        <f ca="true">+IF(OFFSET('Sanitation Data'!$D$30,0,10*ROW('Sanitation Data'!D41))="","",OFFSET('Sanitation Data'!$D$30,0,10*ROW('Sanitation Data'!D41)))</f>
        <v/>
      </c>
      <c r="CN47" s="309" t="str">
        <f ca="true">+IF(OFFSET('Sanitation Data'!$D$31,0,10*ROW('Sanitation Data'!D41))="","",OFFSET('Sanitation Data'!$D$31,0,10*ROW('Sanitation Data'!D41)))</f>
        <v/>
      </c>
      <c r="CO47" s="309" t="str">
        <f ca="true">+IF(OFFSET('Sanitation Data'!$D$32,0,10*ROW('Sanitation Data'!D41))="","",OFFSET('Sanitation Data'!$D$32,0,10*ROW('Sanitation Data'!D41)))</f>
        <v/>
      </c>
      <c r="CP47" s="309" t="str">
        <f ca="true">+IF(OFFSET('Sanitation Data'!$E$28,0,10*ROW('Sanitation Data'!E41))="","",OFFSET('Sanitation Data'!$E$28,0,10*ROW('Sanitation Data'!E41)))</f>
        <v/>
      </c>
      <c r="CQ47" s="309" t="str">
        <f ca="true">+IF(OFFSET('Sanitation Data'!$E$29,0,10*ROW('Sanitation Data'!E41))="","",OFFSET('Sanitation Data'!$E$29,0,10*ROW('Sanitation Data'!E41)))</f>
        <v/>
      </c>
      <c r="CR47" s="309" t="str">
        <f ca="true">+IF(OFFSET('Sanitation Data'!$E$30,0,10*ROW('Sanitation Data'!E41))="","",OFFSET('Sanitation Data'!$E$30,0,10*ROW('Sanitation Data'!E41)))</f>
        <v/>
      </c>
      <c r="CS47" s="309" t="str">
        <f ca="true">+IF(OFFSET('Sanitation Data'!$E$31,0,10*ROW('Sanitation Data'!E41))="","",OFFSET('Sanitation Data'!$E$31,0,10*ROW('Sanitation Data'!E41)))</f>
        <v/>
      </c>
      <c r="CT47" s="309" t="str">
        <f ca="true">+IF(OFFSET('Sanitation Data'!$E$32,0,10*ROW('Sanitation Data'!E41))="","",OFFSET('Sanitation Data'!$E$32,0,10*ROW('Sanitation Data'!E41)))</f>
        <v/>
      </c>
      <c r="CU47" s="309" t="str">
        <f ca="true">+IF(OFFSET('Sanitation Data'!$F$28,0,10*ROW('Sanitation Data'!F41))="","",OFFSET('Sanitation Data'!$F$28,0,10*ROW('Sanitation Data'!F41)))</f>
        <v/>
      </c>
      <c r="CV47" s="309" t="str">
        <f ca="true">+IF(OFFSET('Sanitation Data'!$F$29,0,10*ROW('Sanitation Data'!F41))="","",OFFSET('Sanitation Data'!$F$29,0,10*ROW('Sanitation Data'!F41)))</f>
        <v/>
      </c>
      <c r="CW47" s="309" t="str">
        <f ca="true">+IF(OFFSET('Sanitation Data'!$F$30,0,10*ROW('Sanitation Data'!F41))="","",OFFSET('Sanitation Data'!$F$30,0,10*ROW('Sanitation Data'!F41)))</f>
        <v/>
      </c>
      <c r="CX47" s="309" t="str">
        <f ca="true">+IF(OFFSET('Sanitation Data'!$F$31,0,10*ROW('Sanitation Data'!F41))="","",OFFSET('Sanitation Data'!$F$31,0,10*ROW('Sanitation Data'!F41)))</f>
        <v/>
      </c>
      <c r="CY47" s="309" t="str">
        <f ca="true">+IF(OFFSET('Sanitation Data'!$F$32,0,10*ROW('Sanitation Data'!F41))="","",OFFSET('Sanitation Data'!$F$32,0,10*ROW('Sanitation Data'!F41)))</f>
        <v/>
      </c>
      <c r="CZ47" s="309" t="str">
        <f ca="true">+IF(OFFSET('Sanitation Data'!$G$28,0,10*ROW('Sanitation Data'!G41))="","",OFFSET('Sanitation Data'!$G$28,0,10*ROW('Sanitation Data'!G41)))</f>
        <v/>
      </c>
      <c r="DA47" s="309" t="str">
        <f ca="true">+IF(OFFSET('Sanitation Data'!$G$29,0,10*ROW('Sanitation Data'!G41))="","",OFFSET('Sanitation Data'!$G$29,0,10*ROW('Sanitation Data'!G41)))</f>
        <v/>
      </c>
      <c r="DB47" s="309" t="str">
        <f ca="true">+IF(OFFSET('Sanitation Data'!$G$30,0,10*ROW('Sanitation Data'!G41))="","",OFFSET('Sanitation Data'!$G$30,0,10*ROW('Sanitation Data'!G41)))</f>
        <v/>
      </c>
      <c r="DC47" s="309" t="str">
        <f ca="true">+IF(OFFSET('Sanitation Data'!$G$31,0,10*ROW('Sanitation Data'!G41))="","",OFFSET('Sanitation Data'!$G$31,0,10*ROW('Sanitation Data'!G41)))</f>
        <v/>
      </c>
      <c r="DD47" s="309" t="str">
        <f ca="true">+IF(OFFSET('Sanitation Data'!$G$32,0,10*ROW('Sanitation Data'!G41))="","",OFFSET('Sanitation Data'!$G$32,0,10*ROW('Sanitation Data'!G41)))</f>
        <v/>
      </c>
      <c r="DE47" s="309" t="str">
        <f ca="true">+IF(OFFSET('Sanitation Data'!$H$28,0,10*ROW('Sanitation Data'!H41))="","",OFFSET('Sanitation Data'!$H$28,0,10*ROW('Sanitation Data'!H41)))</f>
        <v/>
      </c>
      <c r="DF47" s="309" t="str">
        <f ca="true">+IF(OFFSET('Sanitation Data'!$H$29,0,10*ROW('Sanitation Data'!H41))="","",OFFSET('Sanitation Data'!$H$29,0,10*ROW('Sanitation Data'!H41)))</f>
        <v/>
      </c>
      <c r="DG47" s="309" t="str">
        <f ca="true">+IF(OFFSET('Sanitation Data'!$H$30,0,10*ROW('Sanitation Data'!H41))="","",OFFSET('Sanitation Data'!$H$30,0,10*ROW('Sanitation Data'!H41)))</f>
        <v/>
      </c>
      <c r="DH47" s="309" t="str">
        <f ca="true">+IF(OFFSET('Sanitation Data'!$H$31,0,10*ROW('Sanitation Data'!H41))="","",OFFSET('Sanitation Data'!$H$31,0,10*ROW('Sanitation Data'!H41)))</f>
        <v/>
      </c>
      <c r="DI47" s="309" t="str">
        <f ca="true">+IF(OFFSET('Sanitation Data'!$H$32,0,10*ROW('Sanitation Data'!H41))="","",OFFSET('Sanitation Data'!$H$32,0,10*ROW('Sanitation Data'!H41)))</f>
        <v/>
      </c>
      <c r="DJ47" s="309" t="str">
        <f ca="true">+IF(OFFSET('Sanitation Data'!$I$28,0,10*ROW('Sanitation Data'!I41))="","",OFFSET('Sanitation Data'!$I$28,0,10*ROW('Sanitation Data'!I41)))</f>
        <v/>
      </c>
      <c r="DK47" s="309" t="str">
        <f ca="true">+IF(OFFSET('Sanitation Data'!$I$29,0,10*ROW('Sanitation Data'!I41))="","",OFFSET('Sanitation Data'!$I$29,0,10*ROW('Sanitation Data'!I41)))</f>
        <v/>
      </c>
      <c r="DL47" s="309" t="str">
        <f ca="true">+IF(OFFSET('Sanitation Data'!$I$30,0,10*ROW('Sanitation Data'!I41))="","",OFFSET('Sanitation Data'!$I$30,0,10*ROW('Sanitation Data'!I41)))</f>
        <v/>
      </c>
      <c r="DM47" s="309" t="str">
        <f ca="true">+IF(OFFSET('Sanitation Data'!$I$31,0,10*ROW('Sanitation Data'!I41))="","",OFFSET('Sanitation Data'!$I$31,0,10*ROW('Sanitation Data'!I41)))</f>
        <v/>
      </c>
      <c r="DN47" s="309" t="str">
        <f ca="true">+IF(OFFSET('Sanitation Data'!$I$32,0,10*ROW('Sanitation Data'!I41))="","",OFFSET('Sanitation Data'!$I$32,0,10*ROW('Sanitation Data'!I41)))</f>
        <v/>
      </c>
      <c r="DO47" s="309" t="str">
        <f ca="true">+IF(OFFSET('Hygiene Data'!$D$11,0,10*ROW('Hygiene Data'!D41))="","",OFFSET('Hygiene Data'!$D$11,0,10*ROW('Hygiene Data'!D41)))</f>
        <v/>
      </c>
      <c r="DP47" s="309" t="str">
        <f ca="true">+IF(OFFSET('Hygiene Data'!$D$12,0,10*ROW('Hygiene Data'!D41))="","",OFFSET('Hygiene Data'!$D$12,0,10*ROW('Hygiene Data'!D41)))</f>
        <v/>
      </c>
      <c r="DQ47" s="309" t="str">
        <f ca="true">+IF(OFFSET('Hygiene Data'!$D$13,0,10*ROW('Hygiene Data'!D41))="","",OFFSET('Hygiene Data'!$D$13,0,10*ROW('Hygiene Data'!D41)))</f>
        <v/>
      </c>
      <c r="DR47" s="309" t="str">
        <f ca="true">+IF(OFFSET('Hygiene Data'!$E$11,0,10*ROW('Hygiene Data'!E41))="","",OFFSET('Hygiene Data'!$E$11,0,10*ROW('Hygiene Data'!E41)))</f>
        <v/>
      </c>
      <c r="DS47" s="309" t="str">
        <f ca="true">+IF(OFFSET('Hygiene Data'!$E$12,0,10*ROW('Hygiene Data'!E41))="","",OFFSET('Hygiene Data'!$E$12,0,10*ROW('Hygiene Data'!E41)))</f>
        <v/>
      </c>
      <c r="DT47" s="309" t="str">
        <f ca="true">+IF(OFFSET('Hygiene Data'!$E$13,0,10*ROW('Hygiene Data'!E41))="","",OFFSET('Hygiene Data'!$E$13,0,10*ROW('Hygiene Data'!E41)))</f>
        <v/>
      </c>
      <c r="DU47" s="309" t="str">
        <f ca="true">+IF(OFFSET('Hygiene Data'!$F$11,0,10*ROW('Hygiene Data'!F41))="","",OFFSET('Hygiene Data'!$F$11,0,10*ROW('Hygiene Data'!F41)))</f>
        <v/>
      </c>
      <c r="DV47" s="309" t="str">
        <f ca="true">+IF(OFFSET('Hygiene Data'!$F$12,0,10*ROW('Hygiene Data'!F41))="","",OFFSET('Hygiene Data'!$F$12,0,10*ROW('Hygiene Data'!F41)))</f>
        <v/>
      </c>
      <c r="DW47" s="309" t="str">
        <f ca="true">+IF(OFFSET('Hygiene Data'!$F$13,0,10*ROW('Hygiene Data'!F41))="","",OFFSET('Hygiene Data'!$F$13,0,10*ROW('Hygiene Data'!F41)))</f>
        <v/>
      </c>
      <c r="DX47" s="309" t="str">
        <f ca="true">+IF(OFFSET('Hygiene Data'!$G$11,0,10*ROW('Hygiene Data'!G41))="","",OFFSET('Hygiene Data'!$G$11,0,10*ROW('Hygiene Data'!G41)))</f>
        <v/>
      </c>
      <c r="DY47" s="309" t="str">
        <f ca="true">+IF(OFFSET('Hygiene Data'!$G$12,0,10*ROW('Hygiene Data'!G41))="","",OFFSET('Hygiene Data'!$G$12,0,10*ROW('Hygiene Data'!G41)))</f>
        <v/>
      </c>
      <c r="DZ47" s="309" t="str">
        <f ca="true">+IF(OFFSET('Hygiene Data'!$G$13,0,10*ROW('Hygiene Data'!G41))="","",OFFSET('Hygiene Data'!$G$13,0,10*ROW('Hygiene Data'!G41)))</f>
        <v/>
      </c>
      <c r="EA47" s="309" t="str">
        <f ca="true">+IF(OFFSET('Hygiene Data'!$H$11,0,10*ROW('Hygiene Data'!H41))="","",OFFSET('Hygiene Data'!$H$11,0,10*ROW('Hygiene Data'!H41)))</f>
        <v/>
      </c>
      <c r="EB47" s="309" t="str">
        <f ca="true">+IF(OFFSET('Hygiene Data'!$H$12,0,10*ROW('Hygiene Data'!H41))="","",OFFSET('Hygiene Data'!$H$12,0,10*ROW('Hygiene Data'!H41)))</f>
        <v/>
      </c>
      <c r="EC47" s="309" t="str">
        <f ca="true">+IF(OFFSET('Hygiene Data'!$H$13,0,10*ROW('Hygiene Data'!H41))="","",OFFSET('Hygiene Data'!$H$13,0,10*ROW('Hygiene Data'!H41)))</f>
        <v/>
      </c>
      <c r="ED47" s="309" t="str">
        <f ca="true">+IF(OFFSET('Hygiene Data'!$I$11,0,10*ROW('Hygiene Data'!I41))="","",OFFSET('Hygiene Data'!$I$11,0,10*ROW('Hygiene Data'!I41)))</f>
        <v/>
      </c>
      <c r="EE47" s="309" t="str">
        <f ca="true">+IF(OFFSET('Hygiene Data'!$I$12,0,10*ROW('Hygiene Data'!I41))="","",OFFSET('Hygiene Data'!$I$12,0,10*ROW('Hygiene Data'!I41)))</f>
        <v/>
      </c>
      <c r="EF47" s="309"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65"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9"/>
      <c r="BS48" s="309" t="str">
        <f ca="true">+IF(OFFSET('Water Data'!$D$27,0,10*ROW('Water Data'!D42))="","",OFFSET('Water Data'!$D$27,0,10*ROW('Water Data'!D42)))</f>
        <v/>
      </c>
      <c r="BT48" s="309" t="str">
        <f ca="true">+IF(OFFSET('Water Data'!$D$28,0,10*ROW('Water Data'!D42))="","",OFFSET('Water Data'!$D$28,0,10*ROW('Water Data'!D42)))</f>
        <v/>
      </c>
      <c r="BU48" s="309" t="str">
        <f ca="true">+IF(OFFSET('Water Data'!$D$29,0,10*ROW('Water Data'!D42))="","",OFFSET('Water Data'!$D$29,0,10*ROW('Water Data'!D42)))</f>
        <v/>
      </c>
      <c r="BV48" s="309" t="str">
        <f ca="true">+IF(OFFSET('Water Data'!$E$27,0,10*ROW('Water Data'!E42))="","",OFFSET('Water Data'!$E$27,0,10*ROW('Water Data'!E42)))</f>
        <v/>
      </c>
      <c r="BW48" s="309" t="str">
        <f ca="true">+IF(OFFSET('Water Data'!$E$28,0,10*ROW('Water Data'!E42))="","",OFFSET('Water Data'!$E$28,0,10*ROW('Water Data'!E42)))</f>
        <v/>
      </c>
      <c r="BX48" s="309" t="str">
        <f ca="true">+IF(OFFSET('Water Data'!$E$29,0,10*ROW('Water Data'!E42))="","",OFFSET('Water Data'!$E$29,0,10*ROW('Water Data'!E42)))</f>
        <v/>
      </c>
      <c r="BY48" s="309" t="str">
        <f ca="true">+IF(OFFSET('Water Data'!$F$27,0,10*ROW('Water Data'!F42))="","",OFFSET('Water Data'!$F$27,0,10*ROW('Water Data'!F42)))</f>
        <v/>
      </c>
      <c r="BZ48" s="309" t="str">
        <f ca="true">+IF(OFFSET('Water Data'!$F$28,0,10*ROW('Water Data'!F42))="","",OFFSET('Water Data'!$F$28,0,10*ROW('Water Data'!F42)))</f>
        <v/>
      </c>
      <c r="CA48" s="309" t="str">
        <f ca="true">+IF(OFFSET('Water Data'!$F$29,0,10*ROW('Water Data'!F42))="","",OFFSET('Water Data'!$F$29,0,10*ROW('Water Data'!F42)))</f>
        <v/>
      </c>
      <c r="CB48" s="309" t="str">
        <f ca="true">+IF(OFFSET('Water Data'!$G$27,0,10*ROW('Water Data'!G42))="","",OFFSET('Water Data'!$G$27,0,10*ROW('Water Data'!G42)))</f>
        <v/>
      </c>
      <c r="CC48" s="309" t="str">
        <f ca="true">+IF(OFFSET('Water Data'!$G$28,0,10*ROW('Water Data'!G42))="","",OFFSET('Water Data'!$G$28,0,10*ROW('Water Data'!G42)))</f>
        <v/>
      </c>
      <c r="CD48" s="309" t="str">
        <f ca="true">+IF(OFFSET('Water Data'!$G$29,0,10*ROW('Water Data'!G42))="","",OFFSET('Water Data'!$G$29,0,10*ROW('Water Data'!G42)))</f>
        <v/>
      </c>
      <c r="CE48" s="309" t="str">
        <f ca="true">+IF(OFFSET('Water Data'!$H$27,0,10*ROW('Water Data'!H42))="","",OFFSET('Water Data'!$H$27,0,10*ROW('Water Data'!H42)))</f>
        <v/>
      </c>
      <c r="CF48" s="309" t="str">
        <f ca="true">+IF(OFFSET('Water Data'!$H$28,0,10*ROW('Water Data'!H42))="","",OFFSET('Water Data'!$H$28,0,10*ROW('Water Data'!H42)))</f>
        <v/>
      </c>
      <c r="CG48" s="309" t="str">
        <f ca="true">+IF(OFFSET('Water Data'!$H$29,0,10*ROW('Water Data'!H42))="","",OFFSET('Water Data'!$H$29,0,10*ROW('Water Data'!H42)))</f>
        <v/>
      </c>
      <c r="CH48" s="309" t="str">
        <f ca="true">+IF(OFFSET('Water Data'!$I$27,0,10*ROW('Water Data'!I42))="","",OFFSET('Water Data'!$I$27,0,10*ROW('Water Data'!I42)))</f>
        <v/>
      </c>
      <c r="CI48" s="309" t="str">
        <f ca="true">+IF(OFFSET('Water Data'!$I$28,0,10*ROW('Water Data'!I42))="","",OFFSET('Water Data'!$I$28,0,10*ROW('Water Data'!I42)))</f>
        <v/>
      </c>
      <c r="CJ48" s="309" t="str">
        <f ca="true">+IF(OFFSET('Water Data'!$I$29,0,10*ROW('Water Data'!I42))="","",OFFSET('Water Data'!$I$29,0,10*ROW('Water Data'!I42)))</f>
        <v/>
      </c>
      <c r="CK48" s="309" t="str">
        <f ca="true">+IF(OFFSET('Sanitation Data'!$D$28,0,10*ROW('Sanitation Data'!D42))="","",OFFSET('Sanitation Data'!$D$28,0,10*ROW('Sanitation Data'!D42)))</f>
        <v/>
      </c>
      <c r="CL48" s="309" t="str">
        <f ca="true">+IF(OFFSET('Sanitation Data'!$D$29,0,10*ROW('Sanitation Data'!D42))="","",OFFSET('Sanitation Data'!$D$29,0,10*ROW('Sanitation Data'!D42)))</f>
        <v/>
      </c>
      <c r="CM48" s="309" t="str">
        <f ca="true">+IF(OFFSET('Sanitation Data'!$D$30,0,10*ROW('Sanitation Data'!D42))="","",OFFSET('Sanitation Data'!$D$30,0,10*ROW('Sanitation Data'!D42)))</f>
        <v/>
      </c>
      <c r="CN48" s="309" t="str">
        <f ca="true">+IF(OFFSET('Sanitation Data'!$D$31,0,10*ROW('Sanitation Data'!D42))="","",OFFSET('Sanitation Data'!$D$31,0,10*ROW('Sanitation Data'!D42)))</f>
        <v/>
      </c>
      <c r="CO48" s="309" t="str">
        <f ca="true">+IF(OFFSET('Sanitation Data'!$D$32,0,10*ROW('Sanitation Data'!D42))="","",OFFSET('Sanitation Data'!$D$32,0,10*ROW('Sanitation Data'!D42)))</f>
        <v/>
      </c>
      <c r="CP48" s="309" t="str">
        <f ca="true">+IF(OFFSET('Sanitation Data'!$E$28,0,10*ROW('Sanitation Data'!E42))="","",OFFSET('Sanitation Data'!$E$28,0,10*ROW('Sanitation Data'!E42)))</f>
        <v/>
      </c>
      <c r="CQ48" s="309" t="str">
        <f ca="true">+IF(OFFSET('Sanitation Data'!$E$29,0,10*ROW('Sanitation Data'!E42))="","",OFFSET('Sanitation Data'!$E$29,0,10*ROW('Sanitation Data'!E42)))</f>
        <v/>
      </c>
      <c r="CR48" s="309" t="str">
        <f ca="true">+IF(OFFSET('Sanitation Data'!$E$30,0,10*ROW('Sanitation Data'!E42))="","",OFFSET('Sanitation Data'!$E$30,0,10*ROW('Sanitation Data'!E42)))</f>
        <v/>
      </c>
      <c r="CS48" s="309" t="str">
        <f ca="true">+IF(OFFSET('Sanitation Data'!$E$31,0,10*ROW('Sanitation Data'!E42))="","",OFFSET('Sanitation Data'!$E$31,0,10*ROW('Sanitation Data'!E42)))</f>
        <v/>
      </c>
      <c r="CT48" s="309" t="str">
        <f ca="true">+IF(OFFSET('Sanitation Data'!$E$32,0,10*ROW('Sanitation Data'!E42))="","",OFFSET('Sanitation Data'!$E$32,0,10*ROW('Sanitation Data'!E42)))</f>
        <v/>
      </c>
      <c r="CU48" s="309" t="str">
        <f ca="true">+IF(OFFSET('Sanitation Data'!$F$28,0,10*ROW('Sanitation Data'!F42))="","",OFFSET('Sanitation Data'!$F$28,0,10*ROW('Sanitation Data'!F42)))</f>
        <v/>
      </c>
      <c r="CV48" s="309" t="str">
        <f ca="true">+IF(OFFSET('Sanitation Data'!$F$29,0,10*ROW('Sanitation Data'!F42))="","",OFFSET('Sanitation Data'!$F$29,0,10*ROW('Sanitation Data'!F42)))</f>
        <v/>
      </c>
      <c r="CW48" s="309" t="str">
        <f ca="true">+IF(OFFSET('Sanitation Data'!$F$30,0,10*ROW('Sanitation Data'!F42))="","",OFFSET('Sanitation Data'!$F$30,0,10*ROW('Sanitation Data'!F42)))</f>
        <v/>
      </c>
      <c r="CX48" s="309" t="str">
        <f ca="true">+IF(OFFSET('Sanitation Data'!$F$31,0,10*ROW('Sanitation Data'!F42))="","",OFFSET('Sanitation Data'!$F$31,0,10*ROW('Sanitation Data'!F42)))</f>
        <v/>
      </c>
      <c r="CY48" s="309" t="str">
        <f ca="true">+IF(OFFSET('Sanitation Data'!$F$32,0,10*ROW('Sanitation Data'!F42))="","",OFFSET('Sanitation Data'!$F$32,0,10*ROW('Sanitation Data'!F42)))</f>
        <v/>
      </c>
      <c r="CZ48" s="309" t="str">
        <f ca="true">+IF(OFFSET('Sanitation Data'!$G$28,0,10*ROW('Sanitation Data'!G42))="","",OFFSET('Sanitation Data'!$G$28,0,10*ROW('Sanitation Data'!G42)))</f>
        <v/>
      </c>
      <c r="DA48" s="309" t="str">
        <f ca="true">+IF(OFFSET('Sanitation Data'!$G$29,0,10*ROW('Sanitation Data'!G42))="","",OFFSET('Sanitation Data'!$G$29,0,10*ROW('Sanitation Data'!G42)))</f>
        <v/>
      </c>
      <c r="DB48" s="309" t="str">
        <f ca="true">+IF(OFFSET('Sanitation Data'!$G$30,0,10*ROW('Sanitation Data'!G42))="","",OFFSET('Sanitation Data'!$G$30,0,10*ROW('Sanitation Data'!G42)))</f>
        <v/>
      </c>
      <c r="DC48" s="309" t="str">
        <f ca="true">+IF(OFFSET('Sanitation Data'!$G$31,0,10*ROW('Sanitation Data'!G42))="","",OFFSET('Sanitation Data'!$G$31,0,10*ROW('Sanitation Data'!G42)))</f>
        <v/>
      </c>
      <c r="DD48" s="309" t="str">
        <f ca="true">+IF(OFFSET('Sanitation Data'!$G$32,0,10*ROW('Sanitation Data'!G42))="","",OFFSET('Sanitation Data'!$G$32,0,10*ROW('Sanitation Data'!G42)))</f>
        <v/>
      </c>
      <c r="DE48" s="309" t="str">
        <f ca="true">+IF(OFFSET('Sanitation Data'!$H$28,0,10*ROW('Sanitation Data'!H42))="","",OFFSET('Sanitation Data'!$H$28,0,10*ROW('Sanitation Data'!H42)))</f>
        <v/>
      </c>
      <c r="DF48" s="309" t="str">
        <f ca="true">+IF(OFFSET('Sanitation Data'!$H$29,0,10*ROW('Sanitation Data'!H42))="","",OFFSET('Sanitation Data'!$H$29,0,10*ROW('Sanitation Data'!H42)))</f>
        <v/>
      </c>
      <c r="DG48" s="309" t="str">
        <f ca="true">+IF(OFFSET('Sanitation Data'!$H$30,0,10*ROW('Sanitation Data'!H42))="","",OFFSET('Sanitation Data'!$H$30,0,10*ROW('Sanitation Data'!H42)))</f>
        <v/>
      </c>
      <c r="DH48" s="309" t="str">
        <f ca="true">+IF(OFFSET('Sanitation Data'!$H$31,0,10*ROW('Sanitation Data'!H42))="","",OFFSET('Sanitation Data'!$H$31,0,10*ROW('Sanitation Data'!H42)))</f>
        <v/>
      </c>
      <c r="DI48" s="309" t="str">
        <f ca="true">+IF(OFFSET('Sanitation Data'!$H$32,0,10*ROW('Sanitation Data'!H42))="","",OFFSET('Sanitation Data'!$H$32,0,10*ROW('Sanitation Data'!H42)))</f>
        <v/>
      </c>
      <c r="DJ48" s="309" t="str">
        <f ca="true">+IF(OFFSET('Sanitation Data'!$I$28,0,10*ROW('Sanitation Data'!I42))="","",OFFSET('Sanitation Data'!$I$28,0,10*ROW('Sanitation Data'!I42)))</f>
        <v/>
      </c>
      <c r="DK48" s="309" t="str">
        <f ca="true">+IF(OFFSET('Sanitation Data'!$I$29,0,10*ROW('Sanitation Data'!I42))="","",OFFSET('Sanitation Data'!$I$29,0,10*ROW('Sanitation Data'!I42)))</f>
        <v/>
      </c>
      <c r="DL48" s="309" t="str">
        <f ca="true">+IF(OFFSET('Sanitation Data'!$I$30,0,10*ROW('Sanitation Data'!I42))="","",OFFSET('Sanitation Data'!$I$30,0,10*ROW('Sanitation Data'!I42)))</f>
        <v/>
      </c>
      <c r="DM48" s="309" t="str">
        <f ca="true">+IF(OFFSET('Sanitation Data'!$I$31,0,10*ROW('Sanitation Data'!I42))="","",OFFSET('Sanitation Data'!$I$31,0,10*ROW('Sanitation Data'!I42)))</f>
        <v/>
      </c>
      <c r="DN48" s="309" t="str">
        <f ca="true">+IF(OFFSET('Sanitation Data'!$I$32,0,10*ROW('Sanitation Data'!I42))="","",OFFSET('Sanitation Data'!$I$32,0,10*ROW('Sanitation Data'!I42)))</f>
        <v/>
      </c>
      <c r="DO48" s="309" t="str">
        <f ca="true">+IF(OFFSET('Hygiene Data'!$D$11,0,10*ROW('Hygiene Data'!D42))="","",OFFSET('Hygiene Data'!$D$11,0,10*ROW('Hygiene Data'!D42)))</f>
        <v/>
      </c>
      <c r="DP48" s="309" t="str">
        <f ca="true">+IF(OFFSET('Hygiene Data'!$D$12,0,10*ROW('Hygiene Data'!D42))="","",OFFSET('Hygiene Data'!$D$12,0,10*ROW('Hygiene Data'!D42)))</f>
        <v/>
      </c>
      <c r="DQ48" s="309" t="str">
        <f ca="true">+IF(OFFSET('Hygiene Data'!$D$13,0,10*ROW('Hygiene Data'!D42))="","",OFFSET('Hygiene Data'!$D$13,0,10*ROW('Hygiene Data'!D42)))</f>
        <v/>
      </c>
      <c r="DR48" s="309" t="str">
        <f ca="true">+IF(OFFSET('Hygiene Data'!$E$11,0,10*ROW('Hygiene Data'!E42))="","",OFFSET('Hygiene Data'!$E$11,0,10*ROW('Hygiene Data'!E42)))</f>
        <v/>
      </c>
      <c r="DS48" s="309" t="str">
        <f ca="true">+IF(OFFSET('Hygiene Data'!$E$12,0,10*ROW('Hygiene Data'!E42))="","",OFFSET('Hygiene Data'!$E$12,0,10*ROW('Hygiene Data'!E42)))</f>
        <v/>
      </c>
      <c r="DT48" s="309" t="str">
        <f ca="true">+IF(OFFSET('Hygiene Data'!$E$13,0,10*ROW('Hygiene Data'!E42))="","",OFFSET('Hygiene Data'!$E$13,0,10*ROW('Hygiene Data'!E42)))</f>
        <v/>
      </c>
      <c r="DU48" s="309" t="str">
        <f ca="true">+IF(OFFSET('Hygiene Data'!$F$11,0,10*ROW('Hygiene Data'!F42))="","",OFFSET('Hygiene Data'!$F$11,0,10*ROW('Hygiene Data'!F42)))</f>
        <v/>
      </c>
      <c r="DV48" s="309" t="str">
        <f ca="true">+IF(OFFSET('Hygiene Data'!$F$12,0,10*ROW('Hygiene Data'!F42))="","",OFFSET('Hygiene Data'!$F$12,0,10*ROW('Hygiene Data'!F42)))</f>
        <v/>
      </c>
      <c r="DW48" s="309" t="str">
        <f ca="true">+IF(OFFSET('Hygiene Data'!$F$13,0,10*ROW('Hygiene Data'!F42))="","",OFFSET('Hygiene Data'!$F$13,0,10*ROW('Hygiene Data'!F42)))</f>
        <v/>
      </c>
      <c r="DX48" s="309" t="str">
        <f ca="true">+IF(OFFSET('Hygiene Data'!$G$11,0,10*ROW('Hygiene Data'!G42))="","",OFFSET('Hygiene Data'!$G$11,0,10*ROW('Hygiene Data'!G42)))</f>
        <v/>
      </c>
      <c r="DY48" s="309" t="str">
        <f ca="true">+IF(OFFSET('Hygiene Data'!$G$12,0,10*ROW('Hygiene Data'!G42))="","",OFFSET('Hygiene Data'!$G$12,0,10*ROW('Hygiene Data'!G42)))</f>
        <v/>
      </c>
      <c r="DZ48" s="309" t="str">
        <f ca="true">+IF(OFFSET('Hygiene Data'!$G$13,0,10*ROW('Hygiene Data'!G42))="","",OFFSET('Hygiene Data'!$G$13,0,10*ROW('Hygiene Data'!G42)))</f>
        <v/>
      </c>
      <c r="EA48" s="309" t="str">
        <f ca="true">+IF(OFFSET('Hygiene Data'!$H$11,0,10*ROW('Hygiene Data'!H42))="","",OFFSET('Hygiene Data'!$H$11,0,10*ROW('Hygiene Data'!H42)))</f>
        <v/>
      </c>
      <c r="EB48" s="309" t="str">
        <f ca="true">+IF(OFFSET('Hygiene Data'!$H$12,0,10*ROW('Hygiene Data'!H42))="","",OFFSET('Hygiene Data'!$H$12,0,10*ROW('Hygiene Data'!H42)))</f>
        <v/>
      </c>
      <c r="EC48" s="309" t="str">
        <f ca="true">+IF(OFFSET('Hygiene Data'!$H$13,0,10*ROW('Hygiene Data'!H42))="","",OFFSET('Hygiene Data'!$H$13,0,10*ROW('Hygiene Data'!H42)))</f>
        <v/>
      </c>
      <c r="ED48" s="309" t="str">
        <f ca="true">+IF(OFFSET('Hygiene Data'!$I$11,0,10*ROW('Hygiene Data'!I42))="","",OFFSET('Hygiene Data'!$I$11,0,10*ROW('Hygiene Data'!I42)))</f>
        <v/>
      </c>
      <c r="EE48" s="309" t="str">
        <f ca="true">+IF(OFFSET('Hygiene Data'!$I$12,0,10*ROW('Hygiene Data'!I42))="","",OFFSET('Hygiene Data'!$I$12,0,10*ROW('Hygiene Data'!I42)))</f>
        <v/>
      </c>
      <c r="EF48" s="309"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65"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9"/>
      <c r="BS49" s="309" t="str">
        <f ca="true">+IF(OFFSET('Water Data'!$D$27,0,10*ROW('Water Data'!D43))="","",OFFSET('Water Data'!$D$27,0,10*ROW('Water Data'!D43)))</f>
        <v/>
      </c>
      <c r="BT49" s="309" t="str">
        <f ca="true">+IF(OFFSET('Water Data'!$D$28,0,10*ROW('Water Data'!D43))="","",OFFSET('Water Data'!$D$28,0,10*ROW('Water Data'!D43)))</f>
        <v/>
      </c>
      <c r="BU49" s="309" t="str">
        <f ca="true">+IF(OFFSET('Water Data'!$D$29,0,10*ROW('Water Data'!D43))="","",OFFSET('Water Data'!$D$29,0,10*ROW('Water Data'!D43)))</f>
        <v/>
      </c>
      <c r="BV49" s="309" t="str">
        <f ca="true">+IF(OFFSET('Water Data'!$E$27,0,10*ROW('Water Data'!E43))="","",OFFSET('Water Data'!$E$27,0,10*ROW('Water Data'!E43)))</f>
        <v/>
      </c>
      <c r="BW49" s="309" t="str">
        <f ca="true">+IF(OFFSET('Water Data'!$E$28,0,10*ROW('Water Data'!E43))="","",OFFSET('Water Data'!$E$28,0,10*ROW('Water Data'!E43)))</f>
        <v/>
      </c>
      <c r="BX49" s="309" t="str">
        <f ca="true">+IF(OFFSET('Water Data'!$E$29,0,10*ROW('Water Data'!E43))="","",OFFSET('Water Data'!$E$29,0,10*ROW('Water Data'!E43)))</f>
        <v/>
      </c>
      <c r="BY49" s="309" t="str">
        <f ca="true">+IF(OFFSET('Water Data'!$F$27,0,10*ROW('Water Data'!F43))="","",OFFSET('Water Data'!$F$27,0,10*ROW('Water Data'!F43)))</f>
        <v/>
      </c>
      <c r="BZ49" s="309" t="str">
        <f ca="true">+IF(OFFSET('Water Data'!$F$28,0,10*ROW('Water Data'!F43))="","",OFFSET('Water Data'!$F$28,0,10*ROW('Water Data'!F43)))</f>
        <v/>
      </c>
      <c r="CA49" s="309" t="str">
        <f ca="true">+IF(OFFSET('Water Data'!$F$29,0,10*ROW('Water Data'!F43))="","",OFFSET('Water Data'!$F$29,0,10*ROW('Water Data'!F43)))</f>
        <v/>
      </c>
      <c r="CB49" s="309" t="str">
        <f ca="true">+IF(OFFSET('Water Data'!$G$27,0,10*ROW('Water Data'!G43))="","",OFFSET('Water Data'!$G$27,0,10*ROW('Water Data'!G43)))</f>
        <v/>
      </c>
      <c r="CC49" s="309" t="str">
        <f ca="true">+IF(OFFSET('Water Data'!$G$28,0,10*ROW('Water Data'!G43))="","",OFFSET('Water Data'!$G$28,0,10*ROW('Water Data'!G43)))</f>
        <v/>
      </c>
      <c r="CD49" s="309" t="str">
        <f ca="true">+IF(OFFSET('Water Data'!$G$29,0,10*ROW('Water Data'!G43))="","",OFFSET('Water Data'!$G$29,0,10*ROW('Water Data'!G43)))</f>
        <v/>
      </c>
      <c r="CE49" s="309" t="str">
        <f ca="true">+IF(OFFSET('Water Data'!$H$27,0,10*ROW('Water Data'!H43))="","",OFFSET('Water Data'!$H$27,0,10*ROW('Water Data'!H43)))</f>
        <v/>
      </c>
      <c r="CF49" s="309" t="str">
        <f ca="true">+IF(OFFSET('Water Data'!$H$28,0,10*ROW('Water Data'!H43))="","",OFFSET('Water Data'!$H$28,0,10*ROW('Water Data'!H43)))</f>
        <v/>
      </c>
      <c r="CG49" s="309" t="str">
        <f ca="true">+IF(OFFSET('Water Data'!$H$29,0,10*ROW('Water Data'!H43))="","",OFFSET('Water Data'!$H$29,0,10*ROW('Water Data'!H43)))</f>
        <v/>
      </c>
      <c r="CH49" s="309" t="str">
        <f ca="true">+IF(OFFSET('Water Data'!$I$27,0,10*ROW('Water Data'!I43))="","",OFFSET('Water Data'!$I$27,0,10*ROW('Water Data'!I43)))</f>
        <v/>
      </c>
      <c r="CI49" s="309" t="str">
        <f ca="true">+IF(OFFSET('Water Data'!$I$28,0,10*ROW('Water Data'!I43))="","",OFFSET('Water Data'!$I$28,0,10*ROW('Water Data'!I43)))</f>
        <v/>
      </c>
      <c r="CJ49" s="309" t="str">
        <f ca="true">+IF(OFFSET('Water Data'!$I$29,0,10*ROW('Water Data'!I43))="","",OFFSET('Water Data'!$I$29,0,10*ROW('Water Data'!I43)))</f>
        <v/>
      </c>
      <c r="CK49" s="309" t="str">
        <f ca="true">+IF(OFFSET('Sanitation Data'!$D$28,0,10*ROW('Sanitation Data'!D43))="","",OFFSET('Sanitation Data'!$D$28,0,10*ROW('Sanitation Data'!D43)))</f>
        <v/>
      </c>
      <c r="CL49" s="309" t="str">
        <f ca="true">+IF(OFFSET('Sanitation Data'!$D$29,0,10*ROW('Sanitation Data'!D43))="","",OFFSET('Sanitation Data'!$D$29,0,10*ROW('Sanitation Data'!D43)))</f>
        <v/>
      </c>
      <c r="CM49" s="309" t="str">
        <f ca="true">+IF(OFFSET('Sanitation Data'!$D$30,0,10*ROW('Sanitation Data'!D43))="","",OFFSET('Sanitation Data'!$D$30,0,10*ROW('Sanitation Data'!D43)))</f>
        <v/>
      </c>
      <c r="CN49" s="309" t="str">
        <f ca="true">+IF(OFFSET('Sanitation Data'!$D$31,0,10*ROW('Sanitation Data'!D43))="","",OFFSET('Sanitation Data'!$D$31,0,10*ROW('Sanitation Data'!D43)))</f>
        <v/>
      </c>
      <c r="CO49" s="309" t="str">
        <f ca="true">+IF(OFFSET('Sanitation Data'!$D$32,0,10*ROW('Sanitation Data'!D43))="","",OFFSET('Sanitation Data'!$D$32,0,10*ROW('Sanitation Data'!D43)))</f>
        <v/>
      </c>
      <c r="CP49" s="309" t="str">
        <f ca="true">+IF(OFFSET('Sanitation Data'!$E$28,0,10*ROW('Sanitation Data'!E43))="","",OFFSET('Sanitation Data'!$E$28,0,10*ROW('Sanitation Data'!E43)))</f>
        <v/>
      </c>
      <c r="CQ49" s="309" t="str">
        <f ca="true">+IF(OFFSET('Sanitation Data'!$E$29,0,10*ROW('Sanitation Data'!E43))="","",OFFSET('Sanitation Data'!$E$29,0,10*ROW('Sanitation Data'!E43)))</f>
        <v/>
      </c>
      <c r="CR49" s="309" t="str">
        <f ca="true">+IF(OFFSET('Sanitation Data'!$E$30,0,10*ROW('Sanitation Data'!E43))="","",OFFSET('Sanitation Data'!$E$30,0,10*ROW('Sanitation Data'!E43)))</f>
        <v/>
      </c>
      <c r="CS49" s="309" t="str">
        <f ca="true">+IF(OFFSET('Sanitation Data'!$E$31,0,10*ROW('Sanitation Data'!E43))="","",OFFSET('Sanitation Data'!$E$31,0,10*ROW('Sanitation Data'!E43)))</f>
        <v/>
      </c>
      <c r="CT49" s="309" t="str">
        <f ca="true">+IF(OFFSET('Sanitation Data'!$E$32,0,10*ROW('Sanitation Data'!E43))="","",OFFSET('Sanitation Data'!$E$32,0,10*ROW('Sanitation Data'!E43)))</f>
        <v/>
      </c>
      <c r="CU49" s="309" t="str">
        <f ca="true">+IF(OFFSET('Sanitation Data'!$F$28,0,10*ROW('Sanitation Data'!F43))="","",OFFSET('Sanitation Data'!$F$28,0,10*ROW('Sanitation Data'!F43)))</f>
        <v/>
      </c>
      <c r="CV49" s="309" t="str">
        <f ca="true">+IF(OFFSET('Sanitation Data'!$F$29,0,10*ROW('Sanitation Data'!F43))="","",OFFSET('Sanitation Data'!$F$29,0,10*ROW('Sanitation Data'!F43)))</f>
        <v/>
      </c>
      <c r="CW49" s="309" t="str">
        <f ca="true">+IF(OFFSET('Sanitation Data'!$F$30,0,10*ROW('Sanitation Data'!F43))="","",OFFSET('Sanitation Data'!$F$30,0,10*ROW('Sanitation Data'!F43)))</f>
        <v/>
      </c>
      <c r="CX49" s="309" t="str">
        <f ca="true">+IF(OFFSET('Sanitation Data'!$F$31,0,10*ROW('Sanitation Data'!F43))="","",OFFSET('Sanitation Data'!$F$31,0,10*ROW('Sanitation Data'!F43)))</f>
        <v/>
      </c>
      <c r="CY49" s="309" t="str">
        <f ca="true">+IF(OFFSET('Sanitation Data'!$F$32,0,10*ROW('Sanitation Data'!F43))="","",OFFSET('Sanitation Data'!$F$32,0,10*ROW('Sanitation Data'!F43)))</f>
        <v/>
      </c>
      <c r="CZ49" s="309" t="str">
        <f ca="true">+IF(OFFSET('Sanitation Data'!$G$28,0,10*ROW('Sanitation Data'!G43))="","",OFFSET('Sanitation Data'!$G$28,0,10*ROW('Sanitation Data'!G43)))</f>
        <v/>
      </c>
      <c r="DA49" s="309" t="str">
        <f ca="true">+IF(OFFSET('Sanitation Data'!$G$29,0,10*ROW('Sanitation Data'!G43))="","",OFFSET('Sanitation Data'!$G$29,0,10*ROW('Sanitation Data'!G43)))</f>
        <v/>
      </c>
      <c r="DB49" s="309" t="str">
        <f ca="true">+IF(OFFSET('Sanitation Data'!$G$30,0,10*ROW('Sanitation Data'!G43))="","",OFFSET('Sanitation Data'!$G$30,0,10*ROW('Sanitation Data'!G43)))</f>
        <v/>
      </c>
      <c r="DC49" s="309" t="str">
        <f ca="true">+IF(OFFSET('Sanitation Data'!$G$31,0,10*ROW('Sanitation Data'!G43))="","",OFFSET('Sanitation Data'!$G$31,0,10*ROW('Sanitation Data'!G43)))</f>
        <v/>
      </c>
      <c r="DD49" s="309" t="str">
        <f ca="true">+IF(OFFSET('Sanitation Data'!$G$32,0,10*ROW('Sanitation Data'!G43))="","",OFFSET('Sanitation Data'!$G$32,0,10*ROW('Sanitation Data'!G43)))</f>
        <v/>
      </c>
      <c r="DE49" s="309" t="str">
        <f ca="true">+IF(OFFSET('Sanitation Data'!$H$28,0,10*ROW('Sanitation Data'!H43))="","",OFFSET('Sanitation Data'!$H$28,0,10*ROW('Sanitation Data'!H43)))</f>
        <v/>
      </c>
      <c r="DF49" s="309" t="str">
        <f ca="true">+IF(OFFSET('Sanitation Data'!$H$29,0,10*ROW('Sanitation Data'!H43))="","",OFFSET('Sanitation Data'!$H$29,0,10*ROW('Sanitation Data'!H43)))</f>
        <v/>
      </c>
      <c r="DG49" s="309" t="str">
        <f ca="true">+IF(OFFSET('Sanitation Data'!$H$30,0,10*ROW('Sanitation Data'!H43))="","",OFFSET('Sanitation Data'!$H$30,0,10*ROW('Sanitation Data'!H43)))</f>
        <v/>
      </c>
      <c r="DH49" s="309" t="str">
        <f ca="true">+IF(OFFSET('Sanitation Data'!$H$31,0,10*ROW('Sanitation Data'!H43))="","",OFFSET('Sanitation Data'!$H$31,0,10*ROW('Sanitation Data'!H43)))</f>
        <v/>
      </c>
      <c r="DI49" s="309" t="str">
        <f ca="true">+IF(OFFSET('Sanitation Data'!$H$32,0,10*ROW('Sanitation Data'!H43))="","",OFFSET('Sanitation Data'!$H$32,0,10*ROW('Sanitation Data'!H43)))</f>
        <v/>
      </c>
      <c r="DJ49" s="309" t="str">
        <f ca="true">+IF(OFFSET('Sanitation Data'!$I$28,0,10*ROW('Sanitation Data'!I43))="","",OFFSET('Sanitation Data'!$I$28,0,10*ROW('Sanitation Data'!I43)))</f>
        <v/>
      </c>
      <c r="DK49" s="309" t="str">
        <f ca="true">+IF(OFFSET('Sanitation Data'!$I$29,0,10*ROW('Sanitation Data'!I43))="","",OFFSET('Sanitation Data'!$I$29,0,10*ROW('Sanitation Data'!I43)))</f>
        <v/>
      </c>
      <c r="DL49" s="309" t="str">
        <f ca="true">+IF(OFFSET('Sanitation Data'!$I$30,0,10*ROW('Sanitation Data'!I43))="","",OFFSET('Sanitation Data'!$I$30,0,10*ROW('Sanitation Data'!I43)))</f>
        <v/>
      </c>
      <c r="DM49" s="309" t="str">
        <f ca="true">+IF(OFFSET('Sanitation Data'!$I$31,0,10*ROW('Sanitation Data'!I43))="","",OFFSET('Sanitation Data'!$I$31,0,10*ROW('Sanitation Data'!I43)))</f>
        <v/>
      </c>
      <c r="DN49" s="309" t="str">
        <f ca="true">+IF(OFFSET('Sanitation Data'!$I$32,0,10*ROW('Sanitation Data'!I43))="","",OFFSET('Sanitation Data'!$I$32,0,10*ROW('Sanitation Data'!I43)))</f>
        <v/>
      </c>
      <c r="DO49" s="309" t="str">
        <f ca="true">+IF(OFFSET('Hygiene Data'!$D$11,0,10*ROW('Hygiene Data'!D43))="","",OFFSET('Hygiene Data'!$D$11,0,10*ROW('Hygiene Data'!D43)))</f>
        <v/>
      </c>
      <c r="DP49" s="309" t="str">
        <f ca="true">+IF(OFFSET('Hygiene Data'!$D$12,0,10*ROW('Hygiene Data'!D43))="","",OFFSET('Hygiene Data'!$D$12,0,10*ROW('Hygiene Data'!D43)))</f>
        <v/>
      </c>
      <c r="DQ49" s="309" t="str">
        <f ca="true">+IF(OFFSET('Hygiene Data'!$D$13,0,10*ROW('Hygiene Data'!D43))="","",OFFSET('Hygiene Data'!$D$13,0,10*ROW('Hygiene Data'!D43)))</f>
        <v/>
      </c>
      <c r="DR49" s="309" t="str">
        <f ca="true">+IF(OFFSET('Hygiene Data'!$E$11,0,10*ROW('Hygiene Data'!E43))="","",OFFSET('Hygiene Data'!$E$11,0,10*ROW('Hygiene Data'!E43)))</f>
        <v/>
      </c>
      <c r="DS49" s="309" t="str">
        <f ca="true">+IF(OFFSET('Hygiene Data'!$E$12,0,10*ROW('Hygiene Data'!E43))="","",OFFSET('Hygiene Data'!$E$12,0,10*ROW('Hygiene Data'!E43)))</f>
        <v/>
      </c>
      <c r="DT49" s="309" t="str">
        <f ca="true">+IF(OFFSET('Hygiene Data'!$E$13,0,10*ROW('Hygiene Data'!E43))="","",OFFSET('Hygiene Data'!$E$13,0,10*ROW('Hygiene Data'!E43)))</f>
        <v/>
      </c>
      <c r="DU49" s="309" t="str">
        <f ca="true">+IF(OFFSET('Hygiene Data'!$F$11,0,10*ROW('Hygiene Data'!F43))="","",OFFSET('Hygiene Data'!$F$11,0,10*ROW('Hygiene Data'!F43)))</f>
        <v/>
      </c>
      <c r="DV49" s="309" t="str">
        <f ca="true">+IF(OFFSET('Hygiene Data'!$F$12,0,10*ROW('Hygiene Data'!F43))="","",OFFSET('Hygiene Data'!$F$12,0,10*ROW('Hygiene Data'!F43)))</f>
        <v/>
      </c>
      <c r="DW49" s="309" t="str">
        <f ca="true">+IF(OFFSET('Hygiene Data'!$F$13,0,10*ROW('Hygiene Data'!F43))="","",OFFSET('Hygiene Data'!$F$13,0,10*ROW('Hygiene Data'!F43)))</f>
        <v/>
      </c>
      <c r="DX49" s="309" t="str">
        <f ca="true">+IF(OFFSET('Hygiene Data'!$G$11,0,10*ROW('Hygiene Data'!G43))="","",OFFSET('Hygiene Data'!$G$11,0,10*ROW('Hygiene Data'!G43)))</f>
        <v/>
      </c>
      <c r="DY49" s="309" t="str">
        <f ca="true">+IF(OFFSET('Hygiene Data'!$G$12,0,10*ROW('Hygiene Data'!G43))="","",OFFSET('Hygiene Data'!$G$12,0,10*ROW('Hygiene Data'!G43)))</f>
        <v/>
      </c>
      <c r="DZ49" s="309" t="str">
        <f ca="true">+IF(OFFSET('Hygiene Data'!$G$13,0,10*ROW('Hygiene Data'!G43))="","",OFFSET('Hygiene Data'!$G$13,0,10*ROW('Hygiene Data'!G43)))</f>
        <v/>
      </c>
      <c r="EA49" s="309" t="str">
        <f ca="true">+IF(OFFSET('Hygiene Data'!$H$11,0,10*ROW('Hygiene Data'!H43))="","",OFFSET('Hygiene Data'!$H$11,0,10*ROW('Hygiene Data'!H43)))</f>
        <v/>
      </c>
      <c r="EB49" s="309" t="str">
        <f ca="true">+IF(OFFSET('Hygiene Data'!$H$12,0,10*ROW('Hygiene Data'!H43))="","",OFFSET('Hygiene Data'!$H$12,0,10*ROW('Hygiene Data'!H43)))</f>
        <v/>
      </c>
      <c r="EC49" s="309" t="str">
        <f ca="true">+IF(OFFSET('Hygiene Data'!$H$13,0,10*ROW('Hygiene Data'!H43))="","",OFFSET('Hygiene Data'!$H$13,0,10*ROW('Hygiene Data'!H43)))</f>
        <v/>
      </c>
      <c r="ED49" s="309" t="str">
        <f ca="true">+IF(OFFSET('Hygiene Data'!$I$11,0,10*ROW('Hygiene Data'!I43))="","",OFFSET('Hygiene Data'!$I$11,0,10*ROW('Hygiene Data'!I43)))</f>
        <v/>
      </c>
      <c r="EE49" s="309" t="str">
        <f ca="true">+IF(OFFSET('Hygiene Data'!$I$12,0,10*ROW('Hygiene Data'!I43))="","",OFFSET('Hygiene Data'!$I$12,0,10*ROW('Hygiene Data'!I43)))</f>
        <v/>
      </c>
      <c r="EF49" s="309"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65"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9"/>
      <c r="BS50" s="309" t="str">
        <f ca="true">+IF(OFFSET('Water Data'!$D$27,0,10*ROW('Water Data'!D44))="","",OFFSET('Water Data'!$D$27,0,10*ROW('Water Data'!D44)))</f>
        <v/>
      </c>
      <c r="BT50" s="309" t="str">
        <f ca="true">+IF(OFFSET('Water Data'!$D$28,0,10*ROW('Water Data'!D44))="","",OFFSET('Water Data'!$D$28,0,10*ROW('Water Data'!D44)))</f>
        <v/>
      </c>
      <c r="BU50" s="309" t="str">
        <f ca="true">+IF(OFFSET('Water Data'!$D$29,0,10*ROW('Water Data'!D44))="","",OFFSET('Water Data'!$D$29,0,10*ROW('Water Data'!D44)))</f>
        <v/>
      </c>
      <c r="BV50" s="309" t="str">
        <f ca="true">+IF(OFFSET('Water Data'!$E$27,0,10*ROW('Water Data'!E44))="","",OFFSET('Water Data'!$E$27,0,10*ROW('Water Data'!E44)))</f>
        <v/>
      </c>
      <c r="BW50" s="309" t="str">
        <f ca="true">+IF(OFFSET('Water Data'!$E$28,0,10*ROW('Water Data'!E44))="","",OFFSET('Water Data'!$E$28,0,10*ROW('Water Data'!E44)))</f>
        <v/>
      </c>
      <c r="BX50" s="309" t="str">
        <f ca="true">+IF(OFFSET('Water Data'!$E$29,0,10*ROW('Water Data'!E44))="","",OFFSET('Water Data'!$E$29,0,10*ROW('Water Data'!E44)))</f>
        <v/>
      </c>
      <c r="BY50" s="309" t="str">
        <f ca="true">+IF(OFFSET('Water Data'!$F$27,0,10*ROW('Water Data'!F44))="","",OFFSET('Water Data'!$F$27,0,10*ROW('Water Data'!F44)))</f>
        <v/>
      </c>
      <c r="BZ50" s="309" t="str">
        <f ca="true">+IF(OFFSET('Water Data'!$F$28,0,10*ROW('Water Data'!F44))="","",OFFSET('Water Data'!$F$28,0,10*ROW('Water Data'!F44)))</f>
        <v/>
      </c>
      <c r="CA50" s="309" t="str">
        <f ca="true">+IF(OFFSET('Water Data'!$F$29,0,10*ROW('Water Data'!F44))="","",OFFSET('Water Data'!$F$29,0,10*ROW('Water Data'!F44)))</f>
        <v/>
      </c>
      <c r="CB50" s="309" t="str">
        <f ca="true">+IF(OFFSET('Water Data'!$G$27,0,10*ROW('Water Data'!G44))="","",OFFSET('Water Data'!$G$27,0,10*ROW('Water Data'!G44)))</f>
        <v/>
      </c>
      <c r="CC50" s="309" t="str">
        <f ca="true">+IF(OFFSET('Water Data'!$G$28,0,10*ROW('Water Data'!G44))="","",OFFSET('Water Data'!$G$28,0,10*ROW('Water Data'!G44)))</f>
        <v/>
      </c>
      <c r="CD50" s="309" t="str">
        <f ca="true">+IF(OFFSET('Water Data'!$G$29,0,10*ROW('Water Data'!G44))="","",OFFSET('Water Data'!$G$29,0,10*ROW('Water Data'!G44)))</f>
        <v/>
      </c>
      <c r="CE50" s="309" t="str">
        <f ca="true">+IF(OFFSET('Water Data'!$H$27,0,10*ROW('Water Data'!H44))="","",OFFSET('Water Data'!$H$27,0,10*ROW('Water Data'!H44)))</f>
        <v/>
      </c>
      <c r="CF50" s="309" t="str">
        <f ca="true">+IF(OFFSET('Water Data'!$H$28,0,10*ROW('Water Data'!H44))="","",OFFSET('Water Data'!$H$28,0,10*ROW('Water Data'!H44)))</f>
        <v/>
      </c>
      <c r="CG50" s="309" t="str">
        <f ca="true">+IF(OFFSET('Water Data'!$H$29,0,10*ROW('Water Data'!H44))="","",OFFSET('Water Data'!$H$29,0,10*ROW('Water Data'!H44)))</f>
        <v/>
      </c>
      <c r="CH50" s="309" t="str">
        <f ca="true">+IF(OFFSET('Water Data'!$I$27,0,10*ROW('Water Data'!I44))="","",OFFSET('Water Data'!$I$27,0,10*ROW('Water Data'!I44)))</f>
        <v/>
      </c>
      <c r="CI50" s="309" t="str">
        <f ca="true">+IF(OFFSET('Water Data'!$I$28,0,10*ROW('Water Data'!I44))="","",OFFSET('Water Data'!$I$28,0,10*ROW('Water Data'!I44)))</f>
        <v/>
      </c>
      <c r="CJ50" s="309" t="str">
        <f ca="true">+IF(OFFSET('Water Data'!$I$29,0,10*ROW('Water Data'!I44))="","",OFFSET('Water Data'!$I$29,0,10*ROW('Water Data'!I44)))</f>
        <v/>
      </c>
      <c r="CK50" s="309" t="str">
        <f ca="true">+IF(OFFSET('Sanitation Data'!$D$28,0,10*ROW('Sanitation Data'!D44))="","",OFFSET('Sanitation Data'!$D$28,0,10*ROW('Sanitation Data'!D44)))</f>
        <v/>
      </c>
      <c r="CL50" s="309" t="str">
        <f ca="true">+IF(OFFSET('Sanitation Data'!$D$29,0,10*ROW('Sanitation Data'!D44))="","",OFFSET('Sanitation Data'!$D$29,0,10*ROW('Sanitation Data'!D44)))</f>
        <v/>
      </c>
      <c r="CM50" s="309" t="str">
        <f ca="true">+IF(OFFSET('Sanitation Data'!$D$30,0,10*ROW('Sanitation Data'!D44))="","",OFFSET('Sanitation Data'!$D$30,0,10*ROW('Sanitation Data'!D44)))</f>
        <v/>
      </c>
      <c r="CN50" s="309" t="str">
        <f ca="true">+IF(OFFSET('Sanitation Data'!$D$31,0,10*ROW('Sanitation Data'!D44))="","",OFFSET('Sanitation Data'!$D$31,0,10*ROW('Sanitation Data'!D44)))</f>
        <v/>
      </c>
      <c r="CO50" s="309" t="str">
        <f ca="true">+IF(OFFSET('Sanitation Data'!$D$32,0,10*ROW('Sanitation Data'!D44))="","",OFFSET('Sanitation Data'!$D$32,0,10*ROW('Sanitation Data'!D44)))</f>
        <v/>
      </c>
      <c r="CP50" s="309" t="str">
        <f ca="true">+IF(OFFSET('Sanitation Data'!$E$28,0,10*ROW('Sanitation Data'!E44))="","",OFFSET('Sanitation Data'!$E$28,0,10*ROW('Sanitation Data'!E44)))</f>
        <v/>
      </c>
      <c r="CQ50" s="309" t="str">
        <f ca="true">+IF(OFFSET('Sanitation Data'!$E$29,0,10*ROW('Sanitation Data'!E44))="","",OFFSET('Sanitation Data'!$E$29,0,10*ROW('Sanitation Data'!E44)))</f>
        <v/>
      </c>
      <c r="CR50" s="309" t="str">
        <f ca="true">+IF(OFFSET('Sanitation Data'!$E$30,0,10*ROW('Sanitation Data'!E44))="","",OFFSET('Sanitation Data'!$E$30,0,10*ROW('Sanitation Data'!E44)))</f>
        <v/>
      </c>
      <c r="CS50" s="309" t="str">
        <f ca="true">+IF(OFFSET('Sanitation Data'!$E$31,0,10*ROW('Sanitation Data'!E44))="","",OFFSET('Sanitation Data'!$E$31,0,10*ROW('Sanitation Data'!E44)))</f>
        <v/>
      </c>
      <c r="CT50" s="309" t="str">
        <f ca="true">+IF(OFFSET('Sanitation Data'!$E$32,0,10*ROW('Sanitation Data'!E44))="","",OFFSET('Sanitation Data'!$E$32,0,10*ROW('Sanitation Data'!E44)))</f>
        <v/>
      </c>
      <c r="CU50" s="309" t="str">
        <f ca="true">+IF(OFFSET('Sanitation Data'!$F$28,0,10*ROW('Sanitation Data'!F44))="","",OFFSET('Sanitation Data'!$F$28,0,10*ROW('Sanitation Data'!F44)))</f>
        <v/>
      </c>
      <c r="CV50" s="309" t="str">
        <f ca="true">+IF(OFFSET('Sanitation Data'!$F$29,0,10*ROW('Sanitation Data'!F44))="","",OFFSET('Sanitation Data'!$F$29,0,10*ROW('Sanitation Data'!F44)))</f>
        <v/>
      </c>
      <c r="CW50" s="309" t="str">
        <f ca="true">+IF(OFFSET('Sanitation Data'!$F$30,0,10*ROW('Sanitation Data'!F44))="","",OFFSET('Sanitation Data'!$F$30,0,10*ROW('Sanitation Data'!F44)))</f>
        <v/>
      </c>
      <c r="CX50" s="309" t="str">
        <f ca="true">+IF(OFFSET('Sanitation Data'!$F$31,0,10*ROW('Sanitation Data'!F44))="","",OFFSET('Sanitation Data'!$F$31,0,10*ROW('Sanitation Data'!F44)))</f>
        <v/>
      </c>
      <c r="CY50" s="309" t="str">
        <f ca="true">+IF(OFFSET('Sanitation Data'!$F$32,0,10*ROW('Sanitation Data'!F44))="","",OFFSET('Sanitation Data'!$F$32,0,10*ROW('Sanitation Data'!F44)))</f>
        <v/>
      </c>
      <c r="CZ50" s="309" t="str">
        <f ca="true">+IF(OFFSET('Sanitation Data'!$G$28,0,10*ROW('Sanitation Data'!G44))="","",OFFSET('Sanitation Data'!$G$28,0,10*ROW('Sanitation Data'!G44)))</f>
        <v/>
      </c>
      <c r="DA50" s="309" t="str">
        <f ca="true">+IF(OFFSET('Sanitation Data'!$G$29,0,10*ROW('Sanitation Data'!G44))="","",OFFSET('Sanitation Data'!$G$29,0,10*ROW('Sanitation Data'!G44)))</f>
        <v/>
      </c>
      <c r="DB50" s="309" t="str">
        <f ca="true">+IF(OFFSET('Sanitation Data'!$G$30,0,10*ROW('Sanitation Data'!G44))="","",OFFSET('Sanitation Data'!$G$30,0,10*ROW('Sanitation Data'!G44)))</f>
        <v/>
      </c>
      <c r="DC50" s="309" t="str">
        <f ca="true">+IF(OFFSET('Sanitation Data'!$G$31,0,10*ROW('Sanitation Data'!G44))="","",OFFSET('Sanitation Data'!$G$31,0,10*ROW('Sanitation Data'!G44)))</f>
        <v/>
      </c>
      <c r="DD50" s="309" t="str">
        <f ca="true">+IF(OFFSET('Sanitation Data'!$G$32,0,10*ROW('Sanitation Data'!G44))="","",OFFSET('Sanitation Data'!$G$32,0,10*ROW('Sanitation Data'!G44)))</f>
        <v/>
      </c>
      <c r="DE50" s="309" t="str">
        <f ca="true">+IF(OFFSET('Sanitation Data'!$H$28,0,10*ROW('Sanitation Data'!H44))="","",OFFSET('Sanitation Data'!$H$28,0,10*ROW('Sanitation Data'!H44)))</f>
        <v/>
      </c>
      <c r="DF50" s="309" t="str">
        <f ca="true">+IF(OFFSET('Sanitation Data'!$H$29,0,10*ROW('Sanitation Data'!H44))="","",OFFSET('Sanitation Data'!$H$29,0,10*ROW('Sanitation Data'!H44)))</f>
        <v/>
      </c>
      <c r="DG50" s="309" t="str">
        <f ca="true">+IF(OFFSET('Sanitation Data'!$H$30,0,10*ROW('Sanitation Data'!H44))="","",OFFSET('Sanitation Data'!$H$30,0,10*ROW('Sanitation Data'!H44)))</f>
        <v/>
      </c>
      <c r="DH50" s="309" t="str">
        <f ca="true">+IF(OFFSET('Sanitation Data'!$H$31,0,10*ROW('Sanitation Data'!H44))="","",OFFSET('Sanitation Data'!$H$31,0,10*ROW('Sanitation Data'!H44)))</f>
        <v/>
      </c>
      <c r="DI50" s="309" t="str">
        <f ca="true">+IF(OFFSET('Sanitation Data'!$H$32,0,10*ROW('Sanitation Data'!H44))="","",OFFSET('Sanitation Data'!$H$32,0,10*ROW('Sanitation Data'!H44)))</f>
        <v/>
      </c>
      <c r="DJ50" s="309" t="str">
        <f ca="true">+IF(OFFSET('Sanitation Data'!$I$28,0,10*ROW('Sanitation Data'!I44))="","",OFFSET('Sanitation Data'!$I$28,0,10*ROW('Sanitation Data'!I44)))</f>
        <v/>
      </c>
      <c r="DK50" s="309" t="str">
        <f ca="true">+IF(OFFSET('Sanitation Data'!$I$29,0,10*ROW('Sanitation Data'!I44))="","",OFFSET('Sanitation Data'!$I$29,0,10*ROW('Sanitation Data'!I44)))</f>
        <v/>
      </c>
      <c r="DL50" s="309" t="str">
        <f ca="true">+IF(OFFSET('Sanitation Data'!$I$30,0,10*ROW('Sanitation Data'!I44))="","",OFFSET('Sanitation Data'!$I$30,0,10*ROW('Sanitation Data'!I44)))</f>
        <v/>
      </c>
      <c r="DM50" s="309" t="str">
        <f ca="true">+IF(OFFSET('Sanitation Data'!$I$31,0,10*ROW('Sanitation Data'!I44))="","",OFFSET('Sanitation Data'!$I$31,0,10*ROW('Sanitation Data'!I44)))</f>
        <v/>
      </c>
      <c r="DN50" s="309" t="str">
        <f ca="true">+IF(OFFSET('Sanitation Data'!$I$32,0,10*ROW('Sanitation Data'!I44))="","",OFFSET('Sanitation Data'!$I$32,0,10*ROW('Sanitation Data'!I44)))</f>
        <v/>
      </c>
      <c r="DO50" s="309" t="str">
        <f ca="true">+IF(OFFSET('Hygiene Data'!$D$11,0,10*ROW('Hygiene Data'!D44))="","",OFFSET('Hygiene Data'!$D$11,0,10*ROW('Hygiene Data'!D44)))</f>
        <v/>
      </c>
      <c r="DP50" s="309" t="str">
        <f ca="true">+IF(OFFSET('Hygiene Data'!$D$12,0,10*ROW('Hygiene Data'!D44))="","",OFFSET('Hygiene Data'!$D$12,0,10*ROW('Hygiene Data'!D44)))</f>
        <v/>
      </c>
      <c r="DQ50" s="309" t="str">
        <f ca="true">+IF(OFFSET('Hygiene Data'!$D$13,0,10*ROW('Hygiene Data'!D44))="","",OFFSET('Hygiene Data'!$D$13,0,10*ROW('Hygiene Data'!D44)))</f>
        <v/>
      </c>
      <c r="DR50" s="309" t="str">
        <f ca="true">+IF(OFFSET('Hygiene Data'!$E$11,0,10*ROW('Hygiene Data'!E44))="","",OFFSET('Hygiene Data'!$E$11,0,10*ROW('Hygiene Data'!E44)))</f>
        <v/>
      </c>
      <c r="DS50" s="309" t="str">
        <f ca="true">+IF(OFFSET('Hygiene Data'!$E$12,0,10*ROW('Hygiene Data'!E44))="","",OFFSET('Hygiene Data'!$E$12,0,10*ROW('Hygiene Data'!E44)))</f>
        <v/>
      </c>
      <c r="DT50" s="309" t="str">
        <f ca="true">+IF(OFFSET('Hygiene Data'!$E$13,0,10*ROW('Hygiene Data'!E44))="","",OFFSET('Hygiene Data'!$E$13,0,10*ROW('Hygiene Data'!E44)))</f>
        <v/>
      </c>
      <c r="DU50" s="309" t="str">
        <f ca="true">+IF(OFFSET('Hygiene Data'!$F$11,0,10*ROW('Hygiene Data'!F44))="","",OFFSET('Hygiene Data'!$F$11,0,10*ROW('Hygiene Data'!F44)))</f>
        <v/>
      </c>
      <c r="DV50" s="309" t="str">
        <f ca="true">+IF(OFFSET('Hygiene Data'!$F$12,0,10*ROW('Hygiene Data'!F44))="","",OFFSET('Hygiene Data'!$F$12,0,10*ROW('Hygiene Data'!F44)))</f>
        <v/>
      </c>
      <c r="DW50" s="309" t="str">
        <f ca="true">+IF(OFFSET('Hygiene Data'!$F$13,0,10*ROW('Hygiene Data'!F44))="","",OFFSET('Hygiene Data'!$F$13,0,10*ROW('Hygiene Data'!F44)))</f>
        <v/>
      </c>
      <c r="DX50" s="309" t="str">
        <f ca="true">+IF(OFFSET('Hygiene Data'!$G$11,0,10*ROW('Hygiene Data'!G44))="","",OFFSET('Hygiene Data'!$G$11,0,10*ROW('Hygiene Data'!G44)))</f>
        <v/>
      </c>
      <c r="DY50" s="309" t="str">
        <f ca="true">+IF(OFFSET('Hygiene Data'!$G$12,0,10*ROW('Hygiene Data'!G44))="","",OFFSET('Hygiene Data'!$G$12,0,10*ROW('Hygiene Data'!G44)))</f>
        <v/>
      </c>
      <c r="DZ50" s="309" t="str">
        <f ca="true">+IF(OFFSET('Hygiene Data'!$G$13,0,10*ROW('Hygiene Data'!G44))="","",OFFSET('Hygiene Data'!$G$13,0,10*ROW('Hygiene Data'!G44)))</f>
        <v/>
      </c>
      <c r="EA50" s="309" t="str">
        <f ca="true">+IF(OFFSET('Hygiene Data'!$H$11,0,10*ROW('Hygiene Data'!H44))="","",OFFSET('Hygiene Data'!$H$11,0,10*ROW('Hygiene Data'!H44)))</f>
        <v/>
      </c>
      <c r="EB50" s="309" t="str">
        <f ca="true">+IF(OFFSET('Hygiene Data'!$H$12,0,10*ROW('Hygiene Data'!H44))="","",OFFSET('Hygiene Data'!$H$12,0,10*ROW('Hygiene Data'!H44)))</f>
        <v/>
      </c>
      <c r="EC50" s="309" t="str">
        <f ca="true">+IF(OFFSET('Hygiene Data'!$H$13,0,10*ROW('Hygiene Data'!H44))="","",OFFSET('Hygiene Data'!$H$13,0,10*ROW('Hygiene Data'!H44)))</f>
        <v/>
      </c>
      <c r="ED50" s="309" t="str">
        <f ca="true">+IF(OFFSET('Hygiene Data'!$I$11,0,10*ROW('Hygiene Data'!I44))="","",OFFSET('Hygiene Data'!$I$11,0,10*ROW('Hygiene Data'!I44)))</f>
        <v/>
      </c>
      <c r="EE50" s="309" t="str">
        <f ca="true">+IF(OFFSET('Hygiene Data'!$I$12,0,10*ROW('Hygiene Data'!I44))="","",OFFSET('Hygiene Data'!$I$12,0,10*ROW('Hygiene Data'!I44)))</f>
        <v/>
      </c>
      <c r="EF50" s="309"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65"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9"/>
      <c r="BS51" s="309" t="str">
        <f ca="true">+IF(OFFSET('Water Data'!$D$27,0,10*ROW('Water Data'!D45))="","",OFFSET('Water Data'!$D$27,0,10*ROW('Water Data'!D45)))</f>
        <v/>
      </c>
      <c r="BT51" s="309" t="str">
        <f ca="true">+IF(OFFSET('Water Data'!$D$28,0,10*ROW('Water Data'!D45))="","",OFFSET('Water Data'!$D$28,0,10*ROW('Water Data'!D45)))</f>
        <v/>
      </c>
      <c r="BU51" s="309" t="str">
        <f ca="true">+IF(OFFSET('Water Data'!$D$29,0,10*ROW('Water Data'!D45))="","",OFFSET('Water Data'!$D$29,0,10*ROW('Water Data'!D45)))</f>
        <v/>
      </c>
      <c r="BV51" s="309" t="str">
        <f ca="true">+IF(OFFSET('Water Data'!$E$27,0,10*ROW('Water Data'!E45))="","",OFFSET('Water Data'!$E$27,0,10*ROW('Water Data'!E45)))</f>
        <v/>
      </c>
      <c r="BW51" s="309" t="str">
        <f ca="true">+IF(OFFSET('Water Data'!$E$28,0,10*ROW('Water Data'!E45))="","",OFFSET('Water Data'!$E$28,0,10*ROW('Water Data'!E45)))</f>
        <v/>
      </c>
      <c r="BX51" s="309" t="str">
        <f ca="true">+IF(OFFSET('Water Data'!$E$29,0,10*ROW('Water Data'!E45))="","",OFFSET('Water Data'!$E$29,0,10*ROW('Water Data'!E45)))</f>
        <v/>
      </c>
      <c r="BY51" s="309" t="str">
        <f ca="true">+IF(OFFSET('Water Data'!$F$27,0,10*ROW('Water Data'!F45))="","",OFFSET('Water Data'!$F$27,0,10*ROW('Water Data'!F45)))</f>
        <v/>
      </c>
      <c r="BZ51" s="309" t="str">
        <f ca="true">+IF(OFFSET('Water Data'!$F$28,0,10*ROW('Water Data'!F45))="","",OFFSET('Water Data'!$F$28,0,10*ROW('Water Data'!F45)))</f>
        <v/>
      </c>
      <c r="CA51" s="309" t="str">
        <f ca="true">+IF(OFFSET('Water Data'!$F$29,0,10*ROW('Water Data'!F45))="","",OFFSET('Water Data'!$F$29,0,10*ROW('Water Data'!F45)))</f>
        <v/>
      </c>
      <c r="CB51" s="309" t="str">
        <f ca="true">+IF(OFFSET('Water Data'!$G$27,0,10*ROW('Water Data'!G45))="","",OFFSET('Water Data'!$G$27,0,10*ROW('Water Data'!G45)))</f>
        <v/>
      </c>
      <c r="CC51" s="309" t="str">
        <f ca="true">+IF(OFFSET('Water Data'!$G$28,0,10*ROW('Water Data'!G45))="","",OFFSET('Water Data'!$G$28,0,10*ROW('Water Data'!G45)))</f>
        <v/>
      </c>
      <c r="CD51" s="309" t="str">
        <f ca="true">+IF(OFFSET('Water Data'!$G$29,0,10*ROW('Water Data'!G45))="","",OFFSET('Water Data'!$G$29,0,10*ROW('Water Data'!G45)))</f>
        <v/>
      </c>
      <c r="CE51" s="309" t="str">
        <f ca="true">+IF(OFFSET('Water Data'!$H$27,0,10*ROW('Water Data'!H45))="","",OFFSET('Water Data'!$H$27,0,10*ROW('Water Data'!H45)))</f>
        <v/>
      </c>
      <c r="CF51" s="309" t="str">
        <f ca="true">+IF(OFFSET('Water Data'!$H$28,0,10*ROW('Water Data'!H45))="","",OFFSET('Water Data'!$H$28,0,10*ROW('Water Data'!H45)))</f>
        <v/>
      </c>
      <c r="CG51" s="309" t="str">
        <f ca="true">+IF(OFFSET('Water Data'!$H$29,0,10*ROW('Water Data'!H45))="","",OFFSET('Water Data'!$H$29,0,10*ROW('Water Data'!H45)))</f>
        <v/>
      </c>
      <c r="CH51" s="309" t="str">
        <f ca="true">+IF(OFFSET('Water Data'!$I$27,0,10*ROW('Water Data'!I45))="","",OFFSET('Water Data'!$I$27,0,10*ROW('Water Data'!I45)))</f>
        <v/>
      </c>
      <c r="CI51" s="309" t="str">
        <f ca="true">+IF(OFFSET('Water Data'!$I$28,0,10*ROW('Water Data'!I45))="","",OFFSET('Water Data'!$I$28,0,10*ROW('Water Data'!I45)))</f>
        <v/>
      </c>
      <c r="CJ51" s="309" t="str">
        <f ca="true">+IF(OFFSET('Water Data'!$I$29,0,10*ROW('Water Data'!I45))="","",OFFSET('Water Data'!$I$29,0,10*ROW('Water Data'!I45)))</f>
        <v/>
      </c>
      <c r="CK51" s="309" t="str">
        <f ca="true">+IF(OFFSET('Sanitation Data'!$D$28,0,10*ROW('Sanitation Data'!D45))="","",OFFSET('Sanitation Data'!$D$28,0,10*ROW('Sanitation Data'!D45)))</f>
        <v/>
      </c>
      <c r="CL51" s="309" t="str">
        <f ca="true">+IF(OFFSET('Sanitation Data'!$D$29,0,10*ROW('Sanitation Data'!D45))="","",OFFSET('Sanitation Data'!$D$29,0,10*ROW('Sanitation Data'!D45)))</f>
        <v/>
      </c>
      <c r="CM51" s="309" t="str">
        <f ca="true">+IF(OFFSET('Sanitation Data'!$D$30,0,10*ROW('Sanitation Data'!D45))="","",OFFSET('Sanitation Data'!$D$30,0,10*ROW('Sanitation Data'!D45)))</f>
        <v/>
      </c>
      <c r="CN51" s="309" t="str">
        <f ca="true">+IF(OFFSET('Sanitation Data'!$D$31,0,10*ROW('Sanitation Data'!D45))="","",OFFSET('Sanitation Data'!$D$31,0,10*ROW('Sanitation Data'!D45)))</f>
        <v/>
      </c>
      <c r="CO51" s="309" t="str">
        <f ca="true">+IF(OFFSET('Sanitation Data'!$D$32,0,10*ROW('Sanitation Data'!D45))="","",OFFSET('Sanitation Data'!$D$32,0,10*ROW('Sanitation Data'!D45)))</f>
        <v/>
      </c>
      <c r="CP51" s="309" t="str">
        <f ca="true">+IF(OFFSET('Sanitation Data'!$E$28,0,10*ROW('Sanitation Data'!E45))="","",OFFSET('Sanitation Data'!$E$28,0,10*ROW('Sanitation Data'!E45)))</f>
        <v/>
      </c>
      <c r="CQ51" s="309" t="str">
        <f ca="true">+IF(OFFSET('Sanitation Data'!$E$29,0,10*ROW('Sanitation Data'!E45))="","",OFFSET('Sanitation Data'!$E$29,0,10*ROW('Sanitation Data'!E45)))</f>
        <v/>
      </c>
      <c r="CR51" s="309" t="str">
        <f ca="true">+IF(OFFSET('Sanitation Data'!$E$30,0,10*ROW('Sanitation Data'!E45))="","",OFFSET('Sanitation Data'!$E$30,0,10*ROW('Sanitation Data'!E45)))</f>
        <v/>
      </c>
      <c r="CS51" s="309" t="str">
        <f ca="true">+IF(OFFSET('Sanitation Data'!$E$31,0,10*ROW('Sanitation Data'!E45))="","",OFFSET('Sanitation Data'!$E$31,0,10*ROW('Sanitation Data'!E45)))</f>
        <v/>
      </c>
      <c r="CT51" s="309" t="str">
        <f ca="true">+IF(OFFSET('Sanitation Data'!$E$32,0,10*ROW('Sanitation Data'!E45))="","",OFFSET('Sanitation Data'!$E$32,0,10*ROW('Sanitation Data'!E45)))</f>
        <v/>
      </c>
      <c r="CU51" s="309" t="str">
        <f ca="true">+IF(OFFSET('Sanitation Data'!$F$28,0,10*ROW('Sanitation Data'!F45))="","",OFFSET('Sanitation Data'!$F$28,0,10*ROW('Sanitation Data'!F45)))</f>
        <v/>
      </c>
      <c r="CV51" s="309" t="str">
        <f ca="true">+IF(OFFSET('Sanitation Data'!$F$29,0,10*ROW('Sanitation Data'!F45))="","",OFFSET('Sanitation Data'!$F$29,0,10*ROW('Sanitation Data'!F45)))</f>
        <v/>
      </c>
      <c r="CW51" s="309" t="str">
        <f ca="true">+IF(OFFSET('Sanitation Data'!$F$30,0,10*ROW('Sanitation Data'!F45))="","",OFFSET('Sanitation Data'!$F$30,0,10*ROW('Sanitation Data'!F45)))</f>
        <v/>
      </c>
      <c r="CX51" s="309" t="str">
        <f ca="true">+IF(OFFSET('Sanitation Data'!$F$31,0,10*ROW('Sanitation Data'!F45))="","",OFFSET('Sanitation Data'!$F$31,0,10*ROW('Sanitation Data'!F45)))</f>
        <v/>
      </c>
      <c r="CY51" s="309" t="str">
        <f ca="true">+IF(OFFSET('Sanitation Data'!$F$32,0,10*ROW('Sanitation Data'!F45))="","",OFFSET('Sanitation Data'!$F$32,0,10*ROW('Sanitation Data'!F45)))</f>
        <v/>
      </c>
      <c r="CZ51" s="309" t="str">
        <f ca="true">+IF(OFFSET('Sanitation Data'!$G$28,0,10*ROW('Sanitation Data'!G45))="","",OFFSET('Sanitation Data'!$G$28,0,10*ROW('Sanitation Data'!G45)))</f>
        <v/>
      </c>
      <c r="DA51" s="309" t="str">
        <f ca="true">+IF(OFFSET('Sanitation Data'!$G$29,0,10*ROW('Sanitation Data'!G45))="","",OFFSET('Sanitation Data'!$G$29,0,10*ROW('Sanitation Data'!G45)))</f>
        <v/>
      </c>
      <c r="DB51" s="309" t="str">
        <f ca="true">+IF(OFFSET('Sanitation Data'!$G$30,0,10*ROW('Sanitation Data'!G45))="","",OFFSET('Sanitation Data'!$G$30,0,10*ROW('Sanitation Data'!G45)))</f>
        <v/>
      </c>
      <c r="DC51" s="309" t="str">
        <f ca="true">+IF(OFFSET('Sanitation Data'!$G$31,0,10*ROW('Sanitation Data'!G45))="","",OFFSET('Sanitation Data'!$G$31,0,10*ROW('Sanitation Data'!G45)))</f>
        <v/>
      </c>
      <c r="DD51" s="309" t="str">
        <f ca="true">+IF(OFFSET('Sanitation Data'!$G$32,0,10*ROW('Sanitation Data'!G45))="","",OFFSET('Sanitation Data'!$G$32,0,10*ROW('Sanitation Data'!G45)))</f>
        <v/>
      </c>
      <c r="DE51" s="309" t="str">
        <f ca="true">+IF(OFFSET('Sanitation Data'!$H$28,0,10*ROW('Sanitation Data'!H45))="","",OFFSET('Sanitation Data'!$H$28,0,10*ROW('Sanitation Data'!H45)))</f>
        <v/>
      </c>
      <c r="DF51" s="309" t="str">
        <f ca="true">+IF(OFFSET('Sanitation Data'!$H$29,0,10*ROW('Sanitation Data'!H45))="","",OFFSET('Sanitation Data'!$H$29,0,10*ROW('Sanitation Data'!H45)))</f>
        <v/>
      </c>
      <c r="DG51" s="309" t="str">
        <f ca="true">+IF(OFFSET('Sanitation Data'!$H$30,0,10*ROW('Sanitation Data'!H45))="","",OFFSET('Sanitation Data'!$H$30,0,10*ROW('Sanitation Data'!H45)))</f>
        <v/>
      </c>
      <c r="DH51" s="309" t="str">
        <f ca="true">+IF(OFFSET('Sanitation Data'!$H$31,0,10*ROW('Sanitation Data'!H45))="","",OFFSET('Sanitation Data'!$H$31,0,10*ROW('Sanitation Data'!H45)))</f>
        <v/>
      </c>
      <c r="DI51" s="309" t="str">
        <f ca="true">+IF(OFFSET('Sanitation Data'!$H$32,0,10*ROW('Sanitation Data'!H45))="","",OFFSET('Sanitation Data'!$H$32,0,10*ROW('Sanitation Data'!H45)))</f>
        <v/>
      </c>
      <c r="DJ51" s="309" t="str">
        <f ca="true">+IF(OFFSET('Sanitation Data'!$I$28,0,10*ROW('Sanitation Data'!I45))="","",OFFSET('Sanitation Data'!$I$28,0,10*ROW('Sanitation Data'!I45)))</f>
        <v/>
      </c>
      <c r="DK51" s="309" t="str">
        <f ca="true">+IF(OFFSET('Sanitation Data'!$I$29,0,10*ROW('Sanitation Data'!I45))="","",OFFSET('Sanitation Data'!$I$29,0,10*ROW('Sanitation Data'!I45)))</f>
        <v/>
      </c>
      <c r="DL51" s="309" t="str">
        <f ca="true">+IF(OFFSET('Sanitation Data'!$I$30,0,10*ROW('Sanitation Data'!I45))="","",OFFSET('Sanitation Data'!$I$30,0,10*ROW('Sanitation Data'!I45)))</f>
        <v/>
      </c>
      <c r="DM51" s="309" t="str">
        <f ca="true">+IF(OFFSET('Sanitation Data'!$I$31,0,10*ROW('Sanitation Data'!I45))="","",OFFSET('Sanitation Data'!$I$31,0,10*ROW('Sanitation Data'!I45)))</f>
        <v/>
      </c>
      <c r="DN51" s="309" t="str">
        <f ca="true">+IF(OFFSET('Sanitation Data'!$I$32,0,10*ROW('Sanitation Data'!I45))="","",OFFSET('Sanitation Data'!$I$32,0,10*ROW('Sanitation Data'!I45)))</f>
        <v/>
      </c>
      <c r="DO51" s="309" t="str">
        <f ca="true">+IF(OFFSET('Hygiene Data'!$D$11,0,10*ROW('Hygiene Data'!D45))="","",OFFSET('Hygiene Data'!$D$11,0,10*ROW('Hygiene Data'!D45)))</f>
        <v/>
      </c>
      <c r="DP51" s="309" t="str">
        <f ca="true">+IF(OFFSET('Hygiene Data'!$D$12,0,10*ROW('Hygiene Data'!D45))="","",OFFSET('Hygiene Data'!$D$12,0,10*ROW('Hygiene Data'!D45)))</f>
        <v/>
      </c>
      <c r="DQ51" s="309" t="str">
        <f ca="true">+IF(OFFSET('Hygiene Data'!$D$13,0,10*ROW('Hygiene Data'!D45))="","",OFFSET('Hygiene Data'!$D$13,0,10*ROW('Hygiene Data'!D45)))</f>
        <v/>
      </c>
      <c r="DR51" s="309" t="str">
        <f ca="true">+IF(OFFSET('Hygiene Data'!$E$11,0,10*ROW('Hygiene Data'!E45))="","",OFFSET('Hygiene Data'!$E$11,0,10*ROW('Hygiene Data'!E45)))</f>
        <v/>
      </c>
      <c r="DS51" s="309" t="str">
        <f ca="true">+IF(OFFSET('Hygiene Data'!$E$12,0,10*ROW('Hygiene Data'!E45))="","",OFFSET('Hygiene Data'!$E$12,0,10*ROW('Hygiene Data'!E45)))</f>
        <v/>
      </c>
      <c r="DT51" s="309" t="str">
        <f ca="true">+IF(OFFSET('Hygiene Data'!$E$13,0,10*ROW('Hygiene Data'!E45))="","",OFFSET('Hygiene Data'!$E$13,0,10*ROW('Hygiene Data'!E45)))</f>
        <v/>
      </c>
      <c r="DU51" s="309" t="str">
        <f ca="true">+IF(OFFSET('Hygiene Data'!$F$11,0,10*ROW('Hygiene Data'!F45))="","",OFFSET('Hygiene Data'!$F$11,0,10*ROW('Hygiene Data'!F45)))</f>
        <v/>
      </c>
      <c r="DV51" s="309" t="str">
        <f ca="true">+IF(OFFSET('Hygiene Data'!$F$12,0,10*ROW('Hygiene Data'!F45))="","",OFFSET('Hygiene Data'!$F$12,0,10*ROW('Hygiene Data'!F45)))</f>
        <v/>
      </c>
      <c r="DW51" s="309" t="str">
        <f ca="true">+IF(OFFSET('Hygiene Data'!$F$13,0,10*ROW('Hygiene Data'!F45))="","",OFFSET('Hygiene Data'!$F$13,0,10*ROW('Hygiene Data'!F45)))</f>
        <v/>
      </c>
      <c r="DX51" s="309" t="str">
        <f ca="true">+IF(OFFSET('Hygiene Data'!$G$11,0,10*ROW('Hygiene Data'!G45))="","",OFFSET('Hygiene Data'!$G$11,0,10*ROW('Hygiene Data'!G45)))</f>
        <v/>
      </c>
      <c r="DY51" s="309" t="str">
        <f ca="true">+IF(OFFSET('Hygiene Data'!$G$12,0,10*ROW('Hygiene Data'!G45))="","",OFFSET('Hygiene Data'!$G$12,0,10*ROW('Hygiene Data'!G45)))</f>
        <v/>
      </c>
      <c r="DZ51" s="309" t="str">
        <f ca="true">+IF(OFFSET('Hygiene Data'!$G$13,0,10*ROW('Hygiene Data'!G45))="","",OFFSET('Hygiene Data'!$G$13,0,10*ROW('Hygiene Data'!G45)))</f>
        <v/>
      </c>
      <c r="EA51" s="309" t="str">
        <f ca="true">+IF(OFFSET('Hygiene Data'!$H$11,0,10*ROW('Hygiene Data'!H45))="","",OFFSET('Hygiene Data'!$H$11,0,10*ROW('Hygiene Data'!H45)))</f>
        <v/>
      </c>
      <c r="EB51" s="309" t="str">
        <f ca="true">+IF(OFFSET('Hygiene Data'!$H$12,0,10*ROW('Hygiene Data'!H45))="","",OFFSET('Hygiene Data'!$H$12,0,10*ROW('Hygiene Data'!H45)))</f>
        <v/>
      </c>
      <c r="EC51" s="309" t="str">
        <f ca="true">+IF(OFFSET('Hygiene Data'!$H$13,0,10*ROW('Hygiene Data'!H45))="","",OFFSET('Hygiene Data'!$H$13,0,10*ROW('Hygiene Data'!H45)))</f>
        <v/>
      </c>
      <c r="ED51" s="309" t="str">
        <f ca="true">+IF(OFFSET('Hygiene Data'!$I$11,0,10*ROW('Hygiene Data'!I45))="","",OFFSET('Hygiene Data'!$I$11,0,10*ROW('Hygiene Data'!I45)))</f>
        <v/>
      </c>
      <c r="EE51" s="309" t="str">
        <f ca="true">+IF(OFFSET('Hygiene Data'!$I$12,0,10*ROW('Hygiene Data'!I45))="","",OFFSET('Hygiene Data'!$I$12,0,10*ROW('Hygiene Data'!I45)))</f>
        <v/>
      </c>
      <c r="EF51" s="309"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65"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9"/>
      <c r="BS52" s="309" t="str">
        <f ca="true">+IF(OFFSET('Water Data'!$D$27,0,10*ROW('Water Data'!D46))="","",OFFSET('Water Data'!$D$27,0,10*ROW('Water Data'!D46)))</f>
        <v/>
      </c>
      <c r="BT52" s="309" t="str">
        <f ca="true">+IF(OFFSET('Water Data'!$D$28,0,10*ROW('Water Data'!D46))="","",OFFSET('Water Data'!$D$28,0,10*ROW('Water Data'!D46)))</f>
        <v/>
      </c>
      <c r="BU52" s="309" t="str">
        <f ca="true">+IF(OFFSET('Water Data'!$D$29,0,10*ROW('Water Data'!D46))="","",OFFSET('Water Data'!$D$29,0,10*ROW('Water Data'!D46)))</f>
        <v/>
      </c>
      <c r="BV52" s="309" t="str">
        <f ca="true">+IF(OFFSET('Water Data'!$E$27,0,10*ROW('Water Data'!E46))="","",OFFSET('Water Data'!$E$27,0,10*ROW('Water Data'!E46)))</f>
        <v/>
      </c>
      <c r="BW52" s="309" t="str">
        <f ca="true">+IF(OFFSET('Water Data'!$E$28,0,10*ROW('Water Data'!E46))="","",OFFSET('Water Data'!$E$28,0,10*ROW('Water Data'!E46)))</f>
        <v/>
      </c>
      <c r="BX52" s="309" t="str">
        <f ca="true">+IF(OFFSET('Water Data'!$E$29,0,10*ROW('Water Data'!E46))="","",OFFSET('Water Data'!$E$29,0,10*ROW('Water Data'!E46)))</f>
        <v/>
      </c>
      <c r="BY52" s="309" t="str">
        <f ca="true">+IF(OFFSET('Water Data'!$F$27,0,10*ROW('Water Data'!F46))="","",OFFSET('Water Data'!$F$27,0,10*ROW('Water Data'!F46)))</f>
        <v/>
      </c>
      <c r="BZ52" s="309" t="str">
        <f ca="true">+IF(OFFSET('Water Data'!$F$28,0,10*ROW('Water Data'!F46))="","",OFFSET('Water Data'!$F$28,0,10*ROW('Water Data'!F46)))</f>
        <v/>
      </c>
      <c r="CA52" s="309" t="str">
        <f ca="true">+IF(OFFSET('Water Data'!$F$29,0,10*ROW('Water Data'!F46))="","",OFFSET('Water Data'!$F$29,0,10*ROW('Water Data'!F46)))</f>
        <v/>
      </c>
      <c r="CB52" s="309" t="str">
        <f ca="true">+IF(OFFSET('Water Data'!$G$27,0,10*ROW('Water Data'!G46))="","",OFFSET('Water Data'!$G$27,0,10*ROW('Water Data'!G46)))</f>
        <v/>
      </c>
      <c r="CC52" s="309" t="str">
        <f ca="true">+IF(OFFSET('Water Data'!$G$28,0,10*ROW('Water Data'!G46))="","",OFFSET('Water Data'!$G$28,0,10*ROW('Water Data'!G46)))</f>
        <v/>
      </c>
      <c r="CD52" s="309" t="str">
        <f ca="true">+IF(OFFSET('Water Data'!$G$29,0,10*ROW('Water Data'!G46))="","",OFFSET('Water Data'!$G$29,0,10*ROW('Water Data'!G46)))</f>
        <v/>
      </c>
      <c r="CE52" s="309" t="str">
        <f ca="true">+IF(OFFSET('Water Data'!$H$27,0,10*ROW('Water Data'!H46))="","",OFFSET('Water Data'!$H$27,0,10*ROW('Water Data'!H46)))</f>
        <v/>
      </c>
      <c r="CF52" s="309" t="str">
        <f ca="true">+IF(OFFSET('Water Data'!$H$28,0,10*ROW('Water Data'!H46))="","",OFFSET('Water Data'!$H$28,0,10*ROW('Water Data'!H46)))</f>
        <v/>
      </c>
      <c r="CG52" s="309" t="str">
        <f ca="true">+IF(OFFSET('Water Data'!$H$29,0,10*ROW('Water Data'!H46))="","",OFFSET('Water Data'!$H$29,0,10*ROW('Water Data'!H46)))</f>
        <v/>
      </c>
      <c r="CH52" s="309" t="str">
        <f ca="true">+IF(OFFSET('Water Data'!$I$27,0,10*ROW('Water Data'!I46))="","",OFFSET('Water Data'!$I$27,0,10*ROW('Water Data'!I46)))</f>
        <v/>
      </c>
      <c r="CI52" s="309" t="str">
        <f ca="true">+IF(OFFSET('Water Data'!$I$28,0,10*ROW('Water Data'!I46))="","",OFFSET('Water Data'!$I$28,0,10*ROW('Water Data'!I46)))</f>
        <v/>
      </c>
      <c r="CJ52" s="309" t="str">
        <f ca="true">+IF(OFFSET('Water Data'!$I$29,0,10*ROW('Water Data'!I46))="","",OFFSET('Water Data'!$I$29,0,10*ROW('Water Data'!I46)))</f>
        <v/>
      </c>
      <c r="CK52" s="309" t="str">
        <f ca="true">+IF(OFFSET('Sanitation Data'!$D$28,0,10*ROW('Sanitation Data'!D46))="","",OFFSET('Sanitation Data'!$D$28,0,10*ROW('Sanitation Data'!D46)))</f>
        <v/>
      </c>
      <c r="CL52" s="309" t="str">
        <f ca="true">+IF(OFFSET('Sanitation Data'!$D$29,0,10*ROW('Sanitation Data'!D46))="","",OFFSET('Sanitation Data'!$D$29,0,10*ROW('Sanitation Data'!D46)))</f>
        <v/>
      </c>
      <c r="CM52" s="309" t="str">
        <f ca="true">+IF(OFFSET('Sanitation Data'!$D$30,0,10*ROW('Sanitation Data'!D46))="","",OFFSET('Sanitation Data'!$D$30,0,10*ROW('Sanitation Data'!D46)))</f>
        <v/>
      </c>
      <c r="CN52" s="309" t="str">
        <f ca="true">+IF(OFFSET('Sanitation Data'!$D$31,0,10*ROW('Sanitation Data'!D46))="","",OFFSET('Sanitation Data'!$D$31,0,10*ROW('Sanitation Data'!D46)))</f>
        <v/>
      </c>
      <c r="CO52" s="309" t="str">
        <f ca="true">+IF(OFFSET('Sanitation Data'!$D$32,0,10*ROW('Sanitation Data'!D46))="","",OFFSET('Sanitation Data'!$D$32,0,10*ROW('Sanitation Data'!D46)))</f>
        <v/>
      </c>
      <c r="CP52" s="309" t="str">
        <f ca="true">+IF(OFFSET('Sanitation Data'!$E$28,0,10*ROW('Sanitation Data'!E46))="","",OFFSET('Sanitation Data'!$E$28,0,10*ROW('Sanitation Data'!E46)))</f>
        <v/>
      </c>
      <c r="CQ52" s="309" t="str">
        <f ca="true">+IF(OFFSET('Sanitation Data'!$E$29,0,10*ROW('Sanitation Data'!E46))="","",OFFSET('Sanitation Data'!$E$29,0,10*ROW('Sanitation Data'!E46)))</f>
        <v/>
      </c>
      <c r="CR52" s="309" t="str">
        <f ca="true">+IF(OFFSET('Sanitation Data'!$E$30,0,10*ROW('Sanitation Data'!E46))="","",OFFSET('Sanitation Data'!$E$30,0,10*ROW('Sanitation Data'!E46)))</f>
        <v/>
      </c>
      <c r="CS52" s="309" t="str">
        <f ca="true">+IF(OFFSET('Sanitation Data'!$E$31,0,10*ROW('Sanitation Data'!E46))="","",OFFSET('Sanitation Data'!$E$31,0,10*ROW('Sanitation Data'!E46)))</f>
        <v/>
      </c>
      <c r="CT52" s="309" t="str">
        <f ca="true">+IF(OFFSET('Sanitation Data'!$E$32,0,10*ROW('Sanitation Data'!E46))="","",OFFSET('Sanitation Data'!$E$32,0,10*ROW('Sanitation Data'!E46)))</f>
        <v/>
      </c>
      <c r="CU52" s="309" t="str">
        <f ca="true">+IF(OFFSET('Sanitation Data'!$F$28,0,10*ROW('Sanitation Data'!F46))="","",OFFSET('Sanitation Data'!$F$28,0,10*ROW('Sanitation Data'!F46)))</f>
        <v/>
      </c>
      <c r="CV52" s="309" t="str">
        <f ca="true">+IF(OFFSET('Sanitation Data'!$F$29,0,10*ROW('Sanitation Data'!F46))="","",OFFSET('Sanitation Data'!$F$29,0,10*ROW('Sanitation Data'!F46)))</f>
        <v/>
      </c>
      <c r="CW52" s="309" t="str">
        <f ca="true">+IF(OFFSET('Sanitation Data'!$F$30,0,10*ROW('Sanitation Data'!F46))="","",OFFSET('Sanitation Data'!$F$30,0,10*ROW('Sanitation Data'!F46)))</f>
        <v/>
      </c>
      <c r="CX52" s="309" t="str">
        <f ca="true">+IF(OFFSET('Sanitation Data'!$F$31,0,10*ROW('Sanitation Data'!F46))="","",OFFSET('Sanitation Data'!$F$31,0,10*ROW('Sanitation Data'!F46)))</f>
        <v/>
      </c>
      <c r="CY52" s="309" t="str">
        <f ca="true">+IF(OFFSET('Sanitation Data'!$F$32,0,10*ROW('Sanitation Data'!F46))="","",OFFSET('Sanitation Data'!$F$32,0,10*ROW('Sanitation Data'!F46)))</f>
        <v/>
      </c>
      <c r="CZ52" s="309" t="str">
        <f ca="true">+IF(OFFSET('Sanitation Data'!$G$28,0,10*ROW('Sanitation Data'!G46))="","",OFFSET('Sanitation Data'!$G$28,0,10*ROW('Sanitation Data'!G46)))</f>
        <v/>
      </c>
      <c r="DA52" s="309" t="str">
        <f ca="true">+IF(OFFSET('Sanitation Data'!$G$29,0,10*ROW('Sanitation Data'!G46))="","",OFFSET('Sanitation Data'!$G$29,0,10*ROW('Sanitation Data'!G46)))</f>
        <v/>
      </c>
      <c r="DB52" s="309" t="str">
        <f ca="true">+IF(OFFSET('Sanitation Data'!$G$30,0,10*ROW('Sanitation Data'!G46))="","",OFFSET('Sanitation Data'!$G$30,0,10*ROW('Sanitation Data'!G46)))</f>
        <v/>
      </c>
      <c r="DC52" s="309" t="str">
        <f ca="true">+IF(OFFSET('Sanitation Data'!$G$31,0,10*ROW('Sanitation Data'!G46))="","",OFFSET('Sanitation Data'!$G$31,0,10*ROW('Sanitation Data'!G46)))</f>
        <v/>
      </c>
      <c r="DD52" s="309" t="str">
        <f ca="true">+IF(OFFSET('Sanitation Data'!$G$32,0,10*ROW('Sanitation Data'!G46))="","",OFFSET('Sanitation Data'!$G$32,0,10*ROW('Sanitation Data'!G46)))</f>
        <v/>
      </c>
      <c r="DE52" s="309" t="str">
        <f ca="true">+IF(OFFSET('Sanitation Data'!$H$28,0,10*ROW('Sanitation Data'!H46))="","",OFFSET('Sanitation Data'!$H$28,0,10*ROW('Sanitation Data'!H46)))</f>
        <v/>
      </c>
      <c r="DF52" s="309" t="str">
        <f ca="true">+IF(OFFSET('Sanitation Data'!$H$29,0,10*ROW('Sanitation Data'!H46))="","",OFFSET('Sanitation Data'!$H$29,0,10*ROW('Sanitation Data'!H46)))</f>
        <v/>
      </c>
      <c r="DG52" s="309" t="str">
        <f ca="true">+IF(OFFSET('Sanitation Data'!$H$30,0,10*ROW('Sanitation Data'!H46))="","",OFFSET('Sanitation Data'!$H$30,0,10*ROW('Sanitation Data'!H46)))</f>
        <v/>
      </c>
      <c r="DH52" s="309" t="str">
        <f ca="true">+IF(OFFSET('Sanitation Data'!$H$31,0,10*ROW('Sanitation Data'!H46))="","",OFFSET('Sanitation Data'!$H$31,0,10*ROW('Sanitation Data'!H46)))</f>
        <v/>
      </c>
      <c r="DI52" s="309" t="str">
        <f ca="true">+IF(OFFSET('Sanitation Data'!$H$32,0,10*ROW('Sanitation Data'!H46))="","",OFFSET('Sanitation Data'!$H$32,0,10*ROW('Sanitation Data'!H46)))</f>
        <v/>
      </c>
      <c r="DJ52" s="309" t="str">
        <f ca="true">+IF(OFFSET('Sanitation Data'!$I$28,0,10*ROW('Sanitation Data'!I46))="","",OFFSET('Sanitation Data'!$I$28,0,10*ROW('Sanitation Data'!I46)))</f>
        <v/>
      </c>
      <c r="DK52" s="309" t="str">
        <f ca="true">+IF(OFFSET('Sanitation Data'!$I$29,0,10*ROW('Sanitation Data'!I46))="","",OFFSET('Sanitation Data'!$I$29,0,10*ROW('Sanitation Data'!I46)))</f>
        <v/>
      </c>
      <c r="DL52" s="309" t="str">
        <f ca="true">+IF(OFFSET('Sanitation Data'!$I$30,0,10*ROW('Sanitation Data'!I46))="","",OFFSET('Sanitation Data'!$I$30,0,10*ROW('Sanitation Data'!I46)))</f>
        <v/>
      </c>
      <c r="DM52" s="309" t="str">
        <f ca="true">+IF(OFFSET('Sanitation Data'!$I$31,0,10*ROW('Sanitation Data'!I46))="","",OFFSET('Sanitation Data'!$I$31,0,10*ROW('Sanitation Data'!I46)))</f>
        <v/>
      </c>
      <c r="DN52" s="309" t="str">
        <f ca="true">+IF(OFFSET('Sanitation Data'!$I$32,0,10*ROW('Sanitation Data'!I46))="","",OFFSET('Sanitation Data'!$I$32,0,10*ROW('Sanitation Data'!I46)))</f>
        <v/>
      </c>
      <c r="DO52" s="309" t="str">
        <f ca="true">+IF(OFFSET('Hygiene Data'!$D$11,0,10*ROW('Hygiene Data'!D46))="","",OFFSET('Hygiene Data'!$D$11,0,10*ROW('Hygiene Data'!D46)))</f>
        <v/>
      </c>
      <c r="DP52" s="309" t="str">
        <f ca="true">+IF(OFFSET('Hygiene Data'!$D$12,0,10*ROW('Hygiene Data'!D46))="","",OFFSET('Hygiene Data'!$D$12,0,10*ROW('Hygiene Data'!D46)))</f>
        <v/>
      </c>
      <c r="DQ52" s="309" t="str">
        <f ca="true">+IF(OFFSET('Hygiene Data'!$D$13,0,10*ROW('Hygiene Data'!D46))="","",OFFSET('Hygiene Data'!$D$13,0,10*ROW('Hygiene Data'!D46)))</f>
        <v/>
      </c>
      <c r="DR52" s="309" t="str">
        <f ca="true">+IF(OFFSET('Hygiene Data'!$E$11,0,10*ROW('Hygiene Data'!E46))="","",OFFSET('Hygiene Data'!$E$11,0,10*ROW('Hygiene Data'!E46)))</f>
        <v/>
      </c>
      <c r="DS52" s="309" t="str">
        <f ca="true">+IF(OFFSET('Hygiene Data'!$E$12,0,10*ROW('Hygiene Data'!E46))="","",OFFSET('Hygiene Data'!$E$12,0,10*ROW('Hygiene Data'!E46)))</f>
        <v/>
      </c>
      <c r="DT52" s="309" t="str">
        <f ca="true">+IF(OFFSET('Hygiene Data'!$E$13,0,10*ROW('Hygiene Data'!E46))="","",OFFSET('Hygiene Data'!$E$13,0,10*ROW('Hygiene Data'!E46)))</f>
        <v/>
      </c>
      <c r="DU52" s="309" t="str">
        <f ca="true">+IF(OFFSET('Hygiene Data'!$F$11,0,10*ROW('Hygiene Data'!F46))="","",OFFSET('Hygiene Data'!$F$11,0,10*ROW('Hygiene Data'!F46)))</f>
        <v/>
      </c>
      <c r="DV52" s="309" t="str">
        <f ca="true">+IF(OFFSET('Hygiene Data'!$F$12,0,10*ROW('Hygiene Data'!F46))="","",OFFSET('Hygiene Data'!$F$12,0,10*ROW('Hygiene Data'!F46)))</f>
        <v/>
      </c>
      <c r="DW52" s="309" t="str">
        <f ca="true">+IF(OFFSET('Hygiene Data'!$F$13,0,10*ROW('Hygiene Data'!F46))="","",OFFSET('Hygiene Data'!$F$13,0,10*ROW('Hygiene Data'!F46)))</f>
        <v/>
      </c>
      <c r="DX52" s="309" t="str">
        <f ca="true">+IF(OFFSET('Hygiene Data'!$G$11,0,10*ROW('Hygiene Data'!G46))="","",OFFSET('Hygiene Data'!$G$11,0,10*ROW('Hygiene Data'!G46)))</f>
        <v/>
      </c>
      <c r="DY52" s="309" t="str">
        <f ca="true">+IF(OFFSET('Hygiene Data'!$G$12,0,10*ROW('Hygiene Data'!G46))="","",OFFSET('Hygiene Data'!$G$12,0,10*ROW('Hygiene Data'!G46)))</f>
        <v/>
      </c>
      <c r="DZ52" s="309" t="str">
        <f ca="true">+IF(OFFSET('Hygiene Data'!$G$13,0,10*ROW('Hygiene Data'!G46))="","",OFFSET('Hygiene Data'!$G$13,0,10*ROW('Hygiene Data'!G46)))</f>
        <v/>
      </c>
      <c r="EA52" s="309" t="str">
        <f ca="true">+IF(OFFSET('Hygiene Data'!$H$11,0,10*ROW('Hygiene Data'!H46))="","",OFFSET('Hygiene Data'!$H$11,0,10*ROW('Hygiene Data'!H46)))</f>
        <v/>
      </c>
      <c r="EB52" s="309" t="str">
        <f ca="true">+IF(OFFSET('Hygiene Data'!$H$12,0,10*ROW('Hygiene Data'!H46))="","",OFFSET('Hygiene Data'!$H$12,0,10*ROW('Hygiene Data'!H46)))</f>
        <v/>
      </c>
      <c r="EC52" s="309" t="str">
        <f ca="true">+IF(OFFSET('Hygiene Data'!$H$13,0,10*ROW('Hygiene Data'!H46))="","",OFFSET('Hygiene Data'!$H$13,0,10*ROW('Hygiene Data'!H46)))</f>
        <v/>
      </c>
      <c r="ED52" s="309" t="str">
        <f ca="true">+IF(OFFSET('Hygiene Data'!$I$11,0,10*ROW('Hygiene Data'!I46))="","",OFFSET('Hygiene Data'!$I$11,0,10*ROW('Hygiene Data'!I46)))</f>
        <v/>
      </c>
      <c r="EE52" s="309" t="str">
        <f ca="true">+IF(OFFSET('Hygiene Data'!$I$12,0,10*ROW('Hygiene Data'!I46))="","",OFFSET('Hygiene Data'!$I$12,0,10*ROW('Hygiene Data'!I46)))</f>
        <v/>
      </c>
      <c r="EF52" s="309"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65"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9"/>
      <c r="BS53" s="309" t="str">
        <f ca="true">+IF(OFFSET('Water Data'!$D$27,0,10*ROW('Water Data'!D47))="","",OFFSET('Water Data'!$D$27,0,10*ROW('Water Data'!D47)))</f>
        <v/>
      </c>
      <c r="BT53" s="309" t="str">
        <f ca="true">+IF(OFFSET('Water Data'!$D$28,0,10*ROW('Water Data'!D47))="","",OFFSET('Water Data'!$D$28,0,10*ROW('Water Data'!D47)))</f>
        <v/>
      </c>
      <c r="BU53" s="309" t="str">
        <f ca="true">+IF(OFFSET('Water Data'!$D$29,0,10*ROW('Water Data'!D47))="","",OFFSET('Water Data'!$D$29,0,10*ROW('Water Data'!D47)))</f>
        <v/>
      </c>
      <c r="BV53" s="309" t="str">
        <f ca="true">+IF(OFFSET('Water Data'!$E$27,0,10*ROW('Water Data'!E47))="","",OFFSET('Water Data'!$E$27,0,10*ROW('Water Data'!E47)))</f>
        <v/>
      </c>
      <c r="BW53" s="309" t="str">
        <f ca="true">+IF(OFFSET('Water Data'!$E$28,0,10*ROW('Water Data'!E47))="","",OFFSET('Water Data'!$E$28,0,10*ROW('Water Data'!E47)))</f>
        <v/>
      </c>
      <c r="BX53" s="309" t="str">
        <f ca="true">+IF(OFFSET('Water Data'!$E$29,0,10*ROW('Water Data'!E47))="","",OFFSET('Water Data'!$E$29,0,10*ROW('Water Data'!E47)))</f>
        <v/>
      </c>
      <c r="BY53" s="309" t="str">
        <f ca="true">+IF(OFFSET('Water Data'!$F$27,0,10*ROW('Water Data'!F47))="","",OFFSET('Water Data'!$F$27,0,10*ROW('Water Data'!F47)))</f>
        <v/>
      </c>
      <c r="BZ53" s="309" t="str">
        <f ca="true">+IF(OFFSET('Water Data'!$F$28,0,10*ROW('Water Data'!F47))="","",OFFSET('Water Data'!$F$28,0,10*ROW('Water Data'!F47)))</f>
        <v/>
      </c>
      <c r="CA53" s="309" t="str">
        <f ca="true">+IF(OFFSET('Water Data'!$F$29,0,10*ROW('Water Data'!F47))="","",OFFSET('Water Data'!$F$29,0,10*ROW('Water Data'!F47)))</f>
        <v/>
      </c>
      <c r="CB53" s="309" t="str">
        <f ca="true">+IF(OFFSET('Water Data'!$G$27,0,10*ROW('Water Data'!G47))="","",OFFSET('Water Data'!$G$27,0,10*ROW('Water Data'!G47)))</f>
        <v/>
      </c>
      <c r="CC53" s="309" t="str">
        <f ca="true">+IF(OFFSET('Water Data'!$G$28,0,10*ROW('Water Data'!G47))="","",OFFSET('Water Data'!$G$28,0,10*ROW('Water Data'!G47)))</f>
        <v/>
      </c>
      <c r="CD53" s="309" t="str">
        <f ca="true">+IF(OFFSET('Water Data'!$G$29,0,10*ROW('Water Data'!G47))="","",OFFSET('Water Data'!$G$29,0,10*ROW('Water Data'!G47)))</f>
        <v/>
      </c>
      <c r="CE53" s="309" t="str">
        <f ca="true">+IF(OFFSET('Water Data'!$H$27,0,10*ROW('Water Data'!H47))="","",OFFSET('Water Data'!$H$27,0,10*ROW('Water Data'!H47)))</f>
        <v/>
      </c>
      <c r="CF53" s="309" t="str">
        <f ca="true">+IF(OFFSET('Water Data'!$H$28,0,10*ROW('Water Data'!H47))="","",OFFSET('Water Data'!$H$28,0,10*ROW('Water Data'!H47)))</f>
        <v/>
      </c>
      <c r="CG53" s="309" t="str">
        <f ca="true">+IF(OFFSET('Water Data'!$H$29,0,10*ROW('Water Data'!H47))="","",OFFSET('Water Data'!$H$29,0,10*ROW('Water Data'!H47)))</f>
        <v/>
      </c>
      <c r="CH53" s="309" t="str">
        <f ca="true">+IF(OFFSET('Water Data'!$I$27,0,10*ROW('Water Data'!I47))="","",OFFSET('Water Data'!$I$27,0,10*ROW('Water Data'!I47)))</f>
        <v/>
      </c>
      <c r="CI53" s="309" t="str">
        <f ca="true">+IF(OFFSET('Water Data'!$I$28,0,10*ROW('Water Data'!I47))="","",OFFSET('Water Data'!$I$28,0,10*ROW('Water Data'!I47)))</f>
        <v/>
      </c>
      <c r="CJ53" s="309" t="str">
        <f ca="true">+IF(OFFSET('Water Data'!$I$29,0,10*ROW('Water Data'!I47))="","",OFFSET('Water Data'!$I$29,0,10*ROW('Water Data'!I47)))</f>
        <v/>
      </c>
      <c r="CK53" s="309" t="str">
        <f ca="true">+IF(OFFSET('Sanitation Data'!$D$28,0,10*ROW('Sanitation Data'!D47))="","",OFFSET('Sanitation Data'!$D$28,0,10*ROW('Sanitation Data'!D47)))</f>
        <v/>
      </c>
      <c r="CL53" s="309" t="str">
        <f ca="true">+IF(OFFSET('Sanitation Data'!$D$29,0,10*ROW('Sanitation Data'!D47))="","",OFFSET('Sanitation Data'!$D$29,0,10*ROW('Sanitation Data'!D47)))</f>
        <v/>
      </c>
      <c r="CM53" s="309" t="str">
        <f ca="true">+IF(OFFSET('Sanitation Data'!$D$30,0,10*ROW('Sanitation Data'!D47))="","",OFFSET('Sanitation Data'!$D$30,0,10*ROW('Sanitation Data'!D47)))</f>
        <v/>
      </c>
      <c r="CN53" s="309" t="str">
        <f ca="true">+IF(OFFSET('Sanitation Data'!$D$31,0,10*ROW('Sanitation Data'!D47))="","",OFFSET('Sanitation Data'!$D$31,0,10*ROW('Sanitation Data'!D47)))</f>
        <v/>
      </c>
      <c r="CO53" s="309" t="str">
        <f ca="true">+IF(OFFSET('Sanitation Data'!$D$32,0,10*ROW('Sanitation Data'!D47))="","",OFFSET('Sanitation Data'!$D$32,0,10*ROW('Sanitation Data'!D47)))</f>
        <v/>
      </c>
      <c r="CP53" s="309" t="str">
        <f ca="true">+IF(OFFSET('Sanitation Data'!$E$28,0,10*ROW('Sanitation Data'!E47))="","",OFFSET('Sanitation Data'!$E$28,0,10*ROW('Sanitation Data'!E47)))</f>
        <v/>
      </c>
      <c r="CQ53" s="309" t="str">
        <f ca="true">+IF(OFFSET('Sanitation Data'!$E$29,0,10*ROW('Sanitation Data'!E47))="","",OFFSET('Sanitation Data'!$E$29,0,10*ROW('Sanitation Data'!E47)))</f>
        <v/>
      </c>
      <c r="CR53" s="309" t="str">
        <f ca="true">+IF(OFFSET('Sanitation Data'!$E$30,0,10*ROW('Sanitation Data'!E47))="","",OFFSET('Sanitation Data'!$E$30,0,10*ROW('Sanitation Data'!E47)))</f>
        <v/>
      </c>
      <c r="CS53" s="309" t="str">
        <f ca="true">+IF(OFFSET('Sanitation Data'!$E$31,0,10*ROW('Sanitation Data'!E47))="","",OFFSET('Sanitation Data'!$E$31,0,10*ROW('Sanitation Data'!E47)))</f>
        <v/>
      </c>
      <c r="CT53" s="309" t="str">
        <f ca="true">+IF(OFFSET('Sanitation Data'!$E$32,0,10*ROW('Sanitation Data'!E47))="","",OFFSET('Sanitation Data'!$E$32,0,10*ROW('Sanitation Data'!E47)))</f>
        <v/>
      </c>
      <c r="CU53" s="309" t="str">
        <f ca="true">+IF(OFFSET('Sanitation Data'!$F$28,0,10*ROW('Sanitation Data'!F47))="","",OFFSET('Sanitation Data'!$F$28,0,10*ROW('Sanitation Data'!F47)))</f>
        <v/>
      </c>
      <c r="CV53" s="309" t="str">
        <f ca="true">+IF(OFFSET('Sanitation Data'!$F$29,0,10*ROW('Sanitation Data'!F47))="","",OFFSET('Sanitation Data'!$F$29,0,10*ROW('Sanitation Data'!F47)))</f>
        <v/>
      </c>
      <c r="CW53" s="309" t="str">
        <f ca="true">+IF(OFFSET('Sanitation Data'!$F$30,0,10*ROW('Sanitation Data'!F47))="","",OFFSET('Sanitation Data'!$F$30,0,10*ROW('Sanitation Data'!F47)))</f>
        <v/>
      </c>
      <c r="CX53" s="309" t="str">
        <f ca="true">+IF(OFFSET('Sanitation Data'!$F$31,0,10*ROW('Sanitation Data'!F47))="","",OFFSET('Sanitation Data'!$F$31,0,10*ROW('Sanitation Data'!F47)))</f>
        <v/>
      </c>
      <c r="CY53" s="309" t="str">
        <f ca="true">+IF(OFFSET('Sanitation Data'!$F$32,0,10*ROW('Sanitation Data'!F47))="","",OFFSET('Sanitation Data'!$F$32,0,10*ROW('Sanitation Data'!F47)))</f>
        <v/>
      </c>
      <c r="CZ53" s="309" t="str">
        <f ca="true">+IF(OFFSET('Sanitation Data'!$G$28,0,10*ROW('Sanitation Data'!G47))="","",OFFSET('Sanitation Data'!$G$28,0,10*ROW('Sanitation Data'!G47)))</f>
        <v/>
      </c>
      <c r="DA53" s="309" t="str">
        <f ca="true">+IF(OFFSET('Sanitation Data'!$G$29,0,10*ROW('Sanitation Data'!G47))="","",OFFSET('Sanitation Data'!$G$29,0,10*ROW('Sanitation Data'!G47)))</f>
        <v/>
      </c>
      <c r="DB53" s="309" t="str">
        <f ca="true">+IF(OFFSET('Sanitation Data'!$G$30,0,10*ROW('Sanitation Data'!G47))="","",OFFSET('Sanitation Data'!$G$30,0,10*ROW('Sanitation Data'!G47)))</f>
        <v/>
      </c>
      <c r="DC53" s="309" t="str">
        <f ca="true">+IF(OFFSET('Sanitation Data'!$G$31,0,10*ROW('Sanitation Data'!G47))="","",OFFSET('Sanitation Data'!$G$31,0,10*ROW('Sanitation Data'!G47)))</f>
        <v/>
      </c>
      <c r="DD53" s="309" t="str">
        <f ca="true">+IF(OFFSET('Sanitation Data'!$G$32,0,10*ROW('Sanitation Data'!G47))="","",OFFSET('Sanitation Data'!$G$32,0,10*ROW('Sanitation Data'!G47)))</f>
        <v/>
      </c>
      <c r="DE53" s="309" t="str">
        <f ca="true">+IF(OFFSET('Sanitation Data'!$H$28,0,10*ROW('Sanitation Data'!H47))="","",OFFSET('Sanitation Data'!$H$28,0,10*ROW('Sanitation Data'!H47)))</f>
        <v/>
      </c>
      <c r="DF53" s="309" t="str">
        <f ca="true">+IF(OFFSET('Sanitation Data'!$H$29,0,10*ROW('Sanitation Data'!H47))="","",OFFSET('Sanitation Data'!$H$29,0,10*ROW('Sanitation Data'!H47)))</f>
        <v/>
      </c>
      <c r="DG53" s="309" t="str">
        <f ca="true">+IF(OFFSET('Sanitation Data'!$H$30,0,10*ROW('Sanitation Data'!H47))="","",OFFSET('Sanitation Data'!$H$30,0,10*ROW('Sanitation Data'!H47)))</f>
        <v/>
      </c>
      <c r="DH53" s="309" t="str">
        <f ca="true">+IF(OFFSET('Sanitation Data'!$H$31,0,10*ROW('Sanitation Data'!H47))="","",OFFSET('Sanitation Data'!$H$31,0,10*ROW('Sanitation Data'!H47)))</f>
        <v/>
      </c>
      <c r="DI53" s="309" t="str">
        <f ca="true">+IF(OFFSET('Sanitation Data'!$H$32,0,10*ROW('Sanitation Data'!H47))="","",OFFSET('Sanitation Data'!$H$32,0,10*ROW('Sanitation Data'!H47)))</f>
        <v/>
      </c>
      <c r="DJ53" s="309" t="str">
        <f ca="true">+IF(OFFSET('Sanitation Data'!$I$28,0,10*ROW('Sanitation Data'!I47))="","",OFFSET('Sanitation Data'!$I$28,0,10*ROW('Sanitation Data'!I47)))</f>
        <v/>
      </c>
      <c r="DK53" s="309" t="str">
        <f ca="true">+IF(OFFSET('Sanitation Data'!$I$29,0,10*ROW('Sanitation Data'!I47))="","",OFFSET('Sanitation Data'!$I$29,0,10*ROW('Sanitation Data'!I47)))</f>
        <v/>
      </c>
      <c r="DL53" s="309" t="str">
        <f ca="true">+IF(OFFSET('Sanitation Data'!$I$30,0,10*ROW('Sanitation Data'!I47))="","",OFFSET('Sanitation Data'!$I$30,0,10*ROW('Sanitation Data'!I47)))</f>
        <v/>
      </c>
      <c r="DM53" s="309" t="str">
        <f ca="true">+IF(OFFSET('Sanitation Data'!$I$31,0,10*ROW('Sanitation Data'!I47))="","",OFFSET('Sanitation Data'!$I$31,0,10*ROW('Sanitation Data'!I47)))</f>
        <v/>
      </c>
      <c r="DN53" s="309" t="str">
        <f ca="true">+IF(OFFSET('Sanitation Data'!$I$32,0,10*ROW('Sanitation Data'!I47))="","",OFFSET('Sanitation Data'!$I$32,0,10*ROW('Sanitation Data'!I47)))</f>
        <v/>
      </c>
      <c r="DO53" s="309" t="str">
        <f ca="true">+IF(OFFSET('Hygiene Data'!$D$11,0,10*ROW('Hygiene Data'!D47))="","",OFFSET('Hygiene Data'!$D$11,0,10*ROW('Hygiene Data'!D47)))</f>
        <v/>
      </c>
      <c r="DP53" s="309" t="str">
        <f ca="true">+IF(OFFSET('Hygiene Data'!$D$12,0,10*ROW('Hygiene Data'!D47))="","",OFFSET('Hygiene Data'!$D$12,0,10*ROW('Hygiene Data'!D47)))</f>
        <v/>
      </c>
      <c r="DQ53" s="309" t="str">
        <f ca="true">+IF(OFFSET('Hygiene Data'!$D$13,0,10*ROW('Hygiene Data'!D47))="","",OFFSET('Hygiene Data'!$D$13,0,10*ROW('Hygiene Data'!D47)))</f>
        <v/>
      </c>
      <c r="DR53" s="309" t="str">
        <f ca="true">+IF(OFFSET('Hygiene Data'!$E$11,0,10*ROW('Hygiene Data'!E47))="","",OFFSET('Hygiene Data'!$E$11,0,10*ROW('Hygiene Data'!E47)))</f>
        <v/>
      </c>
      <c r="DS53" s="309" t="str">
        <f ca="true">+IF(OFFSET('Hygiene Data'!$E$12,0,10*ROW('Hygiene Data'!E47))="","",OFFSET('Hygiene Data'!$E$12,0,10*ROW('Hygiene Data'!E47)))</f>
        <v/>
      </c>
      <c r="DT53" s="309" t="str">
        <f ca="true">+IF(OFFSET('Hygiene Data'!$E$13,0,10*ROW('Hygiene Data'!E47))="","",OFFSET('Hygiene Data'!$E$13,0,10*ROW('Hygiene Data'!E47)))</f>
        <v/>
      </c>
      <c r="DU53" s="309" t="str">
        <f ca="true">+IF(OFFSET('Hygiene Data'!$F$11,0,10*ROW('Hygiene Data'!F47))="","",OFFSET('Hygiene Data'!$F$11,0,10*ROW('Hygiene Data'!F47)))</f>
        <v/>
      </c>
      <c r="DV53" s="309" t="str">
        <f ca="true">+IF(OFFSET('Hygiene Data'!$F$12,0,10*ROW('Hygiene Data'!F47))="","",OFFSET('Hygiene Data'!$F$12,0,10*ROW('Hygiene Data'!F47)))</f>
        <v/>
      </c>
      <c r="DW53" s="309" t="str">
        <f ca="true">+IF(OFFSET('Hygiene Data'!$F$13,0,10*ROW('Hygiene Data'!F47))="","",OFFSET('Hygiene Data'!$F$13,0,10*ROW('Hygiene Data'!F47)))</f>
        <v/>
      </c>
      <c r="DX53" s="309" t="str">
        <f ca="true">+IF(OFFSET('Hygiene Data'!$G$11,0,10*ROW('Hygiene Data'!G47))="","",OFFSET('Hygiene Data'!$G$11,0,10*ROW('Hygiene Data'!G47)))</f>
        <v/>
      </c>
      <c r="DY53" s="309" t="str">
        <f ca="true">+IF(OFFSET('Hygiene Data'!$G$12,0,10*ROW('Hygiene Data'!G47))="","",OFFSET('Hygiene Data'!$G$12,0,10*ROW('Hygiene Data'!G47)))</f>
        <v/>
      </c>
      <c r="DZ53" s="309" t="str">
        <f ca="true">+IF(OFFSET('Hygiene Data'!$G$13,0,10*ROW('Hygiene Data'!G47))="","",OFFSET('Hygiene Data'!$G$13,0,10*ROW('Hygiene Data'!G47)))</f>
        <v/>
      </c>
      <c r="EA53" s="309" t="str">
        <f ca="true">+IF(OFFSET('Hygiene Data'!$H$11,0,10*ROW('Hygiene Data'!H47))="","",OFFSET('Hygiene Data'!$H$11,0,10*ROW('Hygiene Data'!H47)))</f>
        <v/>
      </c>
      <c r="EB53" s="309" t="str">
        <f ca="true">+IF(OFFSET('Hygiene Data'!$H$12,0,10*ROW('Hygiene Data'!H47))="","",OFFSET('Hygiene Data'!$H$12,0,10*ROW('Hygiene Data'!H47)))</f>
        <v/>
      </c>
      <c r="EC53" s="309" t="str">
        <f ca="true">+IF(OFFSET('Hygiene Data'!$H$13,0,10*ROW('Hygiene Data'!H47))="","",OFFSET('Hygiene Data'!$H$13,0,10*ROW('Hygiene Data'!H47)))</f>
        <v/>
      </c>
      <c r="ED53" s="309" t="str">
        <f ca="true">+IF(OFFSET('Hygiene Data'!$I$11,0,10*ROW('Hygiene Data'!I47))="","",OFFSET('Hygiene Data'!$I$11,0,10*ROW('Hygiene Data'!I47)))</f>
        <v/>
      </c>
      <c r="EE53" s="309" t="str">
        <f ca="true">+IF(OFFSET('Hygiene Data'!$I$12,0,10*ROW('Hygiene Data'!I47))="","",OFFSET('Hygiene Data'!$I$12,0,10*ROW('Hygiene Data'!I47)))</f>
        <v/>
      </c>
      <c r="EF53" s="309"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65"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9"/>
      <c r="BS54" s="309" t="str">
        <f ca="true">+IF(OFFSET('Water Data'!$D$27,0,10*ROW('Water Data'!D48))="","",OFFSET('Water Data'!$D$27,0,10*ROW('Water Data'!D48)))</f>
        <v/>
      </c>
      <c r="BT54" s="309" t="str">
        <f ca="true">+IF(OFFSET('Water Data'!$D$28,0,10*ROW('Water Data'!D48))="","",OFFSET('Water Data'!$D$28,0,10*ROW('Water Data'!D48)))</f>
        <v/>
      </c>
      <c r="BU54" s="309" t="str">
        <f ca="true">+IF(OFFSET('Water Data'!$D$29,0,10*ROW('Water Data'!D48))="","",OFFSET('Water Data'!$D$29,0,10*ROW('Water Data'!D48)))</f>
        <v/>
      </c>
      <c r="BV54" s="309" t="str">
        <f ca="true">+IF(OFFSET('Water Data'!$E$27,0,10*ROW('Water Data'!E48))="","",OFFSET('Water Data'!$E$27,0,10*ROW('Water Data'!E48)))</f>
        <v/>
      </c>
      <c r="BW54" s="309" t="str">
        <f ca="true">+IF(OFFSET('Water Data'!$E$28,0,10*ROW('Water Data'!E48))="","",OFFSET('Water Data'!$E$28,0,10*ROW('Water Data'!E48)))</f>
        <v/>
      </c>
      <c r="BX54" s="309" t="str">
        <f ca="true">+IF(OFFSET('Water Data'!$E$29,0,10*ROW('Water Data'!E48))="","",OFFSET('Water Data'!$E$29,0,10*ROW('Water Data'!E48)))</f>
        <v/>
      </c>
      <c r="BY54" s="309" t="str">
        <f ca="true">+IF(OFFSET('Water Data'!$F$27,0,10*ROW('Water Data'!F48))="","",OFFSET('Water Data'!$F$27,0,10*ROW('Water Data'!F48)))</f>
        <v/>
      </c>
      <c r="BZ54" s="309" t="str">
        <f ca="true">+IF(OFFSET('Water Data'!$F$28,0,10*ROW('Water Data'!F48))="","",OFFSET('Water Data'!$F$28,0,10*ROW('Water Data'!F48)))</f>
        <v/>
      </c>
      <c r="CA54" s="309" t="str">
        <f ca="true">+IF(OFFSET('Water Data'!$F$29,0,10*ROW('Water Data'!F48))="","",OFFSET('Water Data'!$F$29,0,10*ROW('Water Data'!F48)))</f>
        <v/>
      </c>
      <c r="CB54" s="309" t="str">
        <f ca="true">+IF(OFFSET('Water Data'!$G$27,0,10*ROW('Water Data'!G48))="","",OFFSET('Water Data'!$G$27,0,10*ROW('Water Data'!G48)))</f>
        <v/>
      </c>
      <c r="CC54" s="309" t="str">
        <f ca="true">+IF(OFFSET('Water Data'!$G$28,0,10*ROW('Water Data'!G48))="","",OFFSET('Water Data'!$G$28,0,10*ROW('Water Data'!G48)))</f>
        <v/>
      </c>
      <c r="CD54" s="309" t="str">
        <f ca="true">+IF(OFFSET('Water Data'!$G$29,0,10*ROW('Water Data'!G48))="","",OFFSET('Water Data'!$G$29,0,10*ROW('Water Data'!G48)))</f>
        <v/>
      </c>
      <c r="CE54" s="309" t="str">
        <f ca="true">+IF(OFFSET('Water Data'!$H$27,0,10*ROW('Water Data'!H48))="","",OFFSET('Water Data'!$H$27,0,10*ROW('Water Data'!H48)))</f>
        <v/>
      </c>
      <c r="CF54" s="309" t="str">
        <f ca="true">+IF(OFFSET('Water Data'!$H$28,0,10*ROW('Water Data'!H48))="","",OFFSET('Water Data'!$H$28,0,10*ROW('Water Data'!H48)))</f>
        <v/>
      </c>
      <c r="CG54" s="309" t="str">
        <f ca="true">+IF(OFFSET('Water Data'!$H$29,0,10*ROW('Water Data'!H48))="","",OFFSET('Water Data'!$H$29,0,10*ROW('Water Data'!H48)))</f>
        <v/>
      </c>
      <c r="CH54" s="309" t="str">
        <f ca="true">+IF(OFFSET('Water Data'!$I$27,0,10*ROW('Water Data'!I48))="","",OFFSET('Water Data'!$I$27,0,10*ROW('Water Data'!I48)))</f>
        <v/>
      </c>
      <c r="CI54" s="309" t="str">
        <f ca="true">+IF(OFFSET('Water Data'!$I$28,0,10*ROW('Water Data'!I48))="","",OFFSET('Water Data'!$I$28,0,10*ROW('Water Data'!I48)))</f>
        <v/>
      </c>
      <c r="CJ54" s="309" t="str">
        <f ca="true">+IF(OFFSET('Water Data'!$I$29,0,10*ROW('Water Data'!I48))="","",OFFSET('Water Data'!$I$29,0,10*ROW('Water Data'!I48)))</f>
        <v/>
      </c>
      <c r="CK54" s="309" t="str">
        <f ca="true">+IF(OFFSET('Sanitation Data'!$D$28,0,10*ROW('Sanitation Data'!D48))="","",OFFSET('Sanitation Data'!$D$28,0,10*ROW('Sanitation Data'!D48)))</f>
        <v/>
      </c>
      <c r="CL54" s="309" t="str">
        <f ca="true">+IF(OFFSET('Sanitation Data'!$D$29,0,10*ROW('Sanitation Data'!D48))="","",OFFSET('Sanitation Data'!$D$29,0,10*ROW('Sanitation Data'!D48)))</f>
        <v/>
      </c>
      <c r="CM54" s="309" t="str">
        <f ca="true">+IF(OFFSET('Sanitation Data'!$D$30,0,10*ROW('Sanitation Data'!D48))="","",OFFSET('Sanitation Data'!$D$30,0,10*ROW('Sanitation Data'!D48)))</f>
        <v/>
      </c>
      <c r="CN54" s="309" t="str">
        <f ca="true">+IF(OFFSET('Sanitation Data'!$D$31,0,10*ROW('Sanitation Data'!D48))="","",OFFSET('Sanitation Data'!$D$31,0,10*ROW('Sanitation Data'!D48)))</f>
        <v/>
      </c>
      <c r="CO54" s="309" t="str">
        <f ca="true">+IF(OFFSET('Sanitation Data'!$D$32,0,10*ROW('Sanitation Data'!D48))="","",OFFSET('Sanitation Data'!$D$32,0,10*ROW('Sanitation Data'!D48)))</f>
        <v/>
      </c>
      <c r="CP54" s="309" t="str">
        <f ca="true">+IF(OFFSET('Sanitation Data'!$E$28,0,10*ROW('Sanitation Data'!E48))="","",OFFSET('Sanitation Data'!$E$28,0,10*ROW('Sanitation Data'!E48)))</f>
        <v/>
      </c>
      <c r="CQ54" s="309" t="str">
        <f ca="true">+IF(OFFSET('Sanitation Data'!$E$29,0,10*ROW('Sanitation Data'!E48))="","",OFFSET('Sanitation Data'!$E$29,0,10*ROW('Sanitation Data'!E48)))</f>
        <v/>
      </c>
      <c r="CR54" s="309" t="str">
        <f ca="true">+IF(OFFSET('Sanitation Data'!$E$30,0,10*ROW('Sanitation Data'!E48))="","",OFFSET('Sanitation Data'!$E$30,0,10*ROW('Sanitation Data'!E48)))</f>
        <v/>
      </c>
      <c r="CS54" s="309" t="str">
        <f ca="true">+IF(OFFSET('Sanitation Data'!$E$31,0,10*ROW('Sanitation Data'!E48))="","",OFFSET('Sanitation Data'!$E$31,0,10*ROW('Sanitation Data'!E48)))</f>
        <v/>
      </c>
      <c r="CT54" s="309" t="str">
        <f ca="true">+IF(OFFSET('Sanitation Data'!$E$32,0,10*ROW('Sanitation Data'!E48))="","",OFFSET('Sanitation Data'!$E$32,0,10*ROW('Sanitation Data'!E48)))</f>
        <v/>
      </c>
      <c r="CU54" s="309" t="str">
        <f ca="true">+IF(OFFSET('Sanitation Data'!$F$28,0,10*ROW('Sanitation Data'!F48))="","",OFFSET('Sanitation Data'!$F$28,0,10*ROW('Sanitation Data'!F48)))</f>
        <v/>
      </c>
      <c r="CV54" s="309" t="str">
        <f ca="true">+IF(OFFSET('Sanitation Data'!$F$29,0,10*ROW('Sanitation Data'!F48))="","",OFFSET('Sanitation Data'!$F$29,0,10*ROW('Sanitation Data'!F48)))</f>
        <v/>
      </c>
      <c r="CW54" s="309" t="str">
        <f ca="true">+IF(OFFSET('Sanitation Data'!$F$30,0,10*ROW('Sanitation Data'!F48))="","",OFFSET('Sanitation Data'!$F$30,0,10*ROW('Sanitation Data'!F48)))</f>
        <v/>
      </c>
      <c r="CX54" s="309" t="str">
        <f ca="true">+IF(OFFSET('Sanitation Data'!$F$31,0,10*ROW('Sanitation Data'!F48))="","",OFFSET('Sanitation Data'!$F$31,0,10*ROW('Sanitation Data'!F48)))</f>
        <v/>
      </c>
      <c r="CY54" s="309" t="str">
        <f ca="true">+IF(OFFSET('Sanitation Data'!$F$32,0,10*ROW('Sanitation Data'!F48))="","",OFFSET('Sanitation Data'!$F$32,0,10*ROW('Sanitation Data'!F48)))</f>
        <v/>
      </c>
      <c r="CZ54" s="309" t="str">
        <f ca="true">+IF(OFFSET('Sanitation Data'!$G$28,0,10*ROW('Sanitation Data'!G48))="","",OFFSET('Sanitation Data'!$G$28,0,10*ROW('Sanitation Data'!G48)))</f>
        <v/>
      </c>
      <c r="DA54" s="309" t="str">
        <f ca="true">+IF(OFFSET('Sanitation Data'!$G$29,0,10*ROW('Sanitation Data'!G48))="","",OFFSET('Sanitation Data'!$G$29,0,10*ROW('Sanitation Data'!G48)))</f>
        <v/>
      </c>
      <c r="DB54" s="309" t="str">
        <f ca="true">+IF(OFFSET('Sanitation Data'!$G$30,0,10*ROW('Sanitation Data'!G48))="","",OFFSET('Sanitation Data'!$G$30,0,10*ROW('Sanitation Data'!G48)))</f>
        <v/>
      </c>
      <c r="DC54" s="309" t="str">
        <f ca="true">+IF(OFFSET('Sanitation Data'!$G$31,0,10*ROW('Sanitation Data'!G48))="","",OFFSET('Sanitation Data'!$G$31,0,10*ROW('Sanitation Data'!G48)))</f>
        <v/>
      </c>
      <c r="DD54" s="309" t="str">
        <f ca="true">+IF(OFFSET('Sanitation Data'!$G$32,0,10*ROW('Sanitation Data'!G48))="","",OFFSET('Sanitation Data'!$G$32,0,10*ROW('Sanitation Data'!G48)))</f>
        <v/>
      </c>
      <c r="DE54" s="309" t="str">
        <f ca="true">+IF(OFFSET('Sanitation Data'!$H$28,0,10*ROW('Sanitation Data'!H48))="","",OFFSET('Sanitation Data'!$H$28,0,10*ROW('Sanitation Data'!H48)))</f>
        <v/>
      </c>
      <c r="DF54" s="309" t="str">
        <f ca="true">+IF(OFFSET('Sanitation Data'!$H$29,0,10*ROW('Sanitation Data'!H48))="","",OFFSET('Sanitation Data'!$H$29,0,10*ROW('Sanitation Data'!H48)))</f>
        <v/>
      </c>
      <c r="DG54" s="309" t="str">
        <f ca="true">+IF(OFFSET('Sanitation Data'!$H$30,0,10*ROW('Sanitation Data'!H48))="","",OFFSET('Sanitation Data'!$H$30,0,10*ROW('Sanitation Data'!H48)))</f>
        <v/>
      </c>
      <c r="DH54" s="309" t="str">
        <f ca="true">+IF(OFFSET('Sanitation Data'!$H$31,0,10*ROW('Sanitation Data'!H48))="","",OFFSET('Sanitation Data'!$H$31,0,10*ROW('Sanitation Data'!H48)))</f>
        <v/>
      </c>
      <c r="DI54" s="309" t="str">
        <f ca="true">+IF(OFFSET('Sanitation Data'!$H$32,0,10*ROW('Sanitation Data'!H48))="","",OFFSET('Sanitation Data'!$H$32,0,10*ROW('Sanitation Data'!H48)))</f>
        <v/>
      </c>
      <c r="DJ54" s="309" t="str">
        <f ca="true">+IF(OFFSET('Sanitation Data'!$I$28,0,10*ROW('Sanitation Data'!I48))="","",OFFSET('Sanitation Data'!$I$28,0,10*ROW('Sanitation Data'!I48)))</f>
        <v/>
      </c>
      <c r="DK54" s="309" t="str">
        <f ca="true">+IF(OFFSET('Sanitation Data'!$I$29,0,10*ROW('Sanitation Data'!I48))="","",OFFSET('Sanitation Data'!$I$29,0,10*ROW('Sanitation Data'!I48)))</f>
        <v/>
      </c>
      <c r="DL54" s="309" t="str">
        <f ca="true">+IF(OFFSET('Sanitation Data'!$I$30,0,10*ROW('Sanitation Data'!I48))="","",OFFSET('Sanitation Data'!$I$30,0,10*ROW('Sanitation Data'!I48)))</f>
        <v/>
      </c>
      <c r="DM54" s="309" t="str">
        <f ca="true">+IF(OFFSET('Sanitation Data'!$I$31,0,10*ROW('Sanitation Data'!I48))="","",OFFSET('Sanitation Data'!$I$31,0,10*ROW('Sanitation Data'!I48)))</f>
        <v/>
      </c>
      <c r="DN54" s="309" t="str">
        <f ca="true">+IF(OFFSET('Sanitation Data'!$I$32,0,10*ROW('Sanitation Data'!I48))="","",OFFSET('Sanitation Data'!$I$32,0,10*ROW('Sanitation Data'!I48)))</f>
        <v/>
      </c>
      <c r="DO54" s="309" t="str">
        <f ca="true">+IF(OFFSET('Hygiene Data'!$D$11,0,10*ROW('Hygiene Data'!D48))="","",OFFSET('Hygiene Data'!$D$11,0,10*ROW('Hygiene Data'!D48)))</f>
        <v/>
      </c>
      <c r="DP54" s="309" t="str">
        <f ca="true">+IF(OFFSET('Hygiene Data'!$D$12,0,10*ROW('Hygiene Data'!D48))="","",OFFSET('Hygiene Data'!$D$12,0,10*ROW('Hygiene Data'!D48)))</f>
        <v/>
      </c>
      <c r="DQ54" s="309" t="str">
        <f ca="true">+IF(OFFSET('Hygiene Data'!$D$13,0,10*ROW('Hygiene Data'!D48))="","",OFFSET('Hygiene Data'!$D$13,0,10*ROW('Hygiene Data'!D48)))</f>
        <v/>
      </c>
      <c r="DR54" s="309" t="str">
        <f ca="true">+IF(OFFSET('Hygiene Data'!$E$11,0,10*ROW('Hygiene Data'!E48))="","",OFFSET('Hygiene Data'!$E$11,0,10*ROW('Hygiene Data'!E48)))</f>
        <v/>
      </c>
      <c r="DS54" s="309" t="str">
        <f ca="true">+IF(OFFSET('Hygiene Data'!$E$12,0,10*ROW('Hygiene Data'!E48))="","",OFFSET('Hygiene Data'!$E$12,0,10*ROW('Hygiene Data'!E48)))</f>
        <v/>
      </c>
      <c r="DT54" s="309" t="str">
        <f ca="true">+IF(OFFSET('Hygiene Data'!$E$13,0,10*ROW('Hygiene Data'!E48))="","",OFFSET('Hygiene Data'!$E$13,0,10*ROW('Hygiene Data'!E48)))</f>
        <v/>
      </c>
      <c r="DU54" s="309" t="str">
        <f ca="true">+IF(OFFSET('Hygiene Data'!$F$11,0,10*ROW('Hygiene Data'!F48))="","",OFFSET('Hygiene Data'!$F$11,0,10*ROW('Hygiene Data'!F48)))</f>
        <v/>
      </c>
      <c r="DV54" s="309" t="str">
        <f ca="true">+IF(OFFSET('Hygiene Data'!$F$12,0,10*ROW('Hygiene Data'!F48))="","",OFFSET('Hygiene Data'!$F$12,0,10*ROW('Hygiene Data'!F48)))</f>
        <v/>
      </c>
      <c r="DW54" s="309" t="str">
        <f ca="true">+IF(OFFSET('Hygiene Data'!$F$13,0,10*ROW('Hygiene Data'!F48))="","",OFFSET('Hygiene Data'!$F$13,0,10*ROW('Hygiene Data'!F48)))</f>
        <v/>
      </c>
      <c r="DX54" s="309" t="str">
        <f ca="true">+IF(OFFSET('Hygiene Data'!$G$11,0,10*ROW('Hygiene Data'!G48))="","",OFFSET('Hygiene Data'!$G$11,0,10*ROW('Hygiene Data'!G48)))</f>
        <v/>
      </c>
      <c r="DY54" s="309" t="str">
        <f ca="true">+IF(OFFSET('Hygiene Data'!$G$12,0,10*ROW('Hygiene Data'!G48))="","",OFFSET('Hygiene Data'!$G$12,0,10*ROW('Hygiene Data'!G48)))</f>
        <v/>
      </c>
      <c r="DZ54" s="309" t="str">
        <f ca="true">+IF(OFFSET('Hygiene Data'!$G$13,0,10*ROW('Hygiene Data'!G48))="","",OFFSET('Hygiene Data'!$G$13,0,10*ROW('Hygiene Data'!G48)))</f>
        <v/>
      </c>
      <c r="EA54" s="309" t="str">
        <f ca="true">+IF(OFFSET('Hygiene Data'!$H$11,0,10*ROW('Hygiene Data'!H48))="","",OFFSET('Hygiene Data'!$H$11,0,10*ROW('Hygiene Data'!H48)))</f>
        <v/>
      </c>
      <c r="EB54" s="309" t="str">
        <f ca="true">+IF(OFFSET('Hygiene Data'!$H$12,0,10*ROW('Hygiene Data'!H48))="","",OFFSET('Hygiene Data'!$H$12,0,10*ROW('Hygiene Data'!H48)))</f>
        <v/>
      </c>
      <c r="EC54" s="309" t="str">
        <f ca="true">+IF(OFFSET('Hygiene Data'!$H$13,0,10*ROW('Hygiene Data'!H48))="","",OFFSET('Hygiene Data'!$H$13,0,10*ROW('Hygiene Data'!H48)))</f>
        <v/>
      </c>
      <c r="ED54" s="309" t="str">
        <f ca="true">+IF(OFFSET('Hygiene Data'!$I$11,0,10*ROW('Hygiene Data'!I48))="","",OFFSET('Hygiene Data'!$I$11,0,10*ROW('Hygiene Data'!I48)))</f>
        <v/>
      </c>
      <c r="EE54" s="309" t="str">
        <f ca="true">+IF(OFFSET('Hygiene Data'!$I$12,0,10*ROW('Hygiene Data'!I48))="","",OFFSET('Hygiene Data'!$I$12,0,10*ROW('Hygiene Data'!I48)))</f>
        <v/>
      </c>
      <c r="EF54" s="309"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65"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9"/>
      <c r="BS55" s="309" t="str">
        <f ca="true">+IF(OFFSET('Water Data'!$D$27,0,10*ROW('Water Data'!D49))="","",OFFSET('Water Data'!$D$27,0,10*ROW('Water Data'!D49)))</f>
        <v/>
      </c>
      <c r="BT55" s="309" t="str">
        <f ca="true">+IF(OFFSET('Water Data'!$D$28,0,10*ROW('Water Data'!D49))="","",OFFSET('Water Data'!$D$28,0,10*ROW('Water Data'!D49)))</f>
        <v/>
      </c>
      <c r="BU55" s="309" t="str">
        <f ca="true">+IF(OFFSET('Water Data'!$D$29,0,10*ROW('Water Data'!D49))="","",OFFSET('Water Data'!$D$29,0,10*ROW('Water Data'!D49)))</f>
        <v/>
      </c>
      <c r="BV55" s="309" t="str">
        <f ca="true">+IF(OFFSET('Water Data'!$E$27,0,10*ROW('Water Data'!E49))="","",OFFSET('Water Data'!$E$27,0,10*ROW('Water Data'!E49)))</f>
        <v/>
      </c>
      <c r="BW55" s="309" t="str">
        <f ca="true">+IF(OFFSET('Water Data'!$E$28,0,10*ROW('Water Data'!E49))="","",OFFSET('Water Data'!$E$28,0,10*ROW('Water Data'!E49)))</f>
        <v/>
      </c>
      <c r="BX55" s="309" t="str">
        <f ca="true">+IF(OFFSET('Water Data'!$E$29,0,10*ROW('Water Data'!E49))="","",OFFSET('Water Data'!$E$29,0,10*ROW('Water Data'!E49)))</f>
        <v/>
      </c>
      <c r="BY55" s="309" t="str">
        <f ca="true">+IF(OFFSET('Water Data'!$F$27,0,10*ROW('Water Data'!F49))="","",OFFSET('Water Data'!$F$27,0,10*ROW('Water Data'!F49)))</f>
        <v/>
      </c>
      <c r="BZ55" s="309" t="str">
        <f ca="true">+IF(OFFSET('Water Data'!$F$28,0,10*ROW('Water Data'!F49))="","",OFFSET('Water Data'!$F$28,0,10*ROW('Water Data'!F49)))</f>
        <v/>
      </c>
      <c r="CA55" s="309" t="str">
        <f ca="true">+IF(OFFSET('Water Data'!$F$29,0,10*ROW('Water Data'!F49))="","",OFFSET('Water Data'!$F$29,0,10*ROW('Water Data'!F49)))</f>
        <v/>
      </c>
      <c r="CB55" s="309" t="str">
        <f ca="true">+IF(OFFSET('Water Data'!$G$27,0,10*ROW('Water Data'!G49))="","",OFFSET('Water Data'!$G$27,0,10*ROW('Water Data'!G49)))</f>
        <v/>
      </c>
      <c r="CC55" s="309" t="str">
        <f ca="true">+IF(OFFSET('Water Data'!$G$28,0,10*ROW('Water Data'!G49))="","",OFFSET('Water Data'!$G$28,0,10*ROW('Water Data'!G49)))</f>
        <v/>
      </c>
      <c r="CD55" s="309" t="str">
        <f ca="true">+IF(OFFSET('Water Data'!$G$29,0,10*ROW('Water Data'!G49))="","",OFFSET('Water Data'!$G$29,0,10*ROW('Water Data'!G49)))</f>
        <v/>
      </c>
      <c r="CE55" s="309" t="str">
        <f ca="true">+IF(OFFSET('Water Data'!$H$27,0,10*ROW('Water Data'!H49))="","",OFFSET('Water Data'!$H$27,0,10*ROW('Water Data'!H49)))</f>
        <v/>
      </c>
      <c r="CF55" s="309" t="str">
        <f ca="true">+IF(OFFSET('Water Data'!$H$28,0,10*ROW('Water Data'!H49))="","",OFFSET('Water Data'!$H$28,0,10*ROW('Water Data'!H49)))</f>
        <v/>
      </c>
      <c r="CG55" s="309" t="str">
        <f ca="true">+IF(OFFSET('Water Data'!$H$29,0,10*ROW('Water Data'!H49))="","",OFFSET('Water Data'!$H$29,0,10*ROW('Water Data'!H49)))</f>
        <v/>
      </c>
      <c r="CH55" s="309" t="str">
        <f ca="true">+IF(OFFSET('Water Data'!$I$27,0,10*ROW('Water Data'!I49))="","",OFFSET('Water Data'!$I$27,0,10*ROW('Water Data'!I49)))</f>
        <v/>
      </c>
      <c r="CI55" s="309" t="str">
        <f ca="true">+IF(OFFSET('Water Data'!$I$28,0,10*ROW('Water Data'!I49))="","",OFFSET('Water Data'!$I$28,0,10*ROW('Water Data'!I49)))</f>
        <v/>
      </c>
      <c r="CJ55" s="309" t="str">
        <f ca="true">+IF(OFFSET('Water Data'!$I$29,0,10*ROW('Water Data'!I49))="","",OFFSET('Water Data'!$I$29,0,10*ROW('Water Data'!I49)))</f>
        <v/>
      </c>
      <c r="CK55" s="309" t="str">
        <f ca="true">+IF(OFFSET('Sanitation Data'!$D$28,0,10*ROW('Sanitation Data'!D49))="","",OFFSET('Sanitation Data'!$D$28,0,10*ROW('Sanitation Data'!D49)))</f>
        <v/>
      </c>
      <c r="CL55" s="309" t="str">
        <f ca="true">+IF(OFFSET('Sanitation Data'!$D$29,0,10*ROW('Sanitation Data'!D49))="","",OFFSET('Sanitation Data'!$D$29,0,10*ROW('Sanitation Data'!D49)))</f>
        <v/>
      </c>
      <c r="CM55" s="309" t="str">
        <f ca="true">+IF(OFFSET('Sanitation Data'!$D$30,0,10*ROW('Sanitation Data'!D49))="","",OFFSET('Sanitation Data'!$D$30,0,10*ROW('Sanitation Data'!D49)))</f>
        <v/>
      </c>
      <c r="CN55" s="309" t="str">
        <f ca="true">+IF(OFFSET('Sanitation Data'!$D$31,0,10*ROW('Sanitation Data'!D49))="","",OFFSET('Sanitation Data'!$D$31,0,10*ROW('Sanitation Data'!D49)))</f>
        <v/>
      </c>
      <c r="CO55" s="309" t="str">
        <f ca="true">+IF(OFFSET('Sanitation Data'!$D$32,0,10*ROW('Sanitation Data'!D49))="","",OFFSET('Sanitation Data'!$D$32,0,10*ROW('Sanitation Data'!D49)))</f>
        <v/>
      </c>
      <c r="CP55" s="309" t="str">
        <f ca="true">+IF(OFFSET('Sanitation Data'!$E$28,0,10*ROW('Sanitation Data'!E49))="","",OFFSET('Sanitation Data'!$E$28,0,10*ROW('Sanitation Data'!E49)))</f>
        <v/>
      </c>
      <c r="CQ55" s="309" t="str">
        <f ca="true">+IF(OFFSET('Sanitation Data'!$E$29,0,10*ROW('Sanitation Data'!E49))="","",OFFSET('Sanitation Data'!$E$29,0,10*ROW('Sanitation Data'!E49)))</f>
        <v/>
      </c>
      <c r="CR55" s="309" t="str">
        <f ca="true">+IF(OFFSET('Sanitation Data'!$E$30,0,10*ROW('Sanitation Data'!E49))="","",OFFSET('Sanitation Data'!$E$30,0,10*ROW('Sanitation Data'!E49)))</f>
        <v/>
      </c>
      <c r="CS55" s="309" t="str">
        <f ca="true">+IF(OFFSET('Sanitation Data'!$E$31,0,10*ROW('Sanitation Data'!E49))="","",OFFSET('Sanitation Data'!$E$31,0,10*ROW('Sanitation Data'!E49)))</f>
        <v/>
      </c>
      <c r="CT55" s="309" t="str">
        <f ca="true">+IF(OFFSET('Sanitation Data'!$E$32,0,10*ROW('Sanitation Data'!E49))="","",OFFSET('Sanitation Data'!$E$32,0,10*ROW('Sanitation Data'!E49)))</f>
        <v/>
      </c>
      <c r="CU55" s="309" t="str">
        <f ca="true">+IF(OFFSET('Sanitation Data'!$F$28,0,10*ROW('Sanitation Data'!F49))="","",OFFSET('Sanitation Data'!$F$28,0,10*ROW('Sanitation Data'!F49)))</f>
        <v/>
      </c>
      <c r="CV55" s="309" t="str">
        <f ca="true">+IF(OFFSET('Sanitation Data'!$F$29,0,10*ROW('Sanitation Data'!F49))="","",OFFSET('Sanitation Data'!$F$29,0,10*ROW('Sanitation Data'!F49)))</f>
        <v/>
      </c>
      <c r="CW55" s="309" t="str">
        <f ca="true">+IF(OFFSET('Sanitation Data'!$F$30,0,10*ROW('Sanitation Data'!F49))="","",OFFSET('Sanitation Data'!$F$30,0,10*ROW('Sanitation Data'!F49)))</f>
        <v/>
      </c>
      <c r="CX55" s="309" t="str">
        <f ca="true">+IF(OFFSET('Sanitation Data'!$F$31,0,10*ROW('Sanitation Data'!F49))="","",OFFSET('Sanitation Data'!$F$31,0,10*ROW('Sanitation Data'!F49)))</f>
        <v/>
      </c>
      <c r="CY55" s="309" t="str">
        <f ca="true">+IF(OFFSET('Sanitation Data'!$F$32,0,10*ROW('Sanitation Data'!F49))="","",OFFSET('Sanitation Data'!$F$32,0,10*ROW('Sanitation Data'!F49)))</f>
        <v/>
      </c>
      <c r="CZ55" s="309" t="str">
        <f ca="true">+IF(OFFSET('Sanitation Data'!$G$28,0,10*ROW('Sanitation Data'!G49))="","",OFFSET('Sanitation Data'!$G$28,0,10*ROW('Sanitation Data'!G49)))</f>
        <v/>
      </c>
      <c r="DA55" s="309" t="str">
        <f ca="true">+IF(OFFSET('Sanitation Data'!$G$29,0,10*ROW('Sanitation Data'!G49))="","",OFFSET('Sanitation Data'!$G$29,0,10*ROW('Sanitation Data'!G49)))</f>
        <v/>
      </c>
      <c r="DB55" s="309" t="str">
        <f ca="true">+IF(OFFSET('Sanitation Data'!$G$30,0,10*ROW('Sanitation Data'!G49))="","",OFFSET('Sanitation Data'!$G$30,0,10*ROW('Sanitation Data'!G49)))</f>
        <v/>
      </c>
      <c r="DC55" s="309" t="str">
        <f ca="true">+IF(OFFSET('Sanitation Data'!$G$31,0,10*ROW('Sanitation Data'!G49))="","",OFFSET('Sanitation Data'!$G$31,0,10*ROW('Sanitation Data'!G49)))</f>
        <v/>
      </c>
      <c r="DD55" s="309" t="str">
        <f ca="true">+IF(OFFSET('Sanitation Data'!$G$32,0,10*ROW('Sanitation Data'!G49))="","",OFFSET('Sanitation Data'!$G$32,0,10*ROW('Sanitation Data'!G49)))</f>
        <v/>
      </c>
      <c r="DE55" s="309" t="str">
        <f ca="true">+IF(OFFSET('Sanitation Data'!$H$28,0,10*ROW('Sanitation Data'!H49))="","",OFFSET('Sanitation Data'!$H$28,0,10*ROW('Sanitation Data'!H49)))</f>
        <v/>
      </c>
      <c r="DF55" s="309" t="str">
        <f ca="true">+IF(OFFSET('Sanitation Data'!$H$29,0,10*ROW('Sanitation Data'!H49))="","",OFFSET('Sanitation Data'!$H$29,0,10*ROW('Sanitation Data'!H49)))</f>
        <v/>
      </c>
      <c r="DG55" s="309" t="str">
        <f ca="true">+IF(OFFSET('Sanitation Data'!$H$30,0,10*ROW('Sanitation Data'!H49))="","",OFFSET('Sanitation Data'!$H$30,0,10*ROW('Sanitation Data'!H49)))</f>
        <v/>
      </c>
      <c r="DH55" s="309" t="str">
        <f ca="true">+IF(OFFSET('Sanitation Data'!$H$31,0,10*ROW('Sanitation Data'!H49))="","",OFFSET('Sanitation Data'!$H$31,0,10*ROW('Sanitation Data'!H49)))</f>
        <v/>
      </c>
      <c r="DI55" s="309" t="str">
        <f ca="true">+IF(OFFSET('Sanitation Data'!$H$32,0,10*ROW('Sanitation Data'!H49))="","",OFFSET('Sanitation Data'!$H$32,0,10*ROW('Sanitation Data'!H49)))</f>
        <v/>
      </c>
      <c r="DJ55" s="309" t="str">
        <f ca="true">+IF(OFFSET('Sanitation Data'!$I$28,0,10*ROW('Sanitation Data'!I49))="","",OFFSET('Sanitation Data'!$I$28,0,10*ROW('Sanitation Data'!I49)))</f>
        <v/>
      </c>
      <c r="DK55" s="309" t="str">
        <f ca="true">+IF(OFFSET('Sanitation Data'!$I$29,0,10*ROW('Sanitation Data'!I49))="","",OFFSET('Sanitation Data'!$I$29,0,10*ROW('Sanitation Data'!I49)))</f>
        <v/>
      </c>
      <c r="DL55" s="309" t="str">
        <f ca="true">+IF(OFFSET('Sanitation Data'!$I$30,0,10*ROW('Sanitation Data'!I49))="","",OFFSET('Sanitation Data'!$I$30,0,10*ROW('Sanitation Data'!I49)))</f>
        <v/>
      </c>
      <c r="DM55" s="309" t="str">
        <f ca="true">+IF(OFFSET('Sanitation Data'!$I$31,0,10*ROW('Sanitation Data'!I49))="","",OFFSET('Sanitation Data'!$I$31,0,10*ROW('Sanitation Data'!I49)))</f>
        <v/>
      </c>
      <c r="DN55" s="309" t="str">
        <f ca="true">+IF(OFFSET('Sanitation Data'!$I$32,0,10*ROW('Sanitation Data'!I49))="","",OFFSET('Sanitation Data'!$I$32,0,10*ROW('Sanitation Data'!I49)))</f>
        <v/>
      </c>
      <c r="DO55" s="309" t="str">
        <f ca="true">+IF(OFFSET('Hygiene Data'!$D$11,0,10*ROW('Hygiene Data'!D49))="","",OFFSET('Hygiene Data'!$D$11,0,10*ROW('Hygiene Data'!D49)))</f>
        <v/>
      </c>
      <c r="DP55" s="309" t="str">
        <f ca="true">+IF(OFFSET('Hygiene Data'!$D$12,0,10*ROW('Hygiene Data'!D49))="","",OFFSET('Hygiene Data'!$D$12,0,10*ROW('Hygiene Data'!D49)))</f>
        <v/>
      </c>
      <c r="DQ55" s="309" t="str">
        <f ca="true">+IF(OFFSET('Hygiene Data'!$D$13,0,10*ROW('Hygiene Data'!D49))="","",OFFSET('Hygiene Data'!$D$13,0,10*ROW('Hygiene Data'!D49)))</f>
        <v/>
      </c>
      <c r="DR55" s="309" t="str">
        <f ca="true">+IF(OFFSET('Hygiene Data'!$E$11,0,10*ROW('Hygiene Data'!E49))="","",OFFSET('Hygiene Data'!$E$11,0,10*ROW('Hygiene Data'!E49)))</f>
        <v/>
      </c>
      <c r="DS55" s="309" t="str">
        <f ca="true">+IF(OFFSET('Hygiene Data'!$E$12,0,10*ROW('Hygiene Data'!E49))="","",OFFSET('Hygiene Data'!$E$12,0,10*ROW('Hygiene Data'!E49)))</f>
        <v/>
      </c>
      <c r="DT55" s="309" t="str">
        <f ca="true">+IF(OFFSET('Hygiene Data'!$E$13,0,10*ROW('Hygiene Data'!E49))="","",OFFSET('Hygiene Data'!$E$13,0,10*ROW('Hygiene Data'!E49)))</f>
        <v/>
      </c>
      <c r="DU55" s="309" t="str">
        <f ca="true">+IF(OFFSET('Hygiene Data'!$F$11,0,10*ROW('Hygiene Data'!F49))="","",OFFSET('Hygiene Data'!$F$11,0,10*ROW('Hygiene Data'!F49)))</f>
        <v/>
      </c>
      <c r="DV55" s="309" t="str">
        <f ca="true">+IF(OFFSET('Hygiene Data'!$F$12,0,10*ROW('Hygiene Data'!F49))="","",OFFSET('Hygiene Data'!$F$12,0,10*ROW('Hygiene Data'!F49)))</f>
        <v/>
      </c>
      <c r="DW55" s="309" t="str">
        <f ca="true">+IF(OFFSET('Hygiene Data'!$F$13,0,10*ROW('Hygiene Data'!F49))="","",OFFSET('Hygiene Data'!$F$13,0,10*ROW('Hygiene Data'!F49)))</f>
        <v/>
      </c>
      <c r="DX55" s="309" t="str">
        <f ca="true">+IF(OFFSET('Hygiene Data'!$G$11,0,10*ROW('Hygiene Data'!G49))="","",OFFSET('Hygiene Data'!$G$11,0,10*ROW('Hygiene Data'!G49)))</f>
        <v/>
      </c>
      <c r="DY55" s="309" t="str">
        <f ca="true">+IF(OFFSET('Hygiene Data'!$G$12,0,10*ROW('Hygiene Data'!G49))="","",OFFSET('Hygiene Data'!$G$12,0,10*ROW('Hygiene Data'!G49)))</f>
        <v/>
      </c>
      <c r="DZ55" s="309" t="str">
        <f ca="true">+IF(OFFSET('Hygiene Data'!$G$13,0,10*ROW('Hygiene Data'!G49))="","",OFFSET('Hygiene Data'!$G$13,0,10*ROW('Hygiene Data'!G49)))</f>
        <v/>
      </c>
      <c r="EA55" s="309" t="str">
        <f ca="true">+IF(OFFSET('Hygiene Data'!$H$11,0,10*ROW('Hygiene Data'!H49))="","",OFFSET('Hygiene Data'!$H$11,0,10*ROW('Hygiene Data'!H49)))</f>
        <v/>
      </c>
      <c r="EB55" s="309" t="str">
        <f ca="true">+IF(OFFSET('Hygiene Data'!$H$12,0,10*ROW('Hygiene Data'!H49))="","",OFFSET('Hygiene Data'!$H$12,0,10*ROW('Hygiene Data'!H49)))</f>
        <v/>
      </c>
      <c r="EC55" s="309" t="str">
        <f ca="true">+IF(OFFSET('Hygiene Data'!$H$13,0,10*ROW('Hygiene Data'!H49))="","",OFFSET('Hygiene Data'!$H$13,0,10*ROW('Hygiene Data'!H49)))</f>
        <v/>
      </c>
      <c r="ED55" s="309" t="str">
        <f ca="true">+IF(OFFSET('Hygiene Data'!$I$11,0,10*ROW('Hygiene Data'!I49))="","",OFFSET('Hygiene Data'!$I$11,0,10*ROW('Hygiene Data'!I49)))</f>
        <v/>
      </c>
      <c r="EE55" s="309" t="str">
        <f ca="true">+IF(OFFSET('Hygiene Data'!$I$12,0,10*ROW('Hygiene Data'!I49))="","",OFFSET('Hygiene Data'!$I$12,0,10*ROW('Hygiene Data'!I49)))</f>
        <v/>
      </c>
      <c r="EF55" s="309"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65"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9"/>
      <c r="BS56" s="309" t="str">
        <f ca="true">+IF(OFFSET('Water Data'!$D$27,0,10*ROW('Water Data'!D50))="","",OFFSET('Water Data'!$D$27,0,10*ROW('Water Data'!D50)))</f>
        <v/>
      </c>
      <c r="BT56" s="309" t="str">
        <f ca="true">+IF(OFFSET('Water Data'!$D$28,0,10*ROW('Water Data'!D50))="","",OFFSET('Water Data'!$D$28,0,10*ROW('Water Data'!D50)))</f>
        <v/>
      </c>
      <c r="BU56" s="309" t="str">
        <f ca="true">+IF(OFFSET('Water Data'!$D$29,0,10*ROW('Water Data'!D50))="","",OFFSET('Water Data'!$D$29,0,10*ROW('Water Data'!D50)))</f>
        <v/>
      </c>
      <c r="BV56" s="309" t="str">
        <f ca="true">+IF(OFFSET('Water Data'!$E$27,0,10*ROW('Water Data'!E50))="","",OFFSET('Water Data'!$E$27,0,10*ROW('Water Data'!E50)))</f>
        <v/>
      </c>
      <c r="BW56" s="309" t="str">
        <f ca="true">+IF(OFFSET('Water Data'!$E$28,0,10*ROW('Water Data'!E50))="","",OFFSET('Water Data'!$E$28,0,10*ROW('Water Data'!E50)))</f>
        <v/>
      </c>
      <c r="BX56" s="309" t="str">
        <f ca="true">+IF(OFFSET('Water Data'!$E$29,0,10*ROW('Water Data'!E50))="","",OFFSET('Water Data'!$E$29,0,10*ROW('Water Data'!E50)))</f>
        <v/>
      </c>
      <c r="BY56" s="309" t="str">
        <f ca="true">+IF(OFFSET('Water Data'!$F$27,0,10*ROW('Water Data'!F50))="","",OFFSET('Water Data'!$F$27,0,10*ROW('Water Data'!F50)))</f>
        <v/>
      </c>
      <c r="BZ56" s="309" t="str">
        <f ca="true">+IF(OFFSET('Water Data'!$F$28,0,10*ROW('Water Data'!F50))="","",OFFSET('Water Data'!$F$28,0,10*ROW('Water Data'!F50)))</f>
        <v/>
      </c>
      <c r="CA56" s="309" t="str">
        <f ca="true">+IF(OFFSET('Water Data'!$F$29,0,10*ROW('Water Data'!F50))="","",OFFSET('Water Data'!$F$29,0,10*ROW('Water Data'!F50)))</f>
        <v/>
      </c>
      <c r="CB56" s="309" t="str">
        <f ca="true">+IF(OFFSET('Water Data'!$G$27,0,10*ROW('Water Data'!G50))="","",OFFSET('Water Data'!$G$27,0,10*ROW('Water Data'!G50)))</f>
        <v/>
      </c>
      <c r="CC56" s="309" t="str">
        <f ca="true">+IF(OFFSET('Water Data'!$G$28,0,10*ROW('Water Data'!G50))="","",OFFSET('Water Data'!$G$28,0,10*ROW('Water Data'!G50)))</f>
        <v/>
      </c>
      <c r="CD56" s="309" t="str">
        <f ca="true">+IF(OFFSET('Water Data'!$G$29,0,10*ROW('Water Data'!G50))="","",OFFSET('Water Data'!$G$29,0,10*ROW('Water Data'!G50)))</f>
        <v/>
      </c>
      <c r="CE56" s="309" t="str">
        <f ca="true">+IF(OFFSET('Water Data'!$H$27,0,10*ROW('Water Data'!H50))="","",OFFSET('Water Data'!$H$27,0,10*ROW('Water Data'!H50)))</f>
        <v/>
      </c>
      <c r="CF56" s="309" t="str">
        <f ca="true">+IF(OFFSET('Water Data'!$H$28,0,10*ROW('Water Data'!H50))="","",OFFSET('Water Data'!$H$28,0,10*ROW('Water Data'!H50)))</f>
        <v/>
      </c>
      <c r="CG56" s="309" t="str">
        <f ca="true">+IF(OFFSET('Water Data'!$H$29,0,10*ROW('Water Data'!H50))="","",OFFSET('Water Data'!$H$29,0,10*ROW('Water Data'!H50)))</f>
        <v/>
      </c>
      <c r="CH56" s="309" t="str">
        <f ca="true">+IF(OFFSET('Water Data'!$I$27,0,10*ROW('Water Data'!I50))="","",OFFSET('Water Data'!$I$27,0,10*ROW('Water Data'!I50)))</f>
        <v/>
      </c>
      <c r="CI56" s="309" t="str">
        <f ca="true">+IF(OFFSET('Water Data'!$I$28,0,10*ROW('Water Data'!I50))="","",OFFSET('Water Data'!$I$28,0,10*ROW('Water Data'!I50)))</f>
        <v/>
      </c>
      <c r="CJ56" s="309" t="str">
        <f ca="true">+IF(OFFSET('Water Data'!$I$29,0,10*ROW('Water Data'!I50))="","",OFFSET('Water Data'!$I$29,0,10*ROW('Water Data'!I50)))</f>
        <v/>
      </c>
      <c r="CK56" s="309" t="str">
        <f ca="true">+IF(OFFSET('Sanitation Data'!$D$28,0,10*ROW('Sanitation Data'!D50))="","",OFFSET('Sanitation Data'!$D$28,0,10*ROW('Sanitation Data'!D50)))</f>
        <v/>
      </c>
      <c r="CL56" s="309" t="str">
        <f ca="true">+IF(OFFSET('Sanitation Data'!$D$29,0,10*ROW('Sanitation Data'!D50))="","",OFFSET('Sanitation Data'!$D$29,0,10*ROW('Sanitation Data'!D50)))</f>
        <v/>
      </c>
      <c r="CM56" s="309" t="str">
        <f ca="true">+IF(OFFSET('Sanitation Data'!$D$30,0,10*ROW('Sanitation Data'!D50))="","",OFFSET('Sanitation Data'!$D$30,0,10*ROW('Sanitation Data'!D50)))</f>
        <v/>
      </c>
      <c r="CN56" s="309" t="str">
        <f ca="true">+IF(OFFSET('Sanitation Data'!$D$31,0,10*ROW('Sanitation Data'!D50))="","",OFFSET('Sanitation Data'!$D$31,0,10*ROW('Sanitation Data'!D50)))</f>
        <v/>
      </c>
      <c r="CO56" s="309" t="str">
        <f ca="true">+IF(OFFSET('Sanitation Data'!$D$32,0,10*ROW('Sanitation Data'!D50))="","",OFFSET('Sanitation Data'!$D$32,0,10*ROW('Sanitation Data'!D50)))</f>
        <v/>
      </c>
      <c r="CP56" s="309" t="str">
        <f ca="true">+IF(OFFSET('Sanitation Data'!$E$28,0,10*ROW('Sanitation Data'!E50))="","",OFFSET('Sanitation Data'!$E$28,0,10*ROW('Sanitation Data'!E50)))</f>
        <v/>
      </c>
      <c r="CQ56" s="309" t="str">
        <f ca="true">+IF(OFFSET('Sanitation Data'!$E$29,0,10*ROW('Sanitation Data'!E50))="","",OFFSET('Sanitation Data'!$E$29,0,10*ROW('Sanitation Data'!E50)))</f>
        <v/>
      </c>
      <c r="CR56" s="309" t="str">
        <f ca="true">+IF(OFFSET('Sanitation Data'!$E$30,0,10*ROW('Sanitation Data'!E50))="","",OFFSET('Sanitation Data'!$E$30,0,10*ROW('Sanitation Data'!E50)))</f>
        <v/>
      </c>
      <c r="CS56" s="309" t="str">
        <f ca="true">+IF(OFFSET('Sanitation Data'!$E$31,0,10*ROW('Sanitation Data'!E50))="","",OFFSET('Sanitation Data'!$E$31,0,10*ROW('Sanitation Data'!E50)))</f>
        <v/>
      </c>
      <c r="CT56" s="309" t="str">
        <f ca="true">+IF(OFFSET('Sanitation Data'!$E$32,0,10*ROW('Sanitation Data'!E50))="","",OFFSET('Sanitation Data'!$E$32,0,10*ROW('Sanitation Data'!E50)))</f>
        <v/>
      </c>
      <c r="CU56" s="309" t="str">
        <f ca="true">+IF(OFFSET('Sanitation Data'!$F$28,0,10*ROW('Sanitation Data'!F50))="","",OFFSET('Sanitation Data'!$F$28,0,10*ROW('Sanitation Data'!F50)))</f>
        <v/>
      </c>
      <c r="CV56" s="309" t="str">
        <f ca="true">+IF(OFFSET('Sanitation Data'!$F$29,0,10*ROW('Sanitation Data'!F50))="","",OFFSET('Sanitation Data'!$F$29,0,10*ROW('Sanitation Data'!F50)))</f>
        <v/>
      </c>
      <c r="CW56" s="309" t="str">
        <f ca="true">+IF(OFFSET('Sanitation Data'!$F$30,0,10*ROW('Sanitation Data'!F50))="","",OFFSET('Sanitation Data'!$F$30,0,10*ROW('Sanitation Data'!F50)))</f>
        <v/>
      </c>
      <c r="CX56" s="309" t="str">
        <f ca="true">+IF(OFFSET('Sanitation Data'!$F$31,0,10*ROW('Sanitation Data'!F50))="","",OFFSET('Sanitation Data'!$F$31,0,10*ROW('Sanitation Data'!F50)))</f>
        <v/>
      </c>
      <c r="CY56" s="309" t="str">
        <f ca="true">+IF(OFFSET('Sanitation Data'!$F$32,0,10*ROW('Sanitation Data'!F50))="","",OFFSET('Sanitation Data'!$F$32,0,10*ROW('Sanitation Data'!F50)))</f>
        <v/>
      </c>
      <c r="CZ56" s="309" t="str">
        <f ca="true">+IF(OFFSET('Sanitation Data'!$G$28,0,10*ROW('Sanitation Data'!G50))="","",OFFSET('Sanitation Data'!$G$28,0,10*ROW('Sanitation Data'!G50)))</f>
        <v/>
      </c>
      <c r="DA56" s="309" t="str">
        <f ca="true">+IF(OFFSET('Sanitation Data'!$G$29,0,10*ROW('Sanitation Data'!G50))="","",OFFSET('Sanitation Data'!$G$29,0,10*ROW('Sanitation Data'!G50)))</f>
        <v/>
      </c>
      <c r="DB56" s="309" t="str">
        <f ca="true">+IF(OFFSET('Sanitation Data'!$G$30,0,10*ROW('Sanitation Data'!G50))="","",OFFSET('Sanitation Data'!$G$30,0,10*ROW('Sanitation Data'!G50)))</f>
        <v/>
      </c>
      <c r="DC56" s="309" t="str">
        <f ca="true">+IF(OFFSET('Sanitation Data'!$G$31,0,10*ROW('Sanitation Data'!G50))="","",OFFSET('Sanitation Data'!$G$31,0,10*ROW('Sanitation Data'!G50)))</f>
        <v/>
      </c>
      <c r="DD56" s="309" t="str">
        <f ca="true">+IF(OFFSET('Sanitation Data'!$G$32,0,10*ROW('Sanitation Data'!G50))="","",OFFSET('Sanitation Data'!$G$32,0,10*ROW('Sanitation Data'!G50)))</f>
        <v/>
      </c>
      <c r="DE56" s="309" t="str">
        <f ca="true">+IF(OFFSET('Sanitation Data'!$H$28,0,10*ROW('Sanitation Data'!H50))="","",OFFSET('Sanitation Data'!$H$28,0,10*ROW('Sanitation Data'!H50)))</f>
        <v/>
      </c>
      <c r="DF56" s="309" t="str">
        <f ca="true">+IF(OFFSET('Sanitation Data'!$H$29,0,10*ROW('Sanitation Data'!H50))="","",OFFSET('Sanitation Data'!$H$29,0,10*ROW('Sanitation Data'!H50)))</f>
        <v/>
      </c>
      <c r="DG56" s="309" t="str">
        <f ca="true">+IF(OFFSET('Sanitation Data'!$H$30,0,10*ROW('Sanitation Data'!H50))="","",OFFSET('Sanitation Data'!$H$30,0,10*ROW('Sanitation Data'!H50)))</f>
        <v/>
      </c>
      <c r="DH56" s="309" t="str">
        <f ca="true">+IF(OFFSET('Sanitation Data'!$H$31,0,10*ROW('Sanitation Data'!H50))="","",OFFSET('Sanitation Data'!$H$31,0,10*ROW('Sanitation Data'!H50)))</f>
        <v/>
      </c>
      <c r="DI56" s="309" t="str">
        <f ca="true">+IF(OFFSET('Sanitation Data'!$H$32,0,10*ROW('Sanitation Data'!H50))="","",OFFSET('Sanitation Data'!$H$32,0,10*ROW('Sanitation Data'!H50)))</f>
        <v/>
      </c>
      <c r="DJ56" s="309" t="str">
        <f ca="true">+IF(OFFSET('Sanitation Data'!$I$28,0,10*ROW('Sanitation Data'!I50))="","",OFFSET('Sanitation Data'!$I$28,0,10*ROW('Sanitation Data'!I50)))</f>
        <v/>
      </c>
      <c r="DK56" s="309" t="str">
        <f ca="true">+IF(OFFSET('Sanitation Data'!$I$29,0,10*ROW('Sanitation Data'!I50))="","",OFFSET('Sanitation Data'!$I$29,0,10*ROW('Sanitation Data'!I50)))</f>
        <v/>
      </c>
      <c r="DL56" s="309" t="str">
        <f ca="true">+IF(OFFSET('Sanitation Data'!$I$30,0,10*ROW('Sanitation Data'!I50))="","",OFFSET('Sanitation Data'!$I$30,0,10*ROW('Sanitation Data'!I50)))</f>
        <v/>
      </c>
      <c r="DM56" s="309" t="str">
        <f ca="true">+IF(OFFSET('Sanitation Data'!$I$31,0,10*ROW('Sanitation Data'!I50))="","",OFFSET('Sanitation Data'!$I$31,0,10*ROW('Sanitation Data'!I50)))</f>
        <v/>
      </c>
      <c r="DN56" s="309" t="str">
        <f ca="true">+IF(OFFSET('Sanitation Data'!$I$32,0,10*ROW('Sanitation Data'!I50))="","",OFFSET('Sanitation Data'!$I$32,0,10*ROW('Sanitation Data'!I50)))</f>
        <v/>
      </c>
      <c r="DO56" s="309" t="str">
        <f ca="true">+IF(OFFSET('Hygiene Data'!$D$11,0,10*ROW('Hygiene Data'!D50))="","",OFFSET('Hygiene Data'!$D$11,0,10*ROW('Hygiene Data'!D50)))</f>
        <v/>
      </c>
      <c r="DP56" s="309" t="str">
        <f ca="true">+IF(OFFSET('Hygiene Data'!$D$12,0,10*ROW('Hygiene Data'!D50))="","",OFFSET('Hygiene Data'!$D$12,0,10*ROW('Hygiene Data'!D50)))</f>
        <v/>
      </c>
      <c r="DQ56" s="309" t="str">
        <f ca="true">+IF(OFFSET('Hygiene Data'!$D$13,0,10*ROW('Hygiene Data'!D50))="","",OFFSET('Hygiene Data'!$D$13,0,10*ROW('Hygiene Data'!D50)))</f>
        <v/>
      </c>
      <c r="DR56" s="309" t="str">
        <f ca="true">+IF(OFFSET('Hygiene Data'!$E$11,0,10*ROW('Hygiene Data'!E50))="","",OFFSET('Hygiene Data'!$E$11,0,10*ROW('Hygiene Data'!E50)))</f>
        <v/>
      </c>
      <c r="DS56" s="309" t="str">
        <f ca="true">+IF(OFFSET('Hygiene Data'!$E$12,0,10*ROW('Hygiene Data'!E50))="","",OFFSET('Hygiene Data'!$E$12,0,10*ROW('Hygiene Data'!E50)))</f>
        <v/>
      </c>
      <c r="DT56" s="309" t="str">
        <f ca="true">+IF(OFFSET('Hygiene Data'!$E$13,0,10*ROW('Hygiene Data'!E50))="","",OFFSET('Hygiene Data'!$E$13,0,10*ROW('Hygiene Data'!E50)))</f>
        <v/>
      </c>
      <c r="DU56" s="309" t="str">
        <f ca="true">+IF(OFFSET('Hygiene Data'!$F$11,0,10*ROW('Hygiene Data'!F50))="","",OFFSET('Hygiene Data'!$F$11,0,10*ROW('Hygiene Data'!F50)))</f>
        <v/>
      </c>
      <c r="DV56" s="309" t="str">
        <f ca="true">+IF(OFFSET('Hygiene Data'!$F$12,0,10*ROW('Hygiene Data'!F50))="","",OFFSET('Hygiene Data'!$F$12,0,10*ROW('Hygiene Data'!F50)))</f>
        <v/>
      </c>
      <c r="DW56" s="309" t="str">
        <f ca="true">+IF(OFFSET('Hygiene Data'!$F$13,0,10*ROW('Hygiene Data'!F50))="","",OFFSET('Hygiene Data'!$F$13,0,10*ROW('Hygiene Data'!F50)))</f>
        <v/>
      </c>
      <c r="DX56" s="309" t="str">
        <f ca="true">+IF(OFFSET('Hygiene Data'!$G$11,0,10*ROW('Hygiene Data'!G50))="","",OFFSET('Hygiene Data'!$G$11,0,10*ROW('Hygiene Data'!G50)))</f>
        <v/>
      </c>
      <c r="DY56" s="309" t="str">
        <f ca="true">+IF(OFFSET('Hygiene Data'!$G$12,0,10*ROW('Hygiene Data'!G50))="","",OFFSET('Hygiene Data'!$G$12,0,10*ROW('Hygiene Data'!G50)))</f>
        <v/>
      </c>
      <c r="DZ56" s="309" t="str">
        <f ca="true">+IF(OFFSET('Hygiene Data'!$G$13,0,10*ROW('Hygiene Data'!G50))="","",OFFSET('Hygiene Data'!$G$13,0,10*ROW('Hygiene Data'!G50)))</f>
        <v/>
      </c>
      <c r="EA56" s="309" t="str">
        <f ca="true">+IF(OFFSET('Hygiene Data'!$H$11,0,10*ROW('Hygiene Data'!H50))="","",OFFSET('Hygiene Data'!$H$11,0,10*ROW('Hygiene Data'!H50)))</f>
        <v/>
      </c>
      <c r="EB56" s="309" t="str">
        <f ca="true">+IF(OFFSET('Hygiene Data'!$H$12,0,10*ROW('Hygiene Data'!H50))="","",OFFSET('Hygiene Data'!$H$12,0,10*ROW('Hygiene Data'!H50)))</f>
        <v/>
      </c>
      <c r="EC56" s="309" t="str">
        <f ca="true">+IF(OFFSET('Hygiene Data'!$H$13,0,10*ROW('Hygiene Data'!H50))="","",OFFSET('Hygiene Data'!$H$13,0,10*ROW('Hygiene Data'!H50)))</f>
        <v/>
      </c>
      <c r="ED56" s="309" t="str">
        <f ca="true">+IF(OFFSET('Hygiene Data'!$I$11,0,10*ROW('Hygiene Data'!I50))="","",OFFSET('Hygiene Data'!$I$11,0,10*ROW('Hygiene Data'!I50)))</f>
        <v/>
      </c>
      <c r="EE56" s="309" t="str">
        <f ca="true">+IF(OFFSET('Hygiene Data'!$I$12,0,10*ROW('Hygiene Data'!I50))="","",OFFSET('Hygiene Data'!$I$12,0,10*ROW('Hygiene Data'!I50)))</f>
        <v/>
      </c>
      <c r="EF56" s="309"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65"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9"/>
      <c r="BS57" s="309" t="str">
        <f ca="true">+IF(OFFSET('Water Data'!$D$27,0,10*ROW('Water Data'!D51))="","",OFFSET('Water Data'!$D$27,0,10*ROW('Water Data'!D51)))</f>
        <v/>
      </c>
      <c r="BT57" s="309" t="str">
        <f ca="true">+IF(OFFSET('Water Data'!$D$28,0,10*ROW('Water Data'!D51))="","",OFFSET('Water Data'!$D$28,0,10*ROW('Water Data'!D51)))</f>
        <v/>
      </c>
      <c r="BU57" s="309" t="str">
        <f ca="true">+IF(OFFSET('Water Data'!$D$29,0,10*ROW('Water Data'!D51))="","",OFFSET('Water Data'!$D$29,0,10*ROW('Water Data'!D51)))</f>
        <v/>
      </c>
      <c r="BV57" s="309" t="str">
        <f ca="true">+IF(OFFSET('Water Data'!$E$27,0,10*ROW('Water Data'!E51))="","",OFFSET('Water Data'!$E$27,0,10*ROW('Water Data'!E51)))</f>
        <v/>
      </c>
      <c r="BW57" s="309" t="str">
        <f ca="true">+IF(OFFSET('Water Data'!$E$28,0,10*ROW('Water Data'!E51))="","",OFFSET('Water Data'!$E$28,0,10*ROW('Water Data'!E51)))</f>
        <v/>
      </c>
      <c r="BX57" s="309" t="str">
        <f ca="true">+IF(OFFSET('Water Data'!$E$29,0,10*ROW('Water Data'!E51))="","",OFFSET('Water Data'!$E$29,0,10*ROW('Water Data'!E51)))</f>
        <v/>
      </c>
      <c r="BY57" s="309" t="str">
        <f ca="true">+IF(OFFSET('Water Data'!$F$27,0,10*ROW('Water Data'!F51))="","",OFFSET('Water Data'!$F$27,0,10*ROW('Water Data'!F51)))</f>
        <v/>
      </c>
      <c r="BZ57" s="309" t="str">
        <f ca="true">+IF(OFFSET('Water Data'!$F$28,0,10*ROW('Water Data'!F51))="","",OFFSET('Water Data'!$F$28,0,10*ROW('Water Data'!F51)))</f>
        <v/>
      </c>
      <c r="CA57" s="309" t="str">
        <f ca="true">+IF(OFFSET('Water Data'!$F$29,0,10*ROW('Water Data'!F51))="","",OFFSET('Water Data'!$F$29,0,10*ROW('Water Data'!F51)))</f>
        <v/>
      </c>
      <c r="CB57" s="309" t="str">
        <f ca="true">+IF(OFFSET('Water Data'!$G$27,0,10*ROW('Water Data'!G51))="","",OFFSET('Water Data'!$G$27,0,10*ROW('Water Data'!G51)))</f>
        <v/>
      </c>
      <c r="CC57" s="309" t="str">
        <f ca="true">+IF(OFFSET('Water Data'!$G$28,0,10*ROW('Water Data'!G51))="","",OFFSET('Water Data'!$G$28,0,10*ROW('Water Data'!G51)))</f>
        <v/>
      </c>
      <c r="CD57" s="309" t="str">
        <f ca="true">+IF(OFFSET('Water Data'!$G$29,0,10*ROW('Water Data'!G51))="","",OFFSET('Water Data'!$G$29,0,10*ROW('Water Data'!G51)))</f>
        <v/>
      </c>
      <c r="CE57" s="309" t="str">
        <f ca="true">+IF(OFFSET('Water Data'!$H$27,0,10*ROW('Water Data'!H51))="","",OFFSET('Water Data'!$H$27,0,10*ROW('Water Data'!H51)))</f>
        <v/>
      </c>
      <c r="CF57" s="309" t="str">
        <f ca="true">+IF(OFFSET('Water Data'!$H$28,0,10*ROW('Water Data'!H51))="","",OFFSET('Water Data'!$H$28,0,10*ROW('Water Data'!H51)))</f>
        <v/>
      </c>
      <c r="CG57" s="309" t="str">
        <f ca="true">+IF(OFFSET('Water Data'!$H$29,0,10*ROW('Water Data'!H51))="","",OFFSET('Water Data'!$H$29,0,10*ROW('Water Data'!H51)))</f>
        <v/>
      </c>
      <c r="CH57" s="309" t="str">
        <f ca="true">+IF(OFFSET('Water Data'!$I$27,0,10*ROW('Water Data'!I51))="","",OFFSET('Water Data'!$I$27,0,10*ROW('Water Data'!I51)))</f>
        <v/>
      </c>
      <c r="CI57" s="309" t="str">
        <f ca="true">+IF(OFFSET('Water Data'!$I$28,0,10*ROW('Water Data'!I51))="","",OFFSET('Water Data'!$I$28,0,10*ROW('Water Data'!I51)))</f>
        <v/>
      </c>
      <c r="CJ57" s="309" t="str">
        <f ca="true">+IF(OFFSET('Water Data'!$I$29,0,10*ROW('Water Data'!I51))="","",OFFSET('Water Data'!$I$29,0,10*ROW('Water Data'!I51)))</f>
        <v/>
      </c>
      <c r="CK57" s="309" t="str">
        <f ca="true">+IF(OFFSET('Sanitation Data'!$D$28,0,10*ROW('Sanitation Data'!D51))="","",OFFSET('Sanitation Data'!$D$28,0,10*ROW('Sanitation Data'!D51)))</f>
        <v/>
      </c>
      <c r="CL57" s="309" t="str">
        <f ca="true">+IF(OFFSET('Sanitation Data'!$D$29,0,10*ROW('Sanitation Data'!D51))="","",OFFSET('Sanitation Data'!$D$29,0,10*ROW('Sanitation Data'!D51)))</f>
        <v/>
      </c>
      <c r="CM57" s="309" t="str">
        <f ca="true">+IF(OFFSET('Sanitation Data'!$D$30,0,10*ROW('Sanitation Data'!D51))="","",OFFSET('Sanitation Data'!$D$30,0,10*ROW('Sanitation Data'!D51)))</f>
        <v/>
      </c>
      <c r="CN57" s="309" t="str">
        <f ca="true">+IF(OFFSET('Sanitation Data'!$D$31,0,10*ROW('Sanitation Data'!D51))="","",OFFSET('Sanitation Data'!$D$31,0,10*ROW('Sanitation Data'!D51)))</f>
        <v/>
      </c>
      <c r="CO57" s="309" t="str">
        <f ca="true">+IF(OFFSET('Sanitation Data'!$D$32,0,10*ROW('Sanitation Data'!D51))="","",OFFSET('Sanitation Data'!$D$32,0,10*ROW('Sanitation Data'!D51)))</f>
        <v/>
      </c>
      <c r="CP57" s="309" t="str">
        <f ca="true">+IF(OFFSET('Sanitation Data'!$E$28,0,10*ROW('Sanitation Data'!E51))="","",OFFSET('Sanitation Data'!$E$28,0,10*ROW('Sanitation Data'!E51)))</f>
        <v/>
      </c>
      <c r="CQ57" s="309" t="str">
        <f ca="true">+IF(OFFSET('Sanitation Data'!$E$29,0,10*ROW('Sanitation Data'!E51))="","",OFFSET('Sanitation Data'!$E$29,0,10*ROW('Sanitation Data'!E51)))</f>
        <v/>
      </c>
      <c r="CR57" s="309" t="str">
        <f ca="true">+IF(OFFSET('Sanitation Data'!$E$30,0,10*ROW('Sanitation Data'!E51))="","",OFFSET('Sanitation Data'!$E$30,0,10*ROW('Sanitation Data'!E51)))</f>
        <v/>
      </c>
      <c r="CS57" s="309" t="str">
        <f ca="true">+IF(OFFSET('Sanitation Data'!$E$31,0,10*ROW('Sanitation Data'!E51))="","",OFFSET('Sanitation Data'!$E$31,0,10*ROW('Sanitation Data'!E51)))</f>
        <v/>
      </c>
      <c r="CT57" s="309" t="str">
        <f ca="true">+IF(OFFSET('Sanitation Data'!$E$32,0,10*ROW('Sanitation Data'!E51))="","",OFFSET('Sanitation Data'!$E$32,0,10*ROW('Sanitation Data'!E51)))</f>
        <v/>
      </c>
      <c r="CU57" s="309" t="str">
        <f ca="true">+IF(OFFSET('Sanitation Data'!$F$28,0,10*ROW('Sanitation Data'!F51))="","",OFFSET('Sanitation Data'!$F$28,0,10*ROW('Sanitation Data'!F51)))</f>
        <v/>
      </c>
      <c r="CV57" s="309" t="str">
        <f ca="true">+IF(OFFSET('Sanitation Data'!$F$29,0,10*ROW('Sanitation Data'!F51))="","",OFFSET('Sanitation Data'!$F$29,0,10*ROW('Sanitation Data'!F51)))</f>
        <v/>
      </c>
      <c r="CW57" s="309" t="str">
        <f ca="true">+IF(OFFSET('Sanitation Data'!$F$30,0,10*ROW('Sanitation Data'!F51))="","",OFFSET('Sanitation Data'!$F$30,0,10*ROW('Sanitation Data'!F51)))</f>
        <v/>
      </c>
      <c r="CX57" s="309" t="str">
        <f ca="true">+IF(OFFSET('Sanitation Data'!$F$31,0,10*ROW('Sanitation Data'!F51))="","",OFFSET('Sanitation Data'!$F$31,0,10*ROW('Sanitation Data'!F51)))</f>
        <v/>
      </c>
      <c r="CY57" s="309" t="str">
        <f ca="true">+IF(OFFSET('Sanitation Data'!$F$32,0,10*ROW('Sanitation Data'!F51))="","",OFFSET('Sanitation Data'!$F$32,0,10*ROW('Sanitation Data'!F51)))</f>
        <v/>
      </c>
      <c r="CZ57" s="309" t="str">
        <f ca="true">+IF(OFFSET('Sanitation Data'!$G$28,0,10*ROW('Sanitation Data'!G51))="","",OFFSET('Sanitation Data'!$G$28,0,10*ROW('Sanitation Data'!G51)))</f>
        <v/>
      </c>
      <c r="DA57" s="309" t="str">
        <f ca="true">+IF(OFFSET('Sanitation Data'!$G$29,0,10*ROW('Sanitation Data'!G51))="","",OFFSET('Sanitation Data'!$G$29,0,10*ROW('Sanitation Data'!G51)))</f>
        <v/>
      </c>
      <c r="DB57" s="309" t="str">
        <f ca="true">+IF(OFFSET('Sanitation Data'!$G$30,0,10*ROW('Sanitation Data'!G51))="","",OFFSET('Sanitation Data'!$G$30,0,10*ROW('Sanitation Data'!G51)))</f>
        <v/>
      </c>
      <c r="DC57" s="309" t="str">
        <f ca="true">+IF(OFFSET('Sanitation Data'!$G$31,0,10*ROW('Sanitation Data'!G51))="","",OFFSET('Sanitation Data'!$G$31,0,10*ROW('Sanitation Data'!G51)))</f>
        <v/>
      </c>
      <c r="DD57" s="309" t="str">
        <f ca="true">+IF(OFFSET('Sanitation Data'!$G$32,0,10*ROW('Sanitation Data'!G51))="","",OFFSET('Sanitation Data'!$G$32,0,10*ROW('Sanitation Data'!G51)))</f>
        <v/>
      </c>
      <c r="DE57" s="309" t="str">
        <f ca="true">+IF(OFFSET('Sanitation Data'!$H$28,0,10*ROW('Sanitation Data'!H51))="","",OFFSET('Sanitation Data'!$H$28,0,10*ROW('Sanitation Data'!H51)))</f>
        <v/>
      </c>
      <c r="DF57" s="309" t="str">
        <f ca="true">+IF(OFFSET('Sanitation Data'!$H$29,0,10*ROW('Sanitation Data'!H51))="","",OFFSET('Sanitation Data'!$H$29,0,10*ROW('Sanitation Data'!H51)))</f>
        <v/>
      </c>
      <c r="DG57" s="309" t="str">
        <f ca="true">+IF(OFFSET('Sanitation Data'!$H$30,0,10*ROW('Sanitation Data'!H51))="","",OFFSET('Sanitation Data'!$H$30,0,10*ROW('Sanitation Data'!H51)))</f>
        <v/>
      </c>
      <c r="DH57" s="309" t="str">
        <f ca="true">+IF(OFFSET('Sanitation Data'!$H$31,0,10*ROW('Sanitation Data'!H51))="","",OFFSET('Sanitation Data'!$H$31,0,10*ROW('Sanitation Data'!H51)))</f>
        <v/>
      </c>
      <c r="DI57" s="309" t="str">
        <f ca="true">+IF(OFFSET('Sanitation Data'!$H$32,0,10*ROW('Sanitation Data'!H51))="","",OFFSET('Sanitation Data'!$H$32,0,10*ROW('Sanitation Data'!H51)))</f>
        <v/>
      </c>
      <c r="DJ57" s="309" t="str">
        <f ca="true">+IF(OFFSET('Sanitation Data'!$I$28,0,10*ROW('Sanitation Data'!I51))="","",OFFSET('Sanitation Data'!$I$28,0,10*ROW('Sanitation Data'!I51)))</f>
        <v/>
      </c>
      <c r="DK57" s="309" t="str">
        <f ca="true">+IF(OFFSET('Sanitation Data'!$I$29,0,10*ROW('Sanitation Data'!I51))="","",OFFSET('Sanitation Data'!$I$29,0,10*ROW('Sanitation Data'!I51)))</f>
        <v/>
      </c>
      <c r="DL57" s="309" t="str">
        <f ca="true">+IF(OFFSET('Sanitation Data'!$I$30,0,10*ROW('Sanitation Data'!I51))="","",OFFSET('Sanitation Data'!$I$30,0,10*ROW('Sanitation Data'!I51)))</f>
        <v/>
      </c>
      <c r="DM57" s="309" t="str">
        <f ca="true">+IF(OFFSET('Sanitation Data'!$I$31,0,10*ROW('Sanitation Data'!I51))="","",OFFSET('Sanitation Data'!$I$31,0,10*ROW('Sanitation Data'!I51)))</f>
        <v/>
      </c>
      <c r="DN57" s="309" t="str">
        <f ca="true">+IF(OFFSET('Sanitation Data'!$I$32,0,10*ROW('Sanitation Data'!I51))="","",OFFSET('Sanitation Data'!$I$32,0,10*ROW('Sanitation Data'!I51)))</f>
        <v/>
      </c>
      <c r="DO57" s="309" t="str">
        <f ca="true">+IF(OFFSET('Hygiene Data'!$D$11,0,10*ROW('Hygiene Data'!D51))="","",OFFSET('Hygiene Data'!$D$11,0,10*ROW('Hygiene Data'!D51)))</f>
        <v/>
      </c>
      <c r="DP57" s="309" t="str">
        <f ca="true">+IF(OFFSET('Hygiene Data'!$D$12,0,10*ROW('Hygiene Data'!D51))="","",OFFSET('Hygiene Data'!$D$12,0,10*ROW('Hygiene Data'!D51)))</f>
        <v/>
      </c>
      <c r="DQ57" s="309" t="str">
        <f ca="true">+IF(OFFSET('Hygiene Data'!$D$13,0,10*ROW('Hygiene Data'!D51))="","",OFFSET('Hygiene Data'!$D$13,0,10*ROW('Hygiene Data'!D51)))</f>
        <v/>
      </c>
      <c r="DR57" s="309" t="str">
        <f ca="true">+IF(OFFSET('Hygiene Data'!$E$11,0,10*ROW('Hygiene Data'!E51))="","",OFFSET('Hygiene Data'!$E$11,0,10*ROW('Hygiene Data'!E51)))</f>
        <v/>
      </c>
      <c r="DS57" s="309" t="str">
        <f ca="true">+IF(OFFSET('Hygiene Data'!$E$12,0,10*ROW('Hygiene Data'!E51))="","",OFFSET('Hygiene Data'!$E$12,0,10*ROW('Hygiene Data'!E51)))</f>
        <v/>
      </c>
      <c r="DT57" s="309" t="str">
        <f ca="true">+IF(OFFSET('Hygiene Data'!$E$13,0,10*ROW('Hygiene Data'!E51))="","",OFFSET('Hygiene Data'!$E$13,0,10*ROW('Hygiene Data'!E51)))</f>
        <v/>
      </c>
      <c r="DU57" s="309" t="str">
        <f ca="true">+IF(OFFSET('Hygiene Data'!$F$11,0,10*ROW('Hygiene Data'!F51))="","",OFFSET('Hygiene Data'!$F$11,0,10*ROW('Hygiene Data'!F51)))</f>
        <v/>
      </c>
      <c r="DV57" s="309" t="str">
        <f ca="true">+IF(OFFSET('Hygiene Data'!$F$12,0,10*ROW('Hygiene Data'!F51))="","",OFFSET('Hygiene Data'!$F$12,0,10*ROW('Hygiene Data'!F51)))</f>
        <v/>
      </c>
      <c r="DW57" s="309" t="str">
        <f ca="true">+IF(OFFSET('Hygiene Data'!$F$13,0,10*ROW('Hygiene Data'!F51))="","",OFFSET('Hygiene Data'!$F$13,0,10*ROW('Hygiene Data'!F51)))</f>
        <v/>
      </c>
      <c r="DX57" s="309" t="str">
        <f ca="true">+IF(OFFSET('Hygiene Data'!$G$11,0,10*ROW('Hygiene Data'!G51))="","",OFFSET('Hygiene Data'!$G$11,0,10*ROW('Hygiene Data'!G51)))</f>
        <v/>
      </c>
      <c r="DY57" s="309" t="str">
        <f ca="true">+IF(OFFSET('Hygiene Data'!$G$12,0,10*ROW('Hygiene Data'!G51))="","",OFFSET('Hygiene Data'!$G$12,0,10*ROW('Hygiene Data'!G51)))</f>
        <v/>
      </c>
      <c r="DZ57" s="309" t="str">
        <f ca="true">+IF(OFFSET('Hygiene Data'!$G$13,0,10*ROW('Hygiene Data'!G51))="","",OFFSET('Hygiene Data'!$G$13,0,10*ROW('Hygiene Data'!G51)))</f>
        <v/>
      </c>
      <c r="EA57" s="309" t="str">
        <f ca="true">+IF(OFFSET('Hygiene Data'!$H$11,0,10*ROW('Hygiene Data'!H51))="","",OFFSET('Hygiene Data'!$H$11,0,10*ROW('Hygiene Data'!H51)))</f>
        <v/>
      </c>
      <c r="EB57" s="309" t="str">
        <f ca="true">+IF(OFFSET('Hygiene Data'!$H$12,0,10*ROW('Hygiene Data'!H51))="","",OFFSET('Hygiene Data'!$H$12,0,10*ROW('Hygiene Data'!H51)))</f>
        <v/>
      </c>
      <c r="EC57" s="309" t="str">
        <f ca="true">+IF(OFFSET('Hygiene Data'!$H$13,0,10*ROW('Hygiene Data'!H51))="","",OFFSET('Hygiene Data'!$H$13,0,10*ROW('Hygiene Data'!H51)))</f>
        <v/>
      </c>
      <c r="ED57" s="309" t="str">
        <f ca="true">+IF(OFFSET('Hygiene Data'!$I$11,0,10*ROW('Hygiene Data'!I51))="","",OFFSET('Hygiene Data'!$I$11,0,10*ROW('Hygiene Data'!I51)))</f>
        <v/>
      </c>
      <c r="EE57" s="309" t="str">
        <f ca="true">+IF(OFFSET('Hygiene Data'!$I$12,0,10*ROW('Hygiene Data'!I51))="","",OFFSET('Hygiene Data'!$I$12,0,10*ROW('Hygiene Data'!I51)))</f>
        <v/>
      </c>
      <c r="EF57" s="309"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65"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9"/>
      <c r="BS58" s="309" t="str">
        <f ca="true">+IF(OFFSET('Water Data'!$D$27,0,10*ROW('Water Data'!D52))="","",OFFSET('Water Data'!$D$27,0,10*ROW('Water Data'!D52)))</f>
        <v/>
      </c>
      <c r="BT58" s="309" t="str">
        <f ca="true">+IF(OFFSET('Water Data'!$D$28,0,10*ROW('Water Data'!D52))="","",OFFSET('Water Data'!$D$28,0,10*ROW('Water Data'!D52)))</f>
        <v/>
      </c>
      <c r="BU58" s="309" t="str">
        <f ca="true">+IF(OFFSET('Water Data'!$D$29,0,10*ROW('Water Data'!D52))="","",OFFSET('Water Data'!$D$29,0,10*ROW('Water Data'!D52)))</f>
        <v/>
      </c>
      <c r="BV58" s="309" t="str">
        <f ca="true">+IF(OFFSET('Water Data'!$E$27,0,10*ROW('Water Data'!E52))="","",OFFSET('Water Data'!$E$27,0,10*ROW('Water Data'!E52)))</f>
        <v/>
      </c>
      <c r="BW58" s="309" t="str">
        <f ca="true">+IF(OFFSET('Water Data'!$E$28,0,10*ROW('Water Data'!E52))="","",OFFSET('Water Data'!$E$28,0,10*ROW('Water Data'!E52)))</f>
        <v/>
      </c>
      <c r="BX58" s="309" t="str">
        <f ca="true">+IF(OFFSET('Water Data'!$E$29,0,10*ROW('Water Data'!E52))="","",OFFSET('Water Data'!$E$29,0,10*ROW('Water Data'!E52)))</f>
        <v/>
      </c>
      <c r="BY58" s="309" t="str">
        <f ca="true">+IF(OFFSET('Water Data'!$F$27,0,10*ROW('Water Data'!F52))="","",OFFSET('Water Data'!$F$27,0,10*ROW('Water Data'!F52)))</f>
        <v/>
      </c>
      <c r="BZ58" s="309" t="str">
        <f ca="true">+IF(OFFSET('Water Data'!$F$28,0,10*ROW('Water Data'!F52))="","",OFFSET('Water Data'!$F$28,0,10*ROW('Water Data'!F52)))</f>
        <v/>
      </c>
      <c r="CA58" s="309" t="str">
        <f ca="true">+IF(OFFSET('Water Data'!$F$29,0,10*ROW('Water Data'!F52))="","",OFFSET('Water Data'!$F$29,0,10*ROW('Water Data'!F52)))</f>
        <v/>
      </c>
      <c r="CB58" s="309" t="str">
        <f ca="true">+IF(OFFSET('Water Data'!$G$27,0,10*ROW('Water Data'!G52))="","",OFFSET('Water Data'!$G$27,0,10*ROW('Water Data'!G52)))</f>
        <v/>
      </c>
      <c r="CC58" s="309" t="str">
        <f ca="true">+IF(OFFSET('Water Data'!$G$28,0,10*ROW('Water Data'!G52))="","",OFFSET('Water Data'!$G$28,0,10*ROW('Water Data'!G52)))</f>
        <v/>
      </c>
      <c r="CD58" s="309" t="str">
        <f ca="true">+IF(OFFSET('Water Data'!$G$29,0,10*ROW('Water Data'!G52))="","",OFFSET('Water Data'!$G$29,0,10*ROW('Water Data'!G52)))</f>
        <v/>
      </c>
      <c r="CE58" s="309" t="str">
        <f ca="true">+IF(OFFSET('Water Data'!$H$27,0,10*ROW('Water Data'!H52))="","",OFFSET('Water Data'!$H$27,0,10*ROW('Water Data'!H52)))</f>
        <v/>
      </c>
      <c r="CF58" s="309" t="str">
        <f ca="true">+IF(OFFSET('Water Data'!$H$28,0,10*ROW('Water Data'!H52))="","",OFFSET('Water Data'!$H$28,0,10*ROW('Water Data'!H52)))</f>
        <v/>
      </c>
      <c r="CG58" s="309" t="str">
        <f ca="true">+IF(OFFSET('Water Data'!$H$29,0,10*ROW('Water Data'!H52))="","",OFFSET('Water Data'!$H$29,0,10*ROW('Water Data'!H52)))</f>
        <v/>
      </c>
      <c r="CH58" s="309" t="str">
        <f ca="true">+IF(OFFSET('Water Data'!$I$27,0,10*ROW('Water Data'!I52))="","",OFFSET('Water Data'!$I$27,0,10*ROW('Water Data'!I52)))</f>
        <v/>
      </c>
      <c r="CI58" s="309" t="str">
        <f ca="true">+IF(OFFSET('Water Data'!$I$28,0,10*ROW('Water Data'!I52))="","",OFFSET('Water Data'!$I$28,0,10*ROW('Water Data'!I52)))</f>
        <v/>
      </c>
      <c r="CJ58" s="309" t="str">
        <f ca="true">+IF(OFFSET('Water Data'!$I$29,0,10*ROW('Water Data'!I52))="","",OFFSET('Water Data'!$I$29,0,10*ROW('Water Data'!I52)))</f>
        <v/>
      </c>
      <c r="CK58" s="309" t="str">
        <f ca="true">+IF(OFFSET('Sanitation Data'!$D$28,0,10*ROW('Sanitation Data'!D52))="","",OFFSET('Sanitation Data'!$D$28,0,10*ROW('Sanitation Data'!D52)))</f>
        <v/>
      </c>
      <c r="CL58" s="309" t="str">
        <f ca="true">+IF(OFFSET('Sanitation Data'!$D$29,0,10*ROW('Sanitation Data'!D52))="","",OFFSET('Sanitation Data'!$D$29,0,10*ROW('Sanitation Data'!D52)))</f>
        <v/>
      </c>
      <c r="CM58" s="309" t="str">
        <f ca="true">+IF(OFFSET('Sanitation Data'!$D$30,0,10*ROW('Sanitation Data'!D52))="","",OFFSET('Sanitation Data'!$D$30,0,10*ROW('Sanitation Data'!D52)))</f>
        <v/>
      </c>
      <c r="CN58" s="309" t="str">
        <f ca="true">+IF(OFFSET('Sanitation Data'!$D$31,0,10*ROW('Sanitation Data'!D52))="","",OFFSET('Sanitation Data'!$D$31,0,10*ROW('Sanitation Data'!D52)))</f>
        <v/>
      </c>
      <c r="CO58" s="309" t="str">
        <f ca="true">+IF(OFFSET('Sanitation Data'!$D$32,0,10*ROW('Sanitation Data'!D52))="","",OFFSET('Sanitation Data'!$D$32,0,10*ROW('Sanitation Data'!D52)))</f>
        <v/>
      </c>
      <c r="CP58" s="309" t="str">
        <f ca="true">+IF(OFFSET('Sanitation Data'!$E$28,0,10*ROW('Sanitation Data'!E52))="","",OFFSET('Sanitation Data'!$E$28,0,10*ROW('Sanitation Data'!E52)))</f>
        <v/>
      </c>
      <c r="CQ58" s="309" t="str">
        <f ca="true">+IF(OFFSET('Sanitation Data'!$E$29,0,10*ROW('Sanitation Data'!E52))="","",OFFSET('Sanitation Data'!$E$29,0,10*ROW('Sanitation Data'!E52)))</f>
        <v/>
      </c>
      <c r="CR58" s="309" t="str">
        <f ca="true">+IF(OFFSET('Sanitation Data'!$E$30,0,10*ROW('Sanitation Data'!E52))="","",OFFSET('Sanitation Data'!$E$30,0,10*ROW('Sanitation Data'!E52)))</f>
        <v/>
      </c>
      <c r="CS58" s="309" t="str">
        <f ca="true">+IF(OFFSET('Sanitation Data'!$E$31,0,10*ROW('Sanitation Data'!E52))="","",OFFSET('Sanitation Data'!$E$31,0,10*ROW('Sanitation Data'!E52)))</f>
        <v/>
      </c>
      <c r="CT58" s="309" t="str">
        <f ca="true">+IF(OFFSET('Sanitation Data'!$E$32,0,10*ROW('Sanitation Data'!E52))="","",OFFSET('Sanitation Data'!$E$32,0,10*ROW('Sanitation Data'!E52)))</f>
        <v/>
      </c>
      <c r="CU58" s="309" t="str">
        <f ca="true">+IF(OFFSET('Sanitation Data'!$F$28,0,10*ROW('Sanitation Data'!F52))="","",OFFSET('Sanitation Data'!$F$28,0,10*ROW('Sanitation Data'!F52)))</f>
        <v/>
      </c>
      <c r="CV58" s="309" t="str">
        <f ca="true">+IF(OFFSET('Sanitation Data'!$F$29,0,10*ROW('Sanitation Data'!F52))="","",OFFSET('Sanitation Data'!$F$29,0,10*ROW('Sanitation Data'!F52)))</f>
        <v/>
      </c>
      <c r="CW58" s="309" t="str">
        <f ca="true">+IF(OFFSET('Sanitation Data'!$F$30,0,10*ROW('Sanitation Data'!F52))="","",OFFSET('Sanitation Data'!$F$30,0,10*ROW('Sanitation Data'!F52)))</f>
        <v/>
      </c>
      <c r="CX58" s="309" t="str">
        <f ca="true">+IF(OFFSET('Sanitation Data'!$F$31,0,10*ROW('Sanitation Data'!F52))="","",OFFSET('Sanitation Data'!$F$31,0,10*ROW('Sanitation Data'!F52)))</f>
        <v/>
      </c>
      <c r="CY58" s="309" t="str">
        <f ca="true">+IF(OFFSET('Sanitation Data'!$F$32,0,10*ROW('Sanitation Data'!F52))="","",OFFSET('Sanitation Data'!$F$32,0,10*ROW('Sanitation Data'!F52)))</f>
        <v/>
      </c>
      <c r="CZ58" s="309" t="str">
        <f ca="true">+IF(OFFSET('Sanitation Data'!$G$28,0,10*ROW('Sanitation Data'!G52))="","",OFFSET('Sanitation Data'!$G$28,0,10*ROW('Sanitation Data'!G52)))</f>
        <v/>
      </c>
      <c r="DA58" s="309" t="str">
        <f ca="true">+IF(OFFSET('Sanitation Data'!$G$29,0,10*ROW('Sanitation Data'!G52))="","",OFFSET('Sanitation Data'!$G$29,0,10*ROW('Sanitation Data'!G52)))</f>
        <v/>
      </c>
      <c r="DB58" s="309" t="str">
        <f ca="true">+IF(OFFSET('Sanitation Data'!$G$30,0,10*ROW('Sanitation Data'!G52))="","",OFFSET('Sanitation Data'!$G$30,0,10*ROW('Sanitation Data'!G52)))</f>
        <v/>
      </c>
      <c r="DC58" s="309" t="str">
        <f ca="true">+IF(OFFSET('Sanitation Data'!$G$31,0,10*ROW('Sanitation Data'!G52))="","",OFFSET('Sanitation Data'!$G$31,0,10*ROW('Sanitation Data'!G52)))</f>
        <v/>
      </c>
      <c r="DD58" s="309" t="str">
        <f ca="true">+IF(OFFSET('Sanitation Data'!$G$32,0,10*ROW('Sanitation Data'!G52))="","",OFFSET('Sanitation Data'!$G$32,0,10*ROW('Sanitation Data'!G52)))</f>
        <v/>
      </c>
      <c r="DE58" s="309" t="str">
        <f ca="true">+IF(OFFSET('Sanitation Data'!$H$28,0,10*ROW('Sanitation Data'!H52))="","",OFFSET('Sanitation Data'!$H$28,0,10*ROW('Sanitation Data'!H52)))</f>
        <v/>
      </c>
      <c r="DF58" s="309" t="str">
        <f ca="true">+IF(OFFSET('Sanitation Data'!$H$29,0,10*ROW('Sanitation Data'!H52))="","",OFFSET('Sanitation Data'!$H$29,0,10*ROW('Sanitation Data'!H52)))</f>
        <v/>
      </c>
      <c r="DG58" s="309" t="str">
        <f ca="true">+IF(OFFSET('Sanitation Data'!$H$30,0,10*ROW('Sanitation Data'!H52))="","",OFFSET('Sanitation Data'!$H$30,0,10*ROW('Sanitation Data'!H52)))</f>
        <v/>
      </c>
      <c r="DH58" s="309" t="str">
        <f ca="true">+IF(OFFSET('Sanitation Data'!$H$31,0,10*ROW('Sanitation Data'!H52))="","",OFFSET('Sanitation Data'!$H$31,0,10*ROW('Sanitation Data'!H52)))</f>
        <v/>
      </c>
      <c r="DI58" s="309" t="str">
        <f ca="true">+IF(OFFSET('Sanitation Data'!$H$32,0,10*ROW('Sanitation Data'!H52))="","",OFFSET('Sanitation Data'!$H$32,0,10*ROW('Sanitation Data'!H52)))</f>
        <v/>
      </c>
      <c r="DJ58" s="309" t="str">
        <f ca="true">+IF(OFFSET('Sanitation Data'!$I$28,0,10*ROW('Sanitation Data'!I52))="","",OFFSET('Sanitation Data'!$I$28,0,10*ROW('Sanitation Data'!I52)))</f>
        <v/>
      </c>
      <c r="DK58" s="309" t="str">
        <f ca="true">+IF(OFFSET('Sanitation Data'!$I$29,0,10*ROW('Sanitation Data'!I52))="","",OFFSET('Sanitation Data'!$I$29,0,10*ROW('Sanitation Data'!I52)))</f>
        <v/>
      </c>
      <c r="DL58" s="309" t="str">
        <f ca="true">+IF(OFFSET('Sanitation Data'!$I$30,0,10*ROW('Sanitation Data'!I52))="","",OFFSET('Sanitation Data'!$I$30,0,10*ROW('Sanitation Data'!I52)))</f>
        <v/>
      </c>
      <c r="DM58" s="309" t="str">
        <f ca="true">+IF(OFFSET('Sanitation Data'!$I$31,0,10*ROW('Sanitation Data'!I52))="","",OFFSET('Sanitation Data'!$I$31,0,10*ROW('Sanitation Data'!I52)))</f>
        <v/>
      </c>
      <c r="DN58" s="309" t="str">
        <f ca="true">+IF(OFFSET('Sanitation Data'!$I$32,0,10*ROW('Sanitation Data'!I52))="","",OFFSET('Sanitation Data'!$I$32,0,10*ROW('Sanitation Data'!I52)))</f>
        <v/>
      </c>
      <c r="DO58" s="309" t="str">
        <f ca="true">+IF(OFFSET('Hygiene Data'!$D$11,0,10*ROW('Hygiene Data'!D52))="","",OFFSET('Hygiene Data'!$D$11,0,10*ROW('Hygiene Data'!D52)))</f>
        <v/>
      </c>
      <c r="DP58" s="309" t="str">
        <f ca="true">+IF(OFFSET('Hygiene Data'!$D$12,0,10*ROW('Hygiene Data'!D52))="","",OFFSET('Hygiene Data'!$D$12,0,10*ROW('Hygiene Data'!D52)))</f>
        <v/>
      </c>
      <c r="DQ58" s="309" t="str">
        <f ca="true">+IF(OFFSET('Hygiene Data'!$D$13,0,10*ROW('Hygiene Data'!D52))="","",OFFSET('Hygiene Data'!$D$13,0,10*ROW('Hygiene Data'!D52)))</f>
        <v/>
      </c>
      <c r="DR58" s="309" t="str">
        <f ca="true">+IF(OFFSET('Hygiene Data'!$E$11,0,10*ROW('Hygiene Data'!E52))="","",OFFSET('Hygiene Data'!$E$11,0,10*ROW('Hygiene Data'!E52)))</f>
        <v/>
      </c>
      <c r="DS58" s="309" t="str">
        <f ca="true">+IF(OFFSET('Hygiene Data'!$E$12,0,10*ROW('Hygiene Data'!E52))="","",OFFSET('Hygiene Data'!$E$12,0,10*ROW('Hygiene Data'!E52)))</f>
        <v/>
      </c>
      <c r="DT58" s="309" t="str">
        <f ca="true">+IF(OFFSET('Hygiene Data'!$E$13,0,10*ROW('Hygiene Data'!E52))="","",OFFSET('Hygiene Data'!$E$13,0,10*ROW('Hygiene Data'!E52)))</f>
        <v/>
      </c>
      <c r="DU58" s="309" t="str">
        <f ca="true">+IF(OFFSET('Hygiene Data'!$F$11,0,10*ROW('Hygiene Data'!F52))="","",OFFSET('Hygiene Data'!$F$11,0,10*ROW('Hygiene Data'!F52)))</f>
        <v/>
      </c>
      <c r="DV58" s="309" t="str">
        <f ca="true">+IF(OFFSET('Hygiene Data'!$F$12,0,10*ROW('Hygiene Data'!F52))="","",OFFSET('Hygiene Data'!$F$12,0,10*ROW('Hygiene Data'!F52)))</f>
        <v/>
      </c>
      <c r="DW58" s="309" t="str">
        <f ca="true">+IF(OFFSET('Hygiene Data'!$F$13,0,10*ROW('Hygiene Data'!F52))="","",OFFSET('Hygiene Data'!$F$13,0,10*ROW('Hygiene Data'!F52)))</f>
        <v/>
      </c>
      <c r="DX58" s="309" t="str">
        <f ca="true">+IF(OFFSET('Hygiene Data'!$G$11,0,10*ROW('Hygiene Data'!G52))="","",OFFSET('Hygiene Data'!$G$11,0,10*ROW('Hygiene Data'!G52)))</f>
        <v/>
      </c>
      <c r="DY58" s="309" t="str">
        <f ca="true">+IF(OFFSET('Hygiene Data'!$G$12,0,10*ROW('Hygiene Data'!G52))="","",OFFSET('Hygiene Data'!$G$12,0,10*ROW('Hygiene Data'!G52)))</f>
        <v/>
      </c>
      <c r="DZ58" s="309" t="str">
        <f ca="true">+IF(OFFSET('Hygiene Data'!$G$13,0,10*ROW('Hygiene Data'!G52))="","",OFFSET('Hygiene Data'!$G$13,0,10*ROW('Hygiene Data'!G52)))</f>
        <v/>
      </c>
      <c r="EA58" s="309" t="str">
        <f ca="true">+IF(OFFSET('Hygiene Data'!$H$11,0,10*ROW('Hygiene Data'!H52))="","",OFFSET('Hygiene Data'!$H$11,0,10*ROW('Hygiene Data'!H52)))</f>
        <v/>
      </c>
      <c r="EB58" s="309" t="str">
        <f ca="true">+IF(OFFSET('Hygiene Data'!$H$12,0,10*ROW('Hygiene Data'!H52))="","",OFFSET('Hygiene Data'!$H$12,0,10*ROW('Hygiene Data'!H52)))</f>
        <v/>
      </c>
      <c r="EC58" s="309" t="str">
        <f ca="true">+IF(OFFSET('Hygiene Data'!$H$13,0,10*ROW('Hygiene Data'!H52))="","",OFFSET('Hygiene Data'!$H$13,0,10*ROW('Hygiene Data'!H52)))</f>
        <v/>
      </c>
      <c r="ED58" s="309" t="str">
        <f ca="true">+IF(OFFSET('Hygiene Data'!$I$11,0,10*ROW('Hygiene Data'!I52))="","",OFFSET('Hygiene Data'!$I$11,0,10*ROW('Hygiene Data'!I52)))</f>
        <v/>
      </c>
      <c r="EE58" s="309" t="str">
        <f ca="true">+IF(OFFSET('Hygiene Data'!$I$12,0,10*ROW('Hygiene Data'!I52))="","",OFFSET('Hygiene Data'!$I$12,0,10*ROW('Hygiene Data'!I52)))</f>
        <v/>
      </c>
      <c r="EF58" s="309"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65"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9"/>
      <c r="BS59" s="309" t="str">
        <f ca="true">+IF(OFFSET('Water Data'!$D$27,0,10*ROW('Water Data'!D53))="","",OFFSET('Water Data'!$D$27,0,10*ROW('Water Data'!D53)))</f>
        <v/>
      </c>
      <c r="BT59" s="309" t="str">
        <f ca="true">+IF(OFFSET('Water Data'!$D$28,0,10*ROW('Water Data'!D53))="","",OFFSET('Water Data'!$D$28,0,10*ROW('Water Data'!D53)))</f>
        <v/>
      </c>
      <c r="BU59" s="309" t="str">
        <f ca="true">+IF(OFFSET('Water Data'!$D$29,0,10*ROW('Water Data'!D53))="","",OFFSET('Water Data'!$D$29,0,10*ROW('Water Data'!D53)))</f>
        <v/>
      </c>
      <c r="BV59" s="309" t="str">
        <f ca="true">+IF(OFFSET('Water Data'!$E$27,0,10*ROW('Water Data'!E53))="","",OFFSET('Water Data'!$E$27,0,10*ROW('Water Data'!E53)))</f>
        <v/>
      </c>
      <c r="BW59" s="309" t="str">
        <f ca="true">+IF(OFFSET('Water Data'!$E$28,0,10*ROW('Water Data'!E53))="","",OFFSET('Water Data'!$E$28,0,10*ROW('Water Data'!E53)))</f>
        <v/>
      </c>
      <c r="BX59" s="309" t="str">
        <f ca="true">+IF(OFFSET('Water Data'!$E$29,0,10*ROW('Water Data'!E53))="","",OFFSET('Water Data'!$E$29,0,10*ROW('Water Data'!E53)))</f>
        <v/>
      </c>
      <c r="BY59" s="309" t="str">
        <f ca="true">+IF(OFFSET('Water Data'!$F$27,0,10*ROW('Water Data'!F53))="","",OFFSET('Water Data'!$F$27,0,10*ROW('Water Data'!F53)))</f>
        <v/>
      </c>
      <c r="BZ59" s="309" t="str">
        <f ca="true">+IF(OFFSET('Water Data'!$F$28,0,10*ROW('Water Data'!F53))="","",OFFSET('Water Data'!$F$28,0,10*ROW('Water Data'!F53)))</f>
        <v/>
      </c>
      <c r="CA59" s="309" t="str">
        <f ca="true">+IF(OFFSET('Water Data'!$F$29,0,10*ROW('Water Data'!F53))="","",OFFSET('Water Data'!$F$29,0,10*ROW('Water Data'!F53)))</f>
        <v/>
      </c>
      <c r="CB59" s="309" t="str">
        <f ca="true">+IF(OFFSET('Water Data'!$G$27,0,10*ROW('Water Data'!G53))="","",OFFSET('Water Data'!$G$27,0,10*ROW('Water Data'!G53)))</f>
        <v/>
      </c>
      <c r="CC59" s="309" t="str">
        <f ca="true">+IF(OFFSET('Water Data'!$G$28,0,10*ROW('Water Data'!G53))="","",OFFSET('Water Data'!$G$28,0,10*ROW('Water Data'!G53)))</f>
        <v/>
      </c>
      <c r="CD59" s="309" t="str">
        <f ca="true">+IF(OFFSET('Water Data'!$G$29,0,10*ROW('Water Data'!G53))="","",OFFSET('Water Data'!$G$29,0,10*ROW('Water Data'!G53)))</f>
        <v/>
      </c>
      <c r="CE59" s="309" t="str">
        <f ca="true">+IF(OFFSET('Water Data'!$H$27,0,10*ROW('Water Data'!H53))="","",OFFSET('Water Data'!$H$27,0,10*ROW('Water Data'!H53)))</f>
        <v/>
      </c>
      <c r="CF59" s="309" t="str">
        <f ca="true">+IF(OFFSET('Water Data'!$H$28,0,10*ROW('Water Data'!H53))="","",OFFSET('Water Data'!$H$28,0,10*ROW('Water Data'!H53)))</f>
        <v/>
      </c>
      <c r="CG59" s="309" t="str">
        <f ca="true">+IF(OFFSET('Water Data'!$H$29,0,10*ROW('Water Data'!H53))="","",OFFSET('Water Data'!$H$29,0,10*ROW('Water Data'!H53)))</f>
        <v/>
      </c>
      <c r="CH59" s="309" t="str">
        <f ca="true">+IF(OFFSET('Water Data'!$I$27,0,10*ROW('Water Data'!I53))="","",OFFSET('Water Data'!$I$27,0,10*ROW('Water Data'!I53)))</f>
        <v/>
      </c>
      <c r="CI59" s="309" t="str">
        <f ca="true">+IF(OFFSET('Water Data'!$I$28,0,10*ROW('Water Data'!I53))="","",OFFSET('Water Data'!$I$28,0,10*ROW('Water Data'!I53)))</f>
        <v/>
      </c>
      <c r="CJ59" s="309" t="str">
        <f ca="true">+IF(OFFSET('Water Data'!$I$29,0,10*ROW('Water Data'!I53))="","",OFFSET('Water Data'!$I$29,0,10*ROW('Water Data'!I53)))</f>
        <v/>
      </c>
      <c r="CK59" s="309" t="str">
        <f ca="true">+IF(OFFSET('Sanitation Data'!$D$28,0,10*ROW('Sanitation Data'!D53))="","",OFFSET('Sanitation Data'!$D$28,0,10*ROW('Sanitation Data'!D53)))</f>
        <v/>
      </c>
      <c r="CL59" s="309" t="str">
        <f ca="true">+IF(OFFSET('Sanitation Data'!$D$29,0,10*ROW('Sanitation Data'!D53))="","",OFFSET('Sanitation Data'!$D$29,0,10*ROW('Sanitation Data'!D53)))</f>
        <v/>
      </c>
      <c r="CM59" s="309" t="str">
        <f ca="true">+IF(OFFSET('Sanitation Data'!$D$30,0,10*ROW('Sanitation Data'!D53))="","",OFFSET('Sanitation Data'!$D$30,0,10*ROW('Sanitation Data'!D53)))</f>
        <v/>
      </c>
      <c r="CN59" s="309" t="str">
        <f ca="true">+IF(OFFSET('Sanitation Data'!$D$31,0,10*ROW('Sanitation Data'!D53))="","",OFFSET('Sanitation Data'!$D$31,0,10*ROW('Sanitation Data'!D53)))</f>
        <v/>
      </c>
      <c r="CO59" s="309" t="str">
        <f ca="true">+IF(OFFSET('Sanitation Data'!$D$32,0,10*ROW('Sanitation Data'!D53))="","",OFFSET('Sanitation Data'!$D$32,0,10*ROW('Sanitation Data'!D53)))</f>
        <v/>
      </c>
      <c r="CP59" s="309" t="str">
        <f ca="true">+IF(OFFSET('Sanitation Data'!$E$28,0,10*ROW('Sanitation Data'!E53))="","",OFFSET('Sanitation Data'!$E$28,0,10*ROW('Sanitation Data'!E53)))</f>
        <v/>
      </c>
      <c r="CQ59" s="309" t="str">
        <f ca="true">+IF(OFFSET('Sanitation Data'!$E$29,0,10*ROW('Sanitation Data'!E53))="","",OFFSET('Sanitation Data'!$E$29,0,10*ROW('Sanitation Data'!E53)))</f>
        <v/>
      </c>
      <c r="CR59" s="309" t="str">
        <f ca="true">+IF(OFFSET('Sanitation Data'!$E$30,0,10*ROW('Sanitation Data'!E53))="","",OFFSET('Sanitation Data'!$E$30,0,10*ROW('Sanitation Data'!E53)))</f>
        <v/>
      </c>
      <c r="CS59" s="309" t="str">
        <f ca="true">+IF(OFFSET('Sanitation Data'!$E$31,0,10*ROW('Sanitation Data'!E53))="","",OFFSET('Sanitation Data'!$E$31,0,10*ROW('Sanitation Data'!E53)))</f>
        <v/>
      </c>
      <c r="CT59" s="309" t="str">
        <f ca="true">+IF(OFFSET('Sanitation Data'!$E$32,0,10*ROW('Sanitation Data'!E53))="","",OFFSET('Sanitation Data'!$E$32,0,10*ROW('Sanitation Data'!E53)))</f>
        <v/>
      </c>
      <c r="CU59" s="309" t="str">
        <f ca="true">+IF(OFFSET('Sanitation Data'!$F$28,0,10*ROW('Sanitation Data'!F53))="","",OFFSET('Sanitation Data'!$F$28,0,10*ROW('Sanitation Data'!F53)))</f>
        <v/>
      </c>
      <c r="CV59" s="309" t="str">
        <f ca="true">+IF(OFFSET('Sanitation Data'!$F$29,0,10*ROW('Sanitation Data'!F53))="","",OFFSET('Sanitation Data'!$F$29,0,10*ROW('Sanitation Data'!F53)))</f>
        <v/>
      </c>
      <c r="CW59" s="309" t="str">
        <f ca="true">+IF(OFFSET('Sanitation Data'!$F$30,0,10*ROW('Sanitation Data'!F53))="","",OFFSET('Sanitation Data'!$F$30,0,10*ROW('Sanitation Data'!F53)))</f>
        <v/>
      </c>
      <c r="CX59" s="309" t="str">
        <f ca="true">+IF(OFFSET('Sanitation Data'!$F$31,0,10*ROW('Sanitation Data'!F53))="","",OFFSET('Sanitation Data'!$F$31,0,10*ROW('Sanitation Data'!F53)))</f>
        <v/>
      </c>
      <c r="CY59" s="309" t="str">
        <f ca="true">+IF(OFFSET('Sanitation Data'!$F$32,0,10*ROW('Sanitation Data'!F53))="","",OFFSET('Sanitation Data'!$F$32,0,10*ROW('Sanitation Data'!F53)))</f>
        <v/>
      </c>
      <c r="CZ59" s="309" t="str">
        <f ca="true">+IF(OFFSET('Sanitation Data'!$G$28,0,10*ROW('Sanitation Data'!G53))="","",OFFSET('Sanitation Data'!$G$28,0,10*ROW('Sanitation Data'!G53)))</f>
        <v/>
      </c>
      <c r="DA59" s="309" t="str">
        <f ca="true">+IF(OFFSET('Sanitation Data'!$G$29,0,10*ROW('Sanitation Data'!G53))="","",OFFSET('Sanitation Data'!$G$29,0,10*ROW('Sanitation Data'!G53)))</f>
        <v/>
      </c>
      <c r="DB59" s="309" t="str">
        <f ca="true">+IF(OFFSET('Sanitation Data'!$G$30,0,10*ROW('Sanitation Data'!G53))="","",OFFSET('Sanitation Data'!$G$30,0,10*ROW('Sanitation Data'!G53)))</f>
        <v/>
      </c>
      <c r="DC59" s="309" t="str">
        <f ca="true">+IF(OFFSET('Sanitation Data'!$G$31,0,10*ROW('Sanitation Data'!G53))="","",OFFSET('Sanitation Data'!$G$31,0,10*ROW('Sanitation Data'!G53)))</f>
        <v/>
      </c>
      <c r="DD59" s="309" t="str">
        <f ca="true">+IF(OFFSET('Sanitation Data'!$G$32,0,10*ROW('Sanitation Data'!G53))="","",OFFSET('Sanitation Data'!$G$32,0,10*ROW('Sanitation Data'!G53)))</f>
        <v/>
      </c>
      <c r="DE59" s="309" t="str">
        <f ca="true">+IF(OFFSET('Sanitation Data'!$H$28,0,10*ROW('Sanitation Data'!H53))="","",OFFSET('Sanitation Data'!$H$28,0,10*ROW('Sanitation Data'!H53)))</f>
        <v/>
      </c>
      <c r="DF59" s="309" t="str">
        <f ca="true">+IF(OFFSET('Sanitation Data'!$H$29,0,10*ROW('Sanitation Data'!H53))="","",OFFSET('Sanitation Data'!$H$29,0,10*ROW('Sanitation Data'!H53)))</f>
        <v/>
      </c>
      <c r="DG59" s="309" t="str">
        <f ca="true">+IF(OFFSET('Sanitation Data'!$H$30,0,10*ROW('Sanitation Data'!H53))="","",OFFSET('Sanitation Data'!$H$30,0,10*ROW('Sanitation Data'!H53)))</f>
        <v/>
      </c>
      <c r="DH59" s="309" t="str">
        <f ca="true">+IF(OFFSET('Sanitation Data'!$H$31,0,10*ROW('Sanitation Data'!H53))="","",OFFSET('Sanitation Data'!$H$31,0,10*ROW('Sanitation Data'!H53)))</f>
        <v/>
      </c>
      <c r="DI59" s="309" t="str">
        <f ca="true">+IF(OFFSET('Sanitation Data'!$H$32,0,10*ROW('Sanitation Data'!H53))="","",OFFSET('Sanitation Data'!$H$32,0,10*ROW('Sanitation Data'!H53)))</f>
        <v/>
      </c>
      <c r="DJ59" s="309" t="str">
        <f ca="true">+IF(OFFSET('Sanitation Data'!$I$28,0,10*ROW('Sanitation Data'!I53))="","",OFFSET('Sanitation Data'!$I$28,0,10*ROW('Sanitation Data'!I53)))</f>
        <v/>
      </c>
      <c r="DK59" s="309" t="str">
        <f ca="true">+IF(OFFSET('Sanitation Data'!$I$29,0,10*ROW('Sanitation Data'!I53))="","",OFFSET('Sanitation Data'!$I$29,0,10*ROW('Sanitation Data'!I53)))</f>
        <v/>
      </c>
      <c r="DL59" s="309" t="str">
        <f ca="true">+IF(OFFSET('Sanitation Data'!$I$30,0,10*ROW('Sanitation Data'!I53))="","",OFFSET('Sanitation Data'!$I$30,0,10*ROW('Sanitation Data'!I53)))</f>
        <v/>
      </c>
      <c r="DM59" s="309" t="str">
        <f ca="true">+IF(OFFSET('Sanitation Data'!$I$31,0,10*ROW('Sanitation Data'!I53))="","",OFFSET('Sanitation Data'!$I$31,0,10*ROW('Sanitation Data'!I53)))</f>
        <v/>
      </c>
      <c r="DN59" s="309" t="str">
        <f ca="true">+IF(OFFSET('Sanitation Data'!$I$32,0,10*ROW('Sanitation Data'!I53))="","",OFFSET('Sanitation Data'!$I$32,0,10*ROW('Sanitation Data'!I53)))</f>
        <v/>
      </c>
      <c r="DO59" s="309" t="str">
        <f ca="true">+IF(OFFSET('Hygiene Data'!$D$11,0,10*ROW('Hygiene Data'!D53))="","",OFFSET('Hygiene Data'!$D$11,0,10*ROW('Hygiene Data'!D53)))</f>
        <v/>
      </c>
      <c r="DP59" s="309" t="str">
        <f ca="true">+IF(OFFSET('Hygiene Data'!$D$12,0,10*ROW('Hygiene Data'!D53))="","",OFFSET('Hygiene Data'!$D$12,0,10*ROW('Hygiene Data'!D53)))</f>
        <v/>
      </c>
      <c r="DQ59" s="309" t="str">
        <f ca="true">+IF(OFFSET('Hygiene Data'!$D$13,0,10*ROW('Hygiene Data'!D53))="","",OFFSET('Hygiene Data'!$D$13,0,10*ROW('Hygiene Data'!D53)))</f>
        <v/>
      </c>
      <c r="DR59" s="309" t="str">
        <f ca="true">+IF(OFFSET('Hygiene Data'!$E$11,0,10*ROW('Hygiene Data'!E53))="","",OFFSET('Hygiene Data'!$E$11,0,10*ROW('Hygiene Data'!E53)))</f>
        <v/>
      </c>
      <c r="DS59" s="309" t="str">
        <f ca="true">+IF(OFFSET('Hygiene Data'!$E$12,0,10*ROW('Hygiene Data'!E53))="","",OFFSET('Hygiene Data'!$E$12,0,10*ROW('Hygiene Data'!E53)))</f>
        <v/>
      </c>
      <c r="DT59" s="309" t="str">
        <f ca="true">+IF(OFFSET('Hygiene Data'!$E$13,0,10*ROW('Hygiene Data'!E53))="","",OFFSET('Hygiene Data'!$E$13,0,10*ROW('Hygiene Data'!E53)))</f>
        <v/>
      </c>
      <c r="DU59" s="309" t="str">
        <f ca="true">+IF(OFFSET('Hygiene Data'!$F$11,0,10*ROW('Hygiene Data'!F53))="","",OFFSET('Hygiene Data'!$F$11,0,10*ROW('Hygiene Data'!F53)))</f>
        <v/>
      </c>
      <c r="DV59" s="309" t="str">
        <f ca="true">+IF(OFFSET('Hygiene Data'!$F$12,0,10*ROW('Hygiene Data'!F53))="","",OFFSET('Hygiene Data'!$F$12,0,10*ROW('Hygiene Data'!F53)))</f>
        <v/>
      </c>
      <c r="DW59" s="309" t="str">
        <f ca="true">+IF(OFFSET('Hygiene Data'!$F$13,0,10*ROW('Hygiene Data'!F53))="","",OFFSET('Hygiene Data'!$F$13,0,10*ROW('Hygiene Data'!F53)))</f>
        <v/>
      </c>
      <c r="DX59" s="309" t="str">
        <f ca="true">+IF(OFFSET('Hygiene Data'!$G$11,0,10*ROW('Hygiene Data'!G53))="","",OFFSET('Hygiene Data'!$G$11,0,10*ROW('Hygiene Data'!G53)))</f>
        <v/>
      </c>
      <c r="DY59" s="309" t="str">
        <f ca="true">+IF(OFFSET('Hygiene Data'!$G$12,0,10*ROW('Hygiene Data'!G53))="","",OFFSET('Hygiene Data'!$G$12,0,10*ROW('Hygiene Data'!G53)))</f>
        <v/>
      </c>
      <c r="DZ59" s="309" t="str">
        <f ca="true">+IF(OFFSET('Hygiene Data'!$G$13,0,10*ROW('Hygiene Data'!G53))="","",OFFSET('Hygiene Data'!$G$13,0,10*ROW('Hygiene Data'!G53)))</f>
        <v/>
      </c>
      <c r="EA59" s="309" t="str">
        <f ca="true">+IF(OFFSET('Hygiene Data'!$H$11,0,10*ROW('Hygiene Data'!H53))="","",OFFSET('Hygiene Data'!$H$11,0,10*ROW('Hygiene Data'!H53)))</f>
        <v/>
      </c>
      <c r="EB59" s="309" t="str">
        <f ca="true">+IF(OFFSET('Hygiene Data'!$H$12,0,10*ROW('Hygiene Data'!H53))="","",OFFSET('Hygiene Data'!$H$12,0,10*ROW('Hygiene Data'!H53)))</f>
        <v/>
      </c>
      <c r="EC59" s="309" t="str">
        <f ca="true">+IF(OFFSET('Hygiene Data'!$H$13,0,10*ROW('Hygiene Data'!H53))="","",OFFSET('Hygiene Data'!$H$13,0,10*ROW('Hygiene Data'!H53)))</f>
        <v/>
      </c>
      <c r="ED59" s="309" t="str">
        <f ca="true">+IF(OFFSET('Hygiene Data'!$I$11,0,10*ROW('Hygiene Data'!I53))="","",OFFSET('Hygiene Data'!$I$11,0,10*ROW('Hygiene Data'!I53)))</f>
        <v/>
      </c>
      <c r="EE59" s="309" t="str">
        <f ca="true">+IF(OFFSET('Hygiene Data'!$I$12,0,10*ROW('Hygiene Data'!I53))="","",OFFSET('Hygiene Data'!$I$12,0,10*ROW('Hygiene Data'!I53)))</f>
        <v/>
      </c>
      <c r="EF59" s="309"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65"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9"/>
      <c r="BS60" s="309" t="str">
        <f ca="true">+IF(OFFSET('Water Data'!$D$27,0,10*ROW('Water Data'!D54))="","",OFFSET('Water Data'!$D$27,0,10*ROW('Water Data'!D54)))</f>
        <v/>
      </c>
      <c r="BT60" s="309" t="str">
        <f ca="true">+IF(OFFSET('Water Data'!$D$28,0,10*ROW('Water Data'!D54))="","",OFFSET('Water Data'!$D$28,0,10*ROW('Water Data'!D54)))</f>
        <v/>
      </c>
      <c r="BU60" s="309" t="str">
        <f ca="true">+IF(OFFSET('Water Data'!$D$29,0,10*ROW('Water Data'!D54))="","",OFFSET('Water Data'!$D$29,0,10*ROW('Water Data'!D54)))</f>
        <v/>
      </c>
      <c r="BV60" s="309" t="str">
        <f ca="true">+IF(OFFSET('Water Data'!$E$27,0,10*ROW('Water Data'!E54))="","",OFFSET('Water Data'!$E$27,0,10*ROW('Water Data'!E54)))</f>
        <v/>
      </c>
      <c r="BW60" s="309" t="str">
        <f ca="true">+IF(OFFSET('Water Data'!$E$28,0,10*ROW('Water Data'!E54))="","",OFFSET('Water Data'!$E$28,0,10*ROW('Water Data'!E54)))</f>
        <v/>
      </c>
      <c r="BX60" s="309" t="str">
        <f ca="true">+IF(OFFSET('Water Data'!$E$29,0,10*ROW('Water Data'!E54))="","",OFFSET('Water Data'!$E$29,0,10*ROW('Water Data'!E54)))</f>
        <v/>
      </c>
      <c r="BY60" s="309" t="str">
        <f ca="true">+IF(OFFSET('Water Data'!$F$27,0,10*ROW('Water Data'!F54))="","",OFFSET('Water Data'!$F$27,0,10*ROW('Water Data'!F54)))</f>
        <v/>
      </c>
      <c r="BZ60" s="309" t="str">
        <f ca="true">+IF(OFFSET('Water Data'!$F$28,0,10*ROW('Water Data'!F54))="","",OFFSET('Water Data'!$F$28,0,10*ROW('Water Data'!F54)))</f>
        <v/>
      </c>
      <c r="CA60" s="309" t="str">
        <f ca="true">+IF(OFFSET('Water Data'!$F$29,0,10*ROW('Water Data'!F54))="","",OFFSET('Water Data'!$F$29,0,10*ROW('Water Data'!F54)))</f>
        <v/>
      </c>
      <c r="CB60" s="309" t="str">
        <f ca="true">+IF(OFFSET('Water Data'!$G$27,0,10*ROW('Water Data'!G54))="","",OFFSET('Water Data'!$G$27,0,10*ROW('Water Data'!G54)))</f>
        <v/>
      </c>
      <c r="CC60" s="309" t="str">
        <f ca="true">+IF(OFFSET('Water Data'!$G$28,0,10*ROW('Water Data'!G54))="","",OFFSET('Water Data'!$G$28,0,10*ROW('Water Data'!G54)))</f>
        <v/>
      </c>
      <c r="CD60" s="309" t="str">
        <f ca="true">+IF(OFFSET('Water Data'!$G$29,0,10*ROW('Water Data'!G54))="","",OFFSET('Water Data'!$G$29,0,10*ROW('Water Data'!G54)))</f>
        <v/>
      </c>
      <c r="CE60" s="309" t="str">
        <f ca="true">+IF(OFFSET('Water Data'!$H$27,0,10*ROW('Water Data'!H54))="","",OFFSET('Water Data'!$H$27,0,10*ROW('Water Data'!H54)))</f>
        <v/>
      </c>
      <c r="CF60" s="309" t="str">
        <f ca="true">+IF(OFFSET('Water Data'!$H$28,0,10*ROW('Water Data'!H54))="","",OFFSET('Water Data'!$H$28,0,10*ROW('Water Data'!H54)))</f>
        <v/>
      </c>
      <c r="CG60" s="309" t="str">
        <f ca="true">+IF(OFFSET('Water Data'!$H$29,0,10*ROW('Water Data'!H54))="","",OFFSET('Water Data'!$H$29,0,10*ROW('Water Data'!H54)))</f>
        <v/>
      </c>
      <c r="CH60" s="309" t="str">
        <f ca="true">+IF(OFFSET('Water Data'!$I$27,0,10*ROW('Water Data'!I54))="","",OFFSET('Water Data'!$I$27,0,10*ROW('Water Data'!I54)))</f>
        <v/>
      </c>
      <c r="CI60" s="309" t="str">
        <f ca="true">+IF(OFFSET('Water Data'!$I$28,0,10*ROW('Water Data'!I54))="","",OFFSET('Water Data'!$I$28,0,10*ROW('Water Data'!I54)))</f>
        <v/>
      </c>
      <c r="CJ60" s="309" t="str">
        <f ca="true">+IF(OFFSET('Water Data'!$I$29,0,10*ROW('Water Data'!I54))="","",OFFSET('Water Data'!$I$29,0,10*ROW('Water Data'!I54)))</f>
        <v/>
      </c>
      <c r="CK60" s="309" t="str">
        <f ca="true">+IF(OFFSET('Sanitation Data'!$D$28,0,10*ROW('Sanitation Data'!D54))="","",OFFSET('Sanitation Data'!$D$28,0,10*ROW('Sanitation Data'!D54)))</f>
        <v/>
      </c>
      <c r="CL60" s="309" t="str">
        <f ca="true">+IF(OFFSET('Sanitation Data'!$D$29,0,10*ROW('Sanitation Data'!D54))="","",OFFSET('Sanitation Data'!$D$29,0,10*ROW('Sanitation Data'!D54)))</f>
        <v/>
      </c>
      <c r="CM60" s="309" t="str">
        <f ca="true">+IF(OFFSET('Sanitation Data'!$D$30,0,10*ROW('Sanitation Data'!D54))="","",OFFSET('Sanitation Data'!$D$30,0,10*ROW('Sanitation Data'!D54)))</f>
        <v/>
      </c>
      <c r="CN60" s="309" t="str">
        <f ca="true">+IF(OFFSET('Sanitation Data'!$D$31,0,10*ROW('Sanitation Data'!D54))="","",OFFSET('Sanitation Data'!$D$31,0,10*ROW('Sanitation Data'!D54)))</f>
        <v/>
      </c>
      <c r="CO60" s="309" t="str">
        <f ca="true">+IF(OFFSET('Sanitation Data'!$D$32,0,10*ROW('Sanitation Data'!D54))="","",OFFSET('Sanitation Data'!$D$32,0,10*ROW('Sanitation Data'!D54)))</f>
        <v/>
      </c>
      <c r="CP60" s="309" t="str">
        <f ca="true">+IF(OFFSET('Sanitation Data'!$E$28,0,10*ROW('Sanitation Data'!E54))="","",OFFSET('Sanitation Data'!$E$28,0,10*ROW('Sanitation Data'!E54)))</f>
        <v/>
      </c>
      <c r="CQ60" s="309" t="str">
        <f ca="true">+IF(OFFSET('Sanitation Data'!$E$29,0,10*ROW('Sanitation Data'!E54))="","",OFFSET('Sanitation Data'!$E$29,0,10*ROW('Sanitation Data'!E54)))</f>
        <v/>
      </c>
      <c r="CR60" s="309" t="str">
        <f ca="true">+IF(OFFSET('Sanitation Data'!$E$30,0,10*ROW('Sanitation Data'!E54))="","",OFFSET('Sanitation Data'!$E$30,0,10*ROW('Sanitation Data'!E54)))</f>
        <v/>
      </c>
      <c r="CS60" s="309" t="str">
        <f ca="true">+IF(OFFSET('Sanitation Data'!$E$31,0,10*ROW('Sanitation Data'!E54))="","",OFFSET('Sanitation Data'!$E$31,0,10*ROW('Sanitation Data'!E54)))</f>
        <v/>
      </c>
      <c r="CT60" s="309" t="str">
        <f ca="true">+IF(OFFSET('Sanitation Data'!$E$32,0,10*ROW('Sanitation Data'!E54))="","",OFFSET('Sanitation Data'!$E$32,0,10*ROW('Sanitation Data'!E54)))</f>
        <v/>
      </c>
      <c r="CU60" s="309" t="str">
        <f ca="true">+IF(OFFSET('Sanitation Data'!$F$28,0,10*ROW('Sanitation Data'!F54))="","",OFFSET('Sanitation Data'!$F$28,0,10*ROW('Sanitation Data'!F54)))</f>
        <v/>
      </c>
      <c r="CV60" s="309" t="str">
        <f ca="true">+IF(OFFSET('Sanitation Data'!$F$29,0,10*ROW('Sanitation Data'!F54))="","",OFFSET('Sanitation Data'!$F$29,0,10*ROW('Sanitation Data'!F54)))</f>
        <v/>
      </c>
      <c r="CW60" s="309" t="str">
        <f ca="true">+IF(OFFSET('Sanitation Data'!$F$30,0,10*ROW('Sanitation Data'!F54))="","",OFFSET('Sanitation Data'!$F$30,0,10*ROW('Sanitation Data'!F54)))</f>
        <v/>
      </c>
      <c r="CX60" s="309" t="str">
        <f ca="true">+IF(OFFSET('Sanitation Data'!$F$31,0,10*ROW('Sanitation Data'!F54))="","",OFFSET('Sanitation Data'!$F$31,0,10*ROW('Sanitation Data'!F54)))</f>
        <v/>
      </c>
      <c r="CY60" s="309" t="str">
        <f ca="true">+IF(OFFSET('Sanitation Data'!$F$32,0,10*ROW('Sanitation Data'!F54))="","",OFFSET('Sanitation Data'!$F$32,0,10*ROW('Sanitation Data'!F54)))</f>
        <v/>
      </c>
      <c r="CZ60" s="309" t="str">
        <f ca="true">+IF(OFFSET('Sanitation Data'!$G$28,0,10*ROW('Sanitation Data'!G54))="","",OFFSET('Sanitation Data'!$G$28,0,10*ROW('Sanitation Data'!G54)))</f>
        <v/>
      </c>
      <c r="DA60" s="309" t="str">
        <f ca="true">+IF(OFFSET('Sanitation Data'!$G$29,0,10*ROW('Sanitation Data'!G54))="","",OFFSET('Sanitation Data'!$G$29,0,10*ROW('Sanitation Data'!G54)))</f>
        <v/>
      </c>
      <c r="DB60" s="309" t="str">
        <f ca="true">+IF(OFFSET('Sanitation Data'!$G$30,0,10*ROW('Sanitation Data'!G54))="","",OFFSET('Sanitation Data'!$G$30,0,10*ROW('Sanitation Data'!G54)))</f>
        <v/>
      </c>
      <c r="DC60" s="309" t="str">
        <f ca="true">+IF(OFFSET('Sanitation Data'!$G$31,0,10*ROW('Sanitation Data'!G54))="","",OFFSET('Sanitation Data'!$G$31,0,10*ROW('Sanitation Data'!G54)))</f>
        <v/>
      </c>
      <c r="DD60" s="309" t="str">
        <f ca="true">+IF(OFFSET('Sanitation Data'!$G$32,0,10*ROW('Sanitation Data'!G54))="","",OFFSET('Sanitation Data'!$G$32,0,10*ROW('Sanitation Data'!G54)))</f>
        <v/>
      </c>
      <c r="DE60" s="309" t="str">
        <f ca="true">+IF(OFFSET('Sanitation Data'!$H$28,0,10*ROW('Sanitation Data'!H54))="","",OFFSET('Sanitation Data'!$H$28,0,10*ROW('Sanitation Data'!H54)))</f>
        <v/>
      </c>
      <c r="DF60" s="309" t="str">
        <f ca="true">+IF(OFFSET('Sanitation Data'!$H$29,0,10*ROW('Sanitation Data'!H54))="","",OFFSET('Sanitation Data'!$H$29,0,10*ROW('Sanitation Data'!H54)))</f>
        <v/>
      </c>
      <c r="DG60" s="309" t="str">
        <f ca="true">+IF(OFFSET('Sanitation Data'!$H$30,0,10*ROW('Sanitation Data'!H54))="","",OFFSET('Sanitation Data'!$H$30,0,10*ROW('Sanitation Data'!H54)))</f>
        <v/>
      </c>
      <c r="DH60" s="309" t="str">
        <f ca="true">+IF(OFFSET('Sanitation Data'!$H$31,0,10*ROW('Sanitation Data'!H54))="","",OFFSET('Sanitation Data'!$H$31,0,10*ROW('Sanitation Data'!H54)))</f>
        <v/>
      </c>
      <c r="DI60" s="309" t="str">
        <f ca="true">+IF(OFFSET('Sanitation Data'!$H$32,0,10*ROW('Sanitation Data'!H54))="","",OFFSET('Sanitation Data'!$H$32,0,10*ROW('Sanitation Data'!H54)))</f>
        <v/>
      </c>
      <c r="DJ60" s="309" t="str">
        <f ca="true">+IF(OFFSET('Sanitation Data'!$I$28,0,10*ROW('Sanitation Data'!I54))="","",OFFSET('Sanitation Data'!$I$28,0,10*ROW('Sanitation Data'!I54)))</f>
        <v/>
      </c>
      <c r="DK60" s="309" t="str">
        <f ca="true">+IF(OFFSET('Sanitation Data'!$I$29,0,10*ROW('Sanitation Data'!I54))="","",OFFSET('Sanitation Data'!$I$29,0,10*ROW('Sanitation Data'!I54)))</f>
        <v/>
      </c>
      <c r="DL60" s="309" t="str">
        <f ca="true">+IF(OFFSET('Sanitation Data'!$I$30,0,10*ROW('Sanitation Data'!I54))="","",OFFSET('Sanitation Data'!$I$30,0,10*ROW('Sanitation Data'!I54)))</f>
        <v/>
      </c>
      <c r="DM60" s="309" t="str">
        <f ca="true">+IF(OFFSET('Sanitation Data'!$I$31,0,10*ROW('Sanitation Data'!I54))="","",OFFSET('Sanitation Data'!$I$31,0,10*ROW('Sanitation Data'!I54)))</f>
        <v/>
      </c>
      <c r="DN60" s="309" t="str">
        <f ca="true">+IF(OFFSET('Sanitation Data'!$I$32,0,10*ROW('Sanitation Data'!I54))="","",OFFSET('Sanitation Data'!$I$32,0,10*ROW('Sanitation Data'!I54)))</f>
        <v/>
      </c>
      <c r="DO60" s="309" t="str">
        <f ca="true">+IF(OFFSET('Hygiene Data'!$D$11,0,10*ROW('Hygiene Data'!D54))="","",OFFSET('Hygiene Data'!$D$11,0,10*ROW('Hygiene Data'!D54)))</f>
        <v/>
      </c>
      <c r="DP60" s="309" t="str">
        <f ca="true">+IF(OFFSET('Hygiene Data'!$D$12,0,10*ROW('Hygiene Data'!D54))="","",OFFSET('Hygiene Data'!$D$12,0,10*ROW('Hygiene Data'!D54)))</f>
        <v/>
      </c>
      <c r="DQ60" s="309" t="str">
        <f ca="true">+IF(OFFSET('Hygiene Data'!$D$13,0,10*ROW('Hygiene Data'!D54))="","",OFFSET('Hygiene Data'!$D$13,0,10*ROW('Hygiene Data'!D54)))</f>
        <v/>
      </c>
      <c r="DR60" s="309" t="str">
        <f ca="true">+IF(OFFSET('Hygiene Data'!$E$11,0,10*ROW('Hygiene Data'!E54))="","",OFFSET('Hygiene Data'!$E$11,0,10*ROW('Hygiene Data'!E54)))</f>
        <v/>
      </c>
      <c r="DS60" s="309" t="str">
        <f ca="true">+IF(OFFSET('Hygiene Data'!$E$12,0,10*ROW('Hygiene Data'!E54))="","",OFFSET('Hygiene Data'!$E$12,0,10*ROW('Hygiene Data'!E54)))</f>
        <v/>
      </c>
      <c r="DT60" s="309" t="str">
        <f ca="true">+IF(OFFSET('Hygiene Data'!$E$13,0,10*ROW('Hygiene Data'!E54))="","",OFFSET('Hygiene Data'!$E$13,0,10*ROW('Hygiene Data'!E54)))</f>
        <v/>
      </c>
      <c r="DU60" s="309" t="str">
        <f ca="true">+IF(OFFSET('Hygiene Data'!$F$11,0,10*ROW('Hygiene Data'!F54))="","",OFFSET('Hygiene Data'!$F$11,0,10*ROW('Hygiene Data'!F54)))</f>
        <v/>
      </c>
      <c r="DV60" s="309" t="str">
        <f ca="true">+IF(OFFSET('Hygiene Data'!$F$12,0,10*ROW('Hygiene Data'!F54))="","",OFFSET('Hygiene Data'!$F$12,0,10*ROW('Hygiene Data'!F54)))</f>
        <v/>
      </c>
      <c r="DW60" s="309" t="str">
        <f ca="true">+IF(OFFSET('Hygiene Data'!$F$13,0,10*ROW('Hygiene Data'!F54))="","",OFFSET('Hygiene Data'!$F$13,0,10*ROW('Hygiene Data'!F54)))</f>
        <v/>
      </c>
      <c r="DX60" s="309" t="str">
        <f ca="true">+IF(OFFSET('Hygiene Data'!$G$11,0,10*ROW('Hygiene Data'!G54))="","",OFFSET('Hygiene Data'!$G$11,0,10*ROW('Hygiene Data'!G54)))</f>
        <v/>
      </c>
      <c r="DY60" s="309" t="str">
        <f ca="true">+IF(OFFSET('Hygiene Data'!$G$12,0,10*ROW('Hygiene Data'!G54))="","",OFFSET('Hygiene Data'!$G$12,0,10*ROW('Hygiene Data'!G54)))</f>
        <v/>
      </c>
      <c r="DZ60" s="309" t="str">
        <f ca="true">+IF(OFFSET('Hygiene Data'!$G$13,0,10*ROW('Hygiene Data'!G54))="","",OFFSET('Hygiene Data'!$G$13,0,10*ROW('Hygiene Data'!G54)))</f>
        <v/>
      </c>
      <c r="EA60" s="309" t="str">
        <f ca="true">+IF(OFFSET('Hygiene Data'!$H$11,0,10*ROW('Hygiene Data'!H54))="","",OFFSET('Hygiene Data'!$H$11,0,10*ROW('Hygiene Data'!H54)))</f>
        <v/>
      </c>
      <c r="EB60" s="309" t="str">
        <f ca="true">+IF(OFFSET('Hygiene Data'!$H$12,0,10*ROW('Hygiene Data'!H54))="","",OFFSET('Hygiene Data'!$H$12,0,10*ROW('Hygiene Data'!H54)))</f>
        <v/>
      </c>
      <c r="EC60" s="309" t="str">
        <f ca="true">+IF(OFFSET('Hygiene Data'!$H$13,0,10*ROW('Hygiene Data'!H54))="","",OFFSET('Hygiene Data'!$H$13,0,10*ROW('Hygiene Data'!H54)))</f>
        <v/>
      </c>
      <c r="ED60" s="309" t="str">
        <f ca="true">+IF(OFFSET('Hygiene Data'!$I$11,0,10*ROW('Hygiene Data'!I54))="","",OFFSET('Hygiene Data'!$I$11,0,10*ROW('Hygiene Data'!I54)))</f>
        <v/>
      </c>
      <c r="EE60" s="309" t="str">
        <f ca="true">+IF(OFFSET('Hygiene Data'!$I$12,0,10*ROW('Hygiene Data'!I54))="","",OFFSET('Hygiene Data'!$I$12,0,10*ROW('Hygiene Data'!I54)))</f>
        <v/>
      </c>
      <c r="EF60" s="309"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65"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9"/>
      <c r="BS61" s="309" t="str">
        <f ca="true">+IF(OFFSET('Water Data'!$D$27,0,10*ROW('Water Data'!D55))="","",OFFSET('Water Data'!$D$27,0,10*ROW('Water Data'!D55)))</f>
        <v/>
      </c>
      <c r="BT61" s="309" t="str">
        <f ca="true">+IF(OFFSET('Water Data'!$D$28,0,10*ROW('Water Data'!D55))="","",OFFSET('Water Data'!$D$28,0,10*ROW('Water Data'!D55)))</f>
        <v/>
      </c>
      <c r="BU61" s="309" t="str">
        <f ca="true">+IF(OFFSET('Water Data'!$D$29,0,10*ROW('Water Data'!D55))="","",OFFSET('Water Data'!$D$29,0,10*ROW('Water Data'!D55)))</f>
        <v/>
      </c>
      <c r="BV61" s="309" t="str">
        <f ca="true">+IF(OFFSET('Water Data'!$E$27,0,10*ROW('Water Data'!E55))="","",OFFSET('Water Data'!$E$27,0,10*ROW('Water Data'!E55)))</f>
        <v/>
      </c>
      <c r="BW61" s="309" t="str">
        <f ca="true">+IF(OFFSET('Water Data'!$E$28,0,10*ROW('Water Data'!E55))="","",OFFSET('Water Data'!$E$28,0,10*ROW('Water Data'!E55)))</f>
        <v/>
      </c>
      <c r="BX61" s="309" t="str">
        <f ca="true">+IF(OFFSET('Water Data'!$E$29,0,10*ROW('Water Data'!E55))="","",OFFSET('Water Data'!$E$29,0,10*ROW('Water Data'!E55)))</f>
        <v/>
      </c>
      <c r="BY61" s="309" t="str">
        <f ca="true">+IF(OFFSET('Water Data'!$F$27,0,10*ROW('Water Data'!F55))="","",OFFSET('Water Data'!$F$27,0,10*ROW('Water Data'!F55)))</f>
        <v/>
      </c>
      <c r="BZ61" s="309" t="str">
        <f ca="true">+IF(OFFSET('Water Data'!$F$28,0,10*ROW('Water Data'!F55))="","",OFFSET('Water Data'!$F$28,0,10*ROW('Water Data'!F55)))</f>
        <v/>
      </c>
      <c r="CA61" s="309" t="str">
        <f ca="true">+IF(OFFSET('Water Data'!$F$29,0,10*ROW('Water Data'!F55))="","",OFFSET('Water Data'!$F$29,0,10*ROW('Water Data'!F55)))</f>
        <v/>
      </c>
      <c r="CB61" s="309" t="str">
        <f ca="true">+IF(OFFSET('Water Data'!$G$27,0,10*ROW('Water Data'!G55))="","",OFFSET('Water Data'!$G$27,0,10*ROW('Water Data'!G55)))</f>
        <v/>
      </c>
      <c r="CC61" s="309" t="str">
        <f ca="true">+IF(OFFSET('Water Data'!$G$28,0,10*ROW('Water Data'!G55))="","",OFFSET('Water Data'!$G$28,0,10*ROW('Water Data'!G55)))</f>
        <v/>
      </c>
      <c r="CD61" s="309" t="str">
        <f ca="true">+IF(OFFSET('Water Data'!$G$29,0,10*ROW('Water Data'!G55))="","",OFFSET('Water Data'!$G$29,0,10*ROW('Water Data'!G55)))</f>
        <v/>
      </c>
      <c r="CE61" s="309" t="str">
        <f ca="true">+IF(OFFSET('Water Data'!$H$27,0,10*ROW('Water Data'!H55))="","",OFFSET('Water Data'!$H$27,0,10*ROW('Water Data'!H55)))</f>
        <v/>
      </c>
      <c r="CF61" s="309" t="str">
        <f ca="true">+IF(OFFSET('Water Data'!$H$28,0,10*ROW('Water Data'!H55))="","",OFFSET('Water Data'!$H$28,0,10*ROW('Water Data'!H55)))</f>
        <v/>
      </c>
      <c r="CG61" s="309" t="str">
        <f ca="true">+IF(OFFSET('Water Data'!$H$29,0,10*ROW('Water Data'!H55))="","",OFFSET('Water Data'!$H$29,0,10*ROW('Water Data'!H55)))</f>
        <v/>
      </c>
      <c r="CH61" s="309" t="str">
        <f ca="true">+IF(OFFSET('Water Data'!$I$27,0,10*ROW('Water Data'!I55))="","",OFFSET('Water Data'!$I$27,0,10*ROW('Water Data'!I55)))</f>
        <v/>
      </c>
      <c r="CI61" s="309" t="str">
        <f ca="true">+IF(OFFSET('Water Data'!$I$28,0,10*ROW('Water Data'!I55))="","",OFFSET('Water Data'!$I$28,0,10*ROW('Water Data'!I55)))</f>
        <v/>
      </c>
      <c r="CJ61" s="309" t="str">
        <f ca="true">+IF(OFFSET('Water Data'!$I$29,0,10*ROW('Water Data'!I55))="","",OFFSET('Water Data'!$I$29,0,10*ROW('Water Data'!I55)))</f>
        <v/>
      </c>
      <c r="CK61" s="309" t="str">
        <f ca="true">+IF(OFFSET('Sanitation Data'!$D$28,0,10*ROW('Sanitation Data'!D55))="","",OFFSET('Sanitation Data'!$D$28,0,10*ROW('Sanitation Data'!D55)))</f>
        <v/>
      </c>
      <c r="CL61" s="309" t="str">
        <f ca="true">+IF(OFFSET('Sanitation Data'!$D$29,0,10*ROW('Sanitation Data'!D55))="","",OFFSET('Sanitation Data'!$D$29,0,10*ROW('Sanitation Data'!D55)))</f>
        <v/>
      </c>
      <c r="CM61" s="309" t="str">
        <f ca="true">+IF(OFFSET('Sanitation Data'!$D$30,0,10*ROW('Sanitation Data'!D55))="","",OFFSET('Sanitation Data'!$D$30,0,10*ROW('Sanitation Data'!D55)))</f>
        <v/>
      </c>
      <c r="CN61" s="309" t="str">
        <f ca="true">+IF(OFFSET('Sanitation Data'!$D$31,0,10*ROW('Sanitation Data'!D55))="","",OFFSET('Sanitation Data'!$D$31,0,10*ROW('Sanitation Data'!D55)))</f>
        <v/>
      </c>
      <c r="CO61" s="309" t="str">
        <f ca="true">+IF(OFFSET('Sanitation Data'!$D$32,0,10*ROW('Sanitation Data'!D55))="","",OFFSET('Sanitation Data'!$D$32,0,10*ROW('Sanitation Data'!D55)))</f>
        <v/>
      </c>
      <c r="CP61" s="309" t="str">
        <f ca="true">+IF(OFFSET('Sanitation Data'!$E$28,0,10*ROW('Sanitation Data'!E55))="","",OFFSET('Sanitation Data'!$E$28,0,10*ROW('Sanitation Data'!E55)))</f>
        <v/>
      </c>
      <c r="CQ61" s="309" t="str">
        <f ca="true">+IF(OFFSET('Sanitation Data'!$E$29,0,10*ROW('Sanitation Data'!E55))="","",OFFSET('Sanitation Data'!$E$29,0,10*ROW('Sanitation Data'!E55)))</f>
        <v/>
      </c>
      <c r="CR61" s="309" t="str">
        <f ca="true">+IF(OFFSET('Sanitation Data'!$E$30,0,10*ROW('Sanitation Data'!E55))="","",OFFSET('Sanitation Data'!$E$30,0,10*ROW('Sanitation Data'!E55)))</f>
        <v/>
      </c>
      <c r="CS61" s="309" t="str">
        <f ca="true">+IF(OFFSET('Sanitation Data'!$E$31,0,10*ROW('Sanitation Data'!E55))="","",OFFSET('Sanitation Data'!$E$31,0,10*ROW('Sanitation Data'!E55)))</f>
        <v/>
      </c>
      <c r="CT61" s="309" t="str">
        <f ca="true">+IF(OFFSET('Sanitation Data'!$E$32,0,10*ROW('Sanitation Data'!E55))="","",OFFSET('Sanitation Data'!$E$32,0,10*ROW('Sanitation Data'!E55)))</f>
        <v/>
      </c>
      <c r="CU61" s="309" t="str">
        <f ca="true">+IF(OFFSET('Sanitation Data'!$F$28,0,10*ROW('Sanitation Data'!F55))="","",OFFSET('Sanitation Data'!$F$28,0,10*ROW('Sanitation Data'!F55)))</f>
        <v/>
      </c>
      <c r="CV61" s="309" t="str">
        <f ca="true">+IF(OFFSET('Sanitation Data'!$F$29,0,10*ROW('Sanitation Data'!F55))="","",OFFSET('Sanitation Data'!$F$29,0,10*ROW('Sanitation Data'!F55)))</f>
        <v/>
      </c>
      <c r="CW61" s="309" t="str">
        <f ca="true">+IF(OFFSET('Sanitation Data'!$F$30,0,10*ROW('Sanitation Data'!F55))="","",OFFSET('Sanitation Data'!$F$30,0,10*ROW('Sanitation Data'!F55)))</f>
        <v/>
      </c>
      <c r="CX61" s="309" t="str">
        <f ca="true">+IF(OFFSET('Sanitation Data'!$F$31,0,10*ROW('Sanitation Data'!F55))="","",OFFSET('Sanitation Data'!$F$31,0,10*ROW('Sanitation Data'!F55)))</f>
        <v/>
      </c>
      <c r="CY61" s="309" t="str">
        <f ca="true">+IF(OFFSET('Sanitation Data'!$F$32,0,10*ROW('Sanitation Data'!F55))="","",OFFSET('Sanitation Data'!$F$32,0,10*ROW('Sanitation Data'!F55)))</f>
        <v/>
      </c>
      <c r="CZ61" s="309" t="str">
        <f ca="true">+IF(OFFSET('Sanitation Data'!$G$28,0,10*ROW('Sanitation Data'!G55))="","",OFFSET('Sanitation Data'!$G$28,0,10*ROW('Sanitation Data'!G55)))</f>
        <v/>
      </c>
      <c r="DA61" s="309" t="str">
        <f ca="true">+IF(OFFSET('Sanitation Data'!$G$29,0,10*ROW('Sanitation Data'!G55))="","",OFFSET('Sanitation Data'!$G$29,0,10*ROW('Sanitation Data'!G55)))</f>
        <v/>
      </c>
      <c r="DB61" s="309" t="str">
        <f ca="true">+IF(OFFSET('Sanitation Data'!$G$30,0,10*ROW('Sanitation Data'!G55))="","",OFFSET('Sanitation Data'!$G$30,0,10*ROW('Sanitation Data'!G55)))</f>
        <v/>
      </c>
      <c r="DC61" s="309" t="str">
        <f ca="true">+IF(OFFSET('Sanitation Data'!$G$31,0,10*ROW('Sanitation Data'!G55))="","",OFFSET('Sanitation Data'!$G$31,0,10*ROW('Sanitation Data'!G55)))</f>
        <v/>
      </c>
      <c r="DD61" s="309" t="str">
        <f ca="true">+IF(OFFSET('Sanitation Data'!$G$32,0,10*ROW('Sanitation Data'!G55))="","",OFFSET('Sanitation Data'!$G$32,0,10*ROW('Sanitation Data'!G55)))</f>
        <v/>
      </c>
      <c r="DE61" s="309" t="str">
        <f ca="true">+IF(OFFSET('Sanitation Data'!$H$28,0,10*ROW('Sanitation Data'!H55))="","",OFFSET('Sanitation Data'!$H$28,0,10*ROW('Sanitation Data'!H55)))</f>
        <v/>
      </c>
      <c r="DF61" s="309" t="str">
        <f ca="true">+IF(OFFSET('Sanitation Data'!$H$29,0,10*ROW('Sanitation Data'!H55))="","",OFFSET('Sanitation Data'!$H$29,0,10*ROW('Sanitation Data'!H55)))</f>
        <v/>
      </c>
      <c r="DG61" s="309" t="str">
        <f ca="true">+IF(OFFSET('Sanitation Data'!$H$30,0,10*ROW('Sanitation Data'!H55))="","",OFFSET('Sanitation Data'!$H$30,0,10*ROW('Sanitation Data'!H55)))</f>
        <v/>
      </c>
      <c r="DH61" s="309" t="str">
        <f ca="true">+IF(OFFSET('Sanitation Data'!$H$31,0,10*ROW('Sanitation Data'!H55))="","",OFFSET('Sanitation Data'!$H$31,0,10*ROW('Sanitation Data'!H55)))</f>
        <v/>
      </c>
      <c r="DI61" s="309" t="str">
        <f ca="true">+IF(OFFSET('Sanitation Data'!$H$32,0,10*ROW('Sanitation Data'!H55))="","",OFFSET('Sanitation Data'!$H$32,0,10*ROW('Sanitation Data'!H55)))</f>
        <v/>
      </c>
      <c r="DJ61" s="309" t="str">
        <f ca="true">+IF(OFFSET('Sanitation Data'!$I$28,0,10*ROW('Sanitation Data'!I55))="","",OFFSET('Sanitation Data'!$I$28,0,10*ROW('Sanitation Data'!I55)))</f>
        <v/>
      </c>
      <c r="DK61" s="309" t="str">
        <f ca="true">+IF(OFFSET('Sanitation Data'!$I$29,0,10*ROW('Sanitation Data'!I55))="","",OFFSET('Sanitation Data'!$I$29,0,10*ROW('Sanitation Data'!I55)))</f>
        <v/>
      </c>
      <c r="DL61" s="309" t="str">
        <f ca="true">+IF(OFFSET('Sanitation Data'!$I$30,0,10*ROW('Sanitation Data'!I55))="","",OFFSET('Sanitation Data'!$I$30,0,10*ROW('Sanitation Data'!I55)))</f>
        <v/>
      </c>
      <c r="DM61" s="309" t="str">
        <f ca="true">+IF(OFFSET('Sanitation Data'!$I$31,0,10*ROW('Sanitation Data'!I55))="","",OFFSET('Sanitation Data'!$I$31,0,10*ROW('Sanitation Data'!I55)))</f>
        <v/>
      </c>
      <c r="DN61" s="309" t="str">
        <f ca="true">+IF(OFFSET('Sanitation Data'!$I$32,0,10*ROW('Sanitation Data'!I55))="","",OFFSET('Sanitation Data'!$I$32,0,10*ROW('Sanitation Data'!I55)))</f>
        <v/>
      </c>
      <c r="DO61" s="309" t="str">
        <f ca="true">+IF(OFFSET('Hygiene Data'!$D$11,0,10*ROW('Hygiene Data'!D55))="","",OFFSET('Hygiene Data'!$D$11,0,10*ROW('Hygiene Data'!D55)))</f>
        <v/>
      </c>
      <c r="DP61" s="309" t="str">
        <f ca="true">+IF(OFFSET('Hygiene Data'!$D$12,0,10*ROW('Hygiene Data'!D55))="","",OFFSET('Hygiene Data'!$D$12,0,10*ROW('Hygiene Data'!D55)))</f>
        <v/>
      </c>
      <c r="DQ61" s="309" t="str">
        <f ca="true">+IF(OFFSET('Hygiene Data'!$D$13,0,10*ROW('Hygiene Data'!D55))="","",OFFSET('Hygiene Data'!$D$13,0,10*ROW('Hygiene Data'!D55)))</f>
        <v/>
      </c>
      <c r="DR61" s="309" t="str">
        <f ca="true">+IF(OFFSET('Hygiene Data'!$E$11,0,10*ROW('Hygiene Data'!E55))="","",OFFSET('Hygiene Data'!$E$11,0,10*ROW('Hygiene Data'!E55)))</f>
        <v/>
      </c>
      <c r="DS61" s="309" t="str">
        <f ca="true">+IF(OFFSET('Hygiene Data'!$E$12,0,10*ROW('Hygiene Data'!E55))="","",OFFSET('Hygiene Data'!$E$12,0,10*ROW('Hygiene Data'!E55)))</f>
        <v/>
      </c>
      <c r="DT61" s="309" t="str">
        <f ca="true">+IF(OFFSET('Hygiene Data'!$E$13,0,10*ROW('Hygiene Data'!E55))="","",OFFSET('Hygiene Data'!$E$13,0,10*ROW('Hygiene Data'!E55)))</f>
        <v/>
      </c>
      <c r="DU61" s="309" t="str">
        <f ca="true">+IF(OFFSET('Hygiene Data'!$F$11,0,10*ROW('Hygiene Data'!F55))="","",OFFSET('Hygiene Data'!$F$11,0,10*ROW('Hygiene Data'!F55)))</f>
        <v/>
      </c>
      <c r="DV61" s="309" t="str">
        <f ca="true">+IF(OFFSET('Hygiene Data'!$F$12,0,10*ROW('Hygiene Data'!F55))="","",OFFSET('Hygiene Data'!$F$12,0,10*ROW('Hygiene Data'!F55)))</f>
        <v/>
      </c>
      <c r="DW61" s="309" t="str">
        <f ca="true">+IF(OFFSET('Hygiene Data'!$F$13,0,10*ROW('Hygiene Data'!F55))="","",OFFSET('Hygiene Data'!$F$13,0,10*ROW('Hygiene Data'!F55)))</f>
        <v/>
      </c>
      <c r="DX61" s="309" t="str">
        <f ca="true">+IF(OFFSET('Hygiene Data'!$G$11,0,10*ROW('Hygiene Data'!G55))="","",OFFSET('Hygiene Data'!$G$11,0,10*ROW('Hygiene Data'!G55)))</f>
        <v/>
      </c>
      <c r="DY61" s="309" t="str">
        <f ca="true">+IF(OFFSET('Hygiene Data'!$G$12,0,10*ROW('Hygiene Data'!G55))="","",OFFSET('Hygiene Data'!$G$12,0,10*ROW('Hygiene Data'!G55)))</f>
        <v/>
      </c>
      <c r="DZ61" s="309" t="str">
        <f ca="true">+IF(OFFSET('Hygiene Data'!$G$13,0,10*ROW('Hygiene Data'!G55))="","",OFFSET('Hygiene Data'!$G$13,0,10*ROW('Hygiene Data'!G55)))</f>
        <v/>
      </c>
      <c r="EA61" s="309" t="str">
        <f ca="true">+IF(OFFSET('Hygiene Data'!$H$11,0,10*ROW('Hygiene Data'!H55))="","",OFFSET('Hygiene Data'!$H$11,0,10*ROW('Hygiene Data'!H55)))</f>
        <v/>
      </c>
      <c r="EB61" s="309" t="str">
        <f ca="true">+IF(OFFSET('Hygiene Data'!$H$12,0,10*ROW('Hygiene Data'!H55))="","",OFFSET('Hygiene Data'!$H$12,0,10*ROW('Hygiene Data'!H55)))</f>
        <v/>
      </c>
      <c r="EC61" s="309" t="str">
        <f ca="true">+IF(OFFSET('Hygiene Data'!$H$13,0,10*ROW('Hygiene Data'!H55))="","",OFFSET('Hygiene Data'!$H$13,0,10*ROW('Hygiene Data'!H55)))</f>
        <v/>
      </c>
      <c r="ED61" s="309" t="str">
        <f ca="true">+IF(OFFSET('Hygiene Data'!$I$11,0,10*ROW('Hygiene Data'!I55))="","",OFFSET('Hygiene Data'!$I$11,0,10*ROW('Hygiene Data'!I55)))</f>
        <v/>
      </c>
      <c r="EE61" s="309" t="str">
        <f ca="true">+IF(OFFSET('Hygiene Data'!$I$12,0,10*ROW('Hygiene Data'!I55))="","",OFFSET('Hygiene Data'!$I$12,0,10*ROW('Hygiene Data'!I55)))</f>
        <v/>
      </c>
      <c r="EF61" s="309"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65"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9"/>
      <c r="BS62" s="309" t="str">
        <f ca="true">+IF(OFFSET('Water Data'!$D$27,0,10*ROW('Water Data'!D56))="","",OFFSET('Water Data'!$D$27,0,10*ROW('Water Data'!D56)))</f>
        <v/>
      </c>
      <c r="BT62" s="309" t="str">
        <f ca="true">+IF(OFFSET('Water Data'!$D$28,0,10*ROW('Water Data'!D56))="","",OFFSET('Water Data'!$D$28,0,10*ROW('Water Data'!D56)))</f>
        <v/>
      </c>
      <c r="BU62" s="309" t="str">
        <f ca="true">+IF(OFFSET('Water Data'!$D$29,0,10*ROW('Water Data'!D56))="","",OFFSET('Water Data'!$D$29,0,10*ROW('Water Data'!D56)))</f>
        <v/>
      </c>
      <c r="BV62" s="309" t="str">
        <f ca="true">+IF(OFFSET('Water Data'!$E$27,0,10*ROW('Water Data'!E56))="","",OFFSET('Water Data'!$E$27,0,10*ROW('Water Data'!E56)))</f>
        <v/>
      </c>
      <c r="BW62" s="309" t="str">
        <f ca="true">+IF(OFFSET('Water Data'!$E$28,0,10*ROW('Water Data'!E56))="","",OFFSET('Water Data'!$E$28,0,10*ROW('Water Data'!E56)))</f>
        <v/>
      </c>
      <c r="BX62" s="309" t="str">
        <f ca="true">+IF(OFFSET('Water Data'!$E$29,0,10*ROW('Water Data'!E56))="","",OFFSET('Water Data'!$E$29,0,10*ROW('Water Data'!E56)))</f>
        <v/>
      </c>
      <c r="BY62" s="309" t="str">
        <f ca="true">+IF(OFFSET('Water Data'!$F$27,0,10*ROW('Water Data'!F56))="","",OFFSET('Water Data'!$F$27,0,10*ROW('Water Data'!F56)))</f>
        <v/>
      </c>
      <c r="BZ62" s="309" t="str">
        <f ca="true">+IF(OFFSET('Water Data'!$F$28,0,10*ROW('Water Data'!F56))="","",OFFSET('Water Data'!$F$28,0,10*ROW('Water Data'!F56)))</f>
        <v/>
      </c>
      <c r="CA62" s="309" t="str">
        <f ca="true">+IF(OFFSET('Water Data'!$F$29,0,10*ROW('Water Data'!F56))="","",OFFSET('Water Data'!$F$29,0,10*ROW('Water Data'!F56)))</f>
        <v/>
      </c>
      <c r="CB62" s="309" t="str">
        <f ca="true">+IF(OFFSET('Water Data'!$G$27,0,10*ROW('Water Data'!G56))="","",OFFSET('Water Data'!$G$27,0,10*ROW('Water Data'!G56)))</f>
        <v/>
      </c>
      <c r="CC62" s="309" t="str">
        <f ca="true">+IF(OFFSET('Water Data'!$G$28,0,10*ROW('Water Data'!G56))="","",OFFSET('Water Data'!$G$28,0,10*ROW('Water Data'!G56)))</f>
        <v/>
      </c>
      <c r="CD62" s="309" t="str">
        <f ca="true">+IF(OFFSET('Water Data'!$G$29,0,10*ROW('Water Data'!G56))="","",OFFSET('Water Data'!$G$29,0,10*ROW('Water Data'!G56)))</f>
        <v/>
      </c>
      <c r="CE62" s="309" t="str">
        <f ca="true">+IF(OFFSET('Water Data'!$H$27,0,10*ROW('Water Data'!H56))="","",OFFSET('Water Data'!$H$27,0,10*ROW('Water Data'!H56)))</f>
        <v/>
      </c>
      <c r="CF62" s="309" t="str">
        <f ca="true">+IF(OFFSET('Water Data'!$H$28,0,10*ROW('Water Data'!H56))="","",OFFSET('Water Data'!$H$28,0,10*ROW('Water Data'!H56)))</f>
        <v/>
      </c>
      <c r="CG62" s="309" t="str">
        <f ca="true">+IF(OFFSET('Water Data'!$H$29,0,10*ROW('Water Data'!H56))="","",OFFSET('Water Data'!$H$29,0,10*ROW('Water Data'!H56)))</f>
        <v/>
      </c>
      <c r="CH62" s="309" t="str">
        <f ca="true">+IF(OFFSET('Water Data'!$I$27,0,10*ROW('Water Data'!I56))="","",OFFSET('Water Data'!$I$27,0,10*ROW('Water Data'!I56)))</f>
        <v/>
      </c>
      <c r="CI62" s="309" t="str">
        <f ca="true">+IF(OFFSET('Water Data'!$I$28,0,10*ROW('Water Data'!I56))="","",OFFSET('Water Data'!$I$28,0,10*ROW('Water Data'!I56)))</f>
        <v/>
      </c>
      <c r="CJ62" s="309" t="str">
        <f ca="true">+IF(OFFSET('Water Data'!$I$29,0,10*ROW('Water Data'!I56))="","",OFFSET('Water Data'!$I$29,0,10*ROW('Water Data'!I56)))</f>
        <v/>
      </c>
      <c r="CK62" s="309" t="str">
        <f ca="true">+IF(OFFSET('Sanitation Data'!$D$28,0,10*ROW('Sanitation Data'!D56))="","",OFFSET('Sanitation Data'!$D$28,0,10*ROW('Sanitation Data'!D56)))</f>
        <v/>
      </c>
      <c r="CL62" s="309" t="str">
        <f ca="true">+IF(OFFSET('Sanitation Data'!$D$29,0,10*ROW('Sanitation Data'!D56))="","",OFFSET('Sanitation Data'!$D$29,0,10*ROW('Sanitation Data'!D56)))</f>
        <v/>
      </c>
      <c r="CM62" s="309" t="str">
        <f ca="true">+IF(OFFSET('Sanitation Data'!$D$30,0,10*ROW('Sanitation Data'!D56))="","",OFFSET('Sanitation Data'!$D$30,0,10*ROW('Sanitation Data'!D56)))</f>
        <v/>
      </c>
      <c r="CN62" s="309" t="str">
        <f ca="true">+IF(OFFSET('Sanitation Data'!$D$31,0,10*ROW('Sanitation Data'!D56))="","",OFFSET('Sanitation Data'!$D$31,0,10*ROW('Sanitation Data'!D56)))</f>
        <v/>
      </c>
      <c r="CO62" s="309" t="str">
        <f ca="true">+IF(OFFSET('Sanitation Data'!$D$32,0,10*ROW('Sanitation Data'!D56))="","",OFFSET('Sanitation Data'!$D$32,0,10*ROW('Sanitation Data'!D56)))</f>
        <v/>
      </c>
      <c r="CP62" s="309" t="str">
        <f ca="true">+IF(OFFSET('Sanitation Data'!$E$28,0,10*ROW('Sanitation Data'!E56))="","",OFFSET('Sanitation Data'!$E$28,0,10*ROW('Sanitation Data'!E56)))</f>
        <v/>
      </c>
      <c r="CQ62" s="309" t="str">
        <f ca="true">+IF(OFFSET('Sanitation Data'!$E$29,0,10*ROW('Sanitation Data'!E56))="","",OFFSET('Sanitation Data'!$E$29,0,10*ROW('Sanitation Data'!E56)))</f>
        <v/>
      </c>
      <c r="CR62" s="309" t="str">
        <f ca="true">+IF(OFFSET('Sanitation Data'!$E$30,0,10*ROW('Sanitation Data'!E56))="","",OFFSET('Sanitation Data'!$E$30,0,10*ROW('Sanitation Data'!E56)))</f>
        <v/>
      </c>
      <c r="CS62" s="309" t="str">
        <f ca="true">+IF(OFFSET('Sanitation Data'!$E$31,0,10*ROW('Sanitation Data'!E56))="","",OFFSET('Sanitation Data'!$E$31,0,10*ROW('Sanitation Data'!E56)))</f>
        <v/>
      </c>
      <c r="CT62" s="309" t="str">
        <f ca="true">+IF(OFFSET('Sanitation Data'!$E$32,0,10*ROW('Sanitation Data'!E56))="","",OFFSET('Sanitation Data'!$E$32,0,10*ROW('Sanitation Data'!E56)))</f>
        <v/>
      </c>
      <c r="CU62" s="309" t="str">
        <f ca="true">+IF(OFFSET('Sanitation Data'!$F$28,0,10*ROW('Sanitation Data'!F56))="","",OFFSET('Sanitation Data'!$F$28,0,10*ROW('Sanitation Data'!F56)))</f>
        <v/>
      </c>
      <c r="CV62" s="309" t="str">
        <f ca="true">+IF(OFFSET('Sanitation Data'!$F$29,0,10*ROW('Sanitation Data'!F56))="","",OFFSET('Sanitation Data'!$F$29,0,10*ROW('Sanitation Data'!F56)))</f>
        <v/>
      </c>
      <c r="CW62" s="309" t="str">
        <f ca="true">+IF(OFFSET('Sanitation Data'!$F$30,0,10*ROW('Sanitation Data'!F56))="","",OFFSET('Sanitation Data'!$F$30,0,10*ROW('Sanitation Data'!F56)))</f>
        <v/>
      </c>
      <c r="CX62" s="309" t="str">
        <f ca="true">+IF(OFFSET('Sanitation Data'!$F$31,0,10*ROW('Sanitation Data'!F56))="","",OFFSET('Sanitation Data'!$F$31,0,10*ROW('Sanitation Data'!F56)))</f>
        <v/>
      </c>
      <c r="CY62" s="309" t="str">
        <f ca="true">+IF(OFFSET('Sanitation Data'!$F$32,0,10*ROW('Sanitation Data'!F56))="","",OFFSET('Sanitation Data'!$F$32,0,10*ROW('Sanitation Data'!F56)))</f>
        <v/>
      </c>
      <c r="CZ62" s="309" t="str">
        <f ca="true">+IF(OFFSET('Sanitation Data'!$G$28,0,10*ROW('Sanitation Data'!G56))="","",OFFSET('Sanitation Data'!$G$28,0,10*ROW('Sanitation Data'!G56)))</f>
        <v/>
      </c>
      <c r="DA62" s="309" t="str">
        <f ca="true">+IF(OFFSET('Sanitation Data'!$G$29,0,10*ROW('Sanitation Data'!G56))="","",OFFSET('Sanitation Data'!$G$29,0,10*ROW('Sanitation Data'!G56)))</f>
        <v/>
      </c>
      <c r="DB62" s="309" t="str">
        <f ca="true">+IF(OFFSET('Sanitation Data'!$G$30,0,10*ROW('Sanitation Data'!G56))="","",OFFSET('Sanitation Data'!$G$30,0,10*ROW('Sanitation Data'!G56)))</f>
        <v/>
      </c>
      <c r="DC62" s="309" t="str">
        <f ca="true">+IF(OFFSET('Sanitation Data'!$G$31,0,10*ROW('Sanitation Data'!G56))="","",OFFSET('Sanitation Data'!$G$31,0,10*ROW('Sanitation Data'!G56)))</f>
        <v/>
      </c>
      <c r="DD62" s="309" t="str">
        <f ca="true">+IF(OFFSET('Sanitation Data'!$G$32,0,10*ROW('Sanitation Data'!G56))="","",OFFSET('Sanitation Data'!$G$32,0,10*ROW('Sanitation Data'!G56)))</f>
        <v/>
      </c>
      <c r="DE62" s="309" t="str">
        <f ca="true">+IF(OFFSET('Sanitation Data'!$H$28,0,10*ROW('Sanitation Data'!H56))="","",OFFSET('Sanitation Data'!$H$28,0,10*ROW('Sanitation Data'!H56)))</f>
        <v/>
      </c>
      <c r="DF62" s="309" t="str">
        <f ca="true">+IF(OFFSET('Sanitation Data'!$H$29,0,10*ROW('Sanitation Data'!H56))="","",OFFSET('Sanitation Data'!$H$29,0,10*ROW('Sanitation Data'!H56)))</f>
        <v/>
      </c>
      <c r="DG62" s="309" t="str">
        <f ca="true">+IF(OFFSET('Sanitation Data'!$H$30,0,10*ROW('Sanitation Data'!H56))="","",OFFSET('Sanitation Data'!$H$30,0,10*ROW('Sanitation Data'!H56)))</f>
        <v/>
      </c>
      <c r="DH62" s="309" t="str">
        <f ca="true">+IF(OFFSET('Sanitation Data'!$H$31,0,10*ROW('Sanitation Data'!H56))="","",OFFSET('Sanitation Data'!$H$31,0,10*ROW('Sanitation Data'!H56)))</f>
        <v/>
      </c>
      <c r="DI62" s="309" t="str">
        <f ca="true">+IF(OFFSET('Sanitation Data'!$H$32,0,10*ROW('Sanitation Data'!H56))="","",OFFSET('Sanitation Data'!$H$32,0,10*ROW('Sanitation Data'!H56)))</f>
        <v/>
      </c>
      <c r="DJ62" s="309" t="str">
        <f ca="true">+IF(OFFSET('Sanitation Data'!$I$28,0,10*ROW('Sanitation Data'!I56))="","",OFFSET('Sanitation Data'!$I$28,0,10*ROW('Sanitation Data'!I56)))</f>
        <v/>
      </c>
      <c r="DK62" s="309" t="str">
        <f ca="true">+IF(OFFSET('Sanitation Data'!$I$29,0,10*ROW('Sanitation Data'!I56))="","",OFFSET('Sanitation Data'!$I$29,0,10*ROW('Sanitation Data'!I56)))</f>
        <v/>
      </c>
      <c r="DL62" s="309" t="str">
        <f ca="true">+IF(OFFSET('Sanitation Data'!$I$30,0,10*ROW('Sanitation Data'!I56))="","",OFFSET('Sanitation Data'!$I$30,0,10*ROW('Sanitation Data'!I56)))</f>
        <v/>
      </c>
      <c r="DM62" s="309" t="str">
        <f ca="true">+IF(OFFSET('Sanitation Data'!$I$31,0,10*ROW('Sanitation Data'!I56))="","",OFFSET('Sanitation Data'!$I$31,0,10*ROW('Sanitation Data'!I56)))</f>
        <v/>
      </c>
      <c r="DN62" s="309" t="str">
        <f ca="true">+IF(OFFSET('Sanitation Data'!$I$32,0,10*ROW('Sanitation Data'!I56))="","",OFFSET('Sanitation Data'!$I$32,0,10*ROW('Sanitation Data'!I56)))</f>
        <v/>
      </c>
      <c r="DO62" s="309" t="str">
        <f ca="true">+IF(OFFSET('Hygiene Data'!$D$11,0,10*ROW('Hygiene Data'!D56))="","",OFFSET('Hygiene Data'!$D$11,0,10*ROW('Hygiene Data'!D56)))</f>
        <v/>
      </c>
      <c r="DP62" s="309" t="str">
        <f ca="true">+IF(OFFSET('Hygiene Data'!$D$12,0,10*ROW('Hygiene Data'!D56))="","",OFFSET('Hygiene Data'!$D$12,0,10*ROW('Hygiene Data'!D56)))</f>
        <v/>
      </c>
      <c r="DQ62" s="309" t="str">
        <f ca="true">+IF(OFFSET('Hygiene Data'!$D$13,0,10*ROW('Hygiene Data'!D56))="","",OFFSET('Hygiene Data'!$D$13,0,10*ROW('Hygiene Data'!D56)))</f>
        <v/>
      </c>
      <c r="DR62" s="309" t="str">
        <f ca="true">+IF(OFFSET('Hygiene Data'!$E$11,0,10*ROW('Hygiene Data'!E56))="","",OFFSET('Hygiene Data'!$E$11,0,10*ROW('Hygiene Data'!E56)))</f>
        <v/>
      </c>
      <c r="DS62" s="309" t="str">
        <f ca="true">+IF(OFFSET('Hygiene Data'!$E$12,0,10*ROW('Hygiene Data'!E56))="","",OFFSET('Hygiene Data'!$E$12,0,10*ROW('Hygiene Data'!E56)))</f>
        <v/>
      </c>
      <c r="DT62" s="309" t="str">
        <f ca="true">+IF(OFFSET('Hygiene Data'!$E$13,0,10*ROW('Hygiene Data'!E56))="","",OFFSET('Hygiene Data'!$E$13,0,10*ROW('Hygiene Data'!E56)))</f>
        <v/>
      </c>
      <c r="DU62" s="309" t="str">
        <f ca="true">+IF(OFFSET('Hygiene Data'!$F$11,0,10*ROW('Hygiene Data'!F56))="","",OFFSET('Hygiene Data'!$F$11,0,10*ROW('Hygiene Data'!F56)))</f>
        <v/>
      </c>
      <c r="DV62" s="309" t="str">
        <f ca="true">+IF(OFFSET('Hygiene Data'!$F$12,0,10*ROW('Hygiene Data'!F56))="","",OFFSET('Hygiene Data'!$F$12,0,10*ROW('Hygiene Data'!F56)))</f>
        <v/>
      </c>
      <c r="DW62" s="309" t="str">
        <f ca="true">+IF(OFFSET('Hygiene Data'!$F$13,0,10*ROW('Hygiene Data'!F56))="","",OFFSET('Hygiene Data'!$F$13,0,10*ROW('Hygiene Data'!F56)))</f>
        <v/>
      </c>
      <c r="DX62" s="309" t="str">
        <f ca="true">+IF(OFFSET('Hygiene Data'!$G$11,0,10*ROW('Hygiene Data'!G56))="","",OFFSET('Hygiene Data'!$G$11,0,10*ROW('Hygiene Data'!G56)))</f>
        <v/>
      </c>
      <c r="DY62" s="309" t="str">
        <f ca="true">+IF(OFFSET('Hygiene Data'!$G$12,0,10*ROW('Hygiene Data'!G56))="","",OFFSET('Hygiene Data'!$G$12,0,10*ROW('Hygiene Data'!G56)))</f>
        <v/>
      </c>
      <c r="DZ62" s="309" t="str">
        <f ca="true">+IF(OFFSET('Hygiene Data'!$G$13,0,10*ROW('Hygiene Data'!G56))="","",OFFSET('Hygiene Data'!$G$13,0,10*ROW('Hygiene Data'!G56)))</f>
        <v/>
      </c>
      <c r="EA62" s="309" t="str">
        <f ca="true">+IF(OFFSET('Hygiene Data'!$H$11,0,10*ROW('Hygiene Data'!H56))="","",OFFSET('Hygiene Data'!$H$11,0,10*ROW('Hygiene Data'!H56)))</f>
        <v/>
      </c>
      <c r="EB62" s="309" t="str">
        <f ca="true">+IF(OFFSET('Hygiene Data'!$H$12,0,10*ROW('Hygiene Data'!H56))="","",OFFSET('Hygiene Data'!$H$12,0,10*ROW('Hygiene Data'!H56)))</f>
        <v/>
      </c>
      <c r="EC62" s="309" t="str">
        <f ca="true">+IF(OFFSET('Hygiene Data'!$H$13,0,10*ROW('Hygiene Data'!H56))="","",OFFSET('Hygiene Data'!$H$13,0,10*ROW('Hygiene Data'!H56)))</f>
        <v/>
      </c>
      <c r="ED62" s="309" t="str">
        <f ca="true">+IF(OFFSET('Hygiene Data'!$I$11,0,10*ROW('Hygiene Data'!I56))="","",OFFSET('Hygiene Data'!$I$11,0,10*ROW('Hygiene Data'!I56)))</f>
        <v/>
      </c>
      <c r="EE62" s="309" t="str">
        <f ca="true">+IF(OFFSET('Hygiene Data'!$I$12,0,10*ROW('Hygiene Data'!I56))="","",OFFSET('Hygiene Data'!$I$12,0,10*ROW('Hygiene Data'!I56)))</f>
        <v/>
      </c>
      <c r="EF62" s="309"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65"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9"/>
      <c r="BS63" s="309" t="str">
        <f ca="true">+IF(OFFSET('Water Data'!$D$27,0,10*ROW('Water Data'!D57))="","",OFFSET('Water Data'!$D$27,0,10*ROW('Water Data'!D57)))</f>
        <v/>
      </c>
      <c r="BT63" s="309" t="str">
        <f ca="true">+IF(OFFSET('Water Data'!$D$28,0,10*ROW('Water Data'!D57))="","",OFFSET('Water Data'!$D$28,0,10*ROW('Water Data'!D57)))</f>
        <v/>
      </c>
      <c r="BU63" s="309" t="str">
        <f ca="true">+IF(OFFSET('Water Data'!$D$29,0,10*ROW('Water Data'!D57))="","",OFFSET('Water Data'!$D$29,0,10*ROW('Water Data'!D57)))</f>
        <v/>
      </c>
      <c r="BV63" s="309" t="str">
        <f ca="true">+IF(OFFSET('Water Data'!$E$27,0,10*ROW('Water Data'!E57))="","",OFFSET('Water Data'!$E$27,0,10*ROW('Water Data'!E57)))</f>
        <v/>
      </c>
      <c r="BW63" s="309" t="str">
        <f ca="true">+IF(OFFSET('Water Data'!$E$28,0,10*ROW('Water Data'!E57))="","",OFFSET('Water Data'!$E$28,0,10*ROW('Water Data'!E57)))</f>
        <v/>
      </c>
      <c r="BX63" s="309" t="str">
        <f ca="true">+IF(OFFSET('Water Data'!$E$29,0,10*ROW('Water Data'!E57))="","",OFFSET('Water Data'!$E$29,0,10*ROW('Water Data'!E57)))</f>
        <v/>
      </c>
      <c r="BY63" s="309" t="str">
        <f ca="true">+IF(OFFSET('Water Data'!$F$27,0,10*ROW('Water Data'!F57))="","",OFFSET('Water Data'!$F$27,0,10*ROW('Water Data'!F57)))</f>
        <v/>
      </c>
      <c r="BZ63" s="309" t="str">
        <f ca="true">+IF(OFFSET('Water Data'!$F$28,0,10*ROW('Water Data'!F57))="","",OFFSET('Water Data'!$F$28,0,10*ROW('Water Data'!F57)))</f>
        <v/>
      </c>
      <c r="CA63" s="309" t="str">
        <f ca="true">+IF(OFFSET('Water Data'!$F$29,0,10*ROW('Water Data'!F57))="","",OFFSET('Water Data'!$F$29,0,10*ROW('Water Data'!F57)))</f>
        <v/>
      </c>
      <c r="CB63" s="309" t="str">
        <f ca="true">+IF(OFFSET('Water Data'!$G$27,0,10*ROW('Water Data'!G57))="","",OFFSET('Water Data'!$G$27,0,10*ROW('Water Data'!G57)))</f>
        <v/>
      </c>
      <c r="CC63" s="309" t="str">
        <f ca="true">+IF(OFFSET('Water Data'!$G$28,0,10*ROW('Water Data'!G57))="","",OFFSET('Water Data'!$G$28,0,10*ROW('Water Data'!G57)))</f>
        <v/>
      </c>
      <c r="CD63" s="309" t="str">
        <f ca="true">+IF(OFFSET('Water Data'!$G$29,0,10*ROW('Water Data'!G57))="","",OFFSET('Water Data'!$G$29,0,10*ROW('Water Data'!G57)))</f>
        <v/>
      </c>
      <c r="CE63" s="309" t="str">
        <f ca="true">+IF(OFFSET('Water Data'!$H$27,0,10*ROW('Water Data'!H57))="","",OFFSET('Water Data'!$H$27,0,10*ROW('Water Data'!H57)))</f>
        <v/>
      </c>
      <c r="CF63" s="309" t="str">
        <f ca="true">+IF(OFFSET('Water Data'!$H$28,0,10*ROW('Water Data'!H57))="","",OFFSET('Water Data'!$H$28,0,10*ROW('Water Data'!H57)))</f>
        <v/>
      </c>
      <c r="CG63" s="309" t="str">
        <f ca="true">+IF(OFFSET('Water Data'!$H$29,0,10*ROW('Water Data'!H57))="","",OFFSET('Water Data'!$H$29,0,10*ROW('Water Data'!H57)))</f>
        <v/>
      </c>
      <c r="CH63" s="309" t="str">
        <f ca="true">+IF(OFFSET('Water Data'!$I$27,0,10*ROW('Water Data'!I57))="","",OFFSET('Water Data'!$I$27,0,10*ROW('Water Data'!I57)))</f>
        <v/>
      </c>
      <c r="CI63" s="309" t="str">
        <f ca="true">+IF(OFFSET('Water Data'!$I$28,0,10*ROW('Water Data'!I57))="","",OFFSET('Water Data'!$I$28,0,10*ROW('Water Data'!I57)))</f>
        <v/>
      </c>
      <c r="CJ63" s="309" t="str">
        <f ca="true">+IF(OFFSET('Water Data'!$I$29,0,10*ROW('Water Data'!I57))="","",OFFSET('Water Data'!$I$29,0,10*ROW('Water Data'!I57)))</f>
        <v/>
      </c>
      <c r="CK63" s="309" t="str">
        <f ca="true">+IF(OFFSET('Sanitation Data'!$D$28,0,10*ROW('Sanitation Data'!D57))="","",OFFSET('Sanitation Data'!$D$28,0,10*ROW('Sanitation Data'!D57)))</f>
        <v/>
      </c>
      <c r="CL63" s="309" t="str">
        <f ca="true">+IF(OFFSET('Sanitation Data'!$D$29,0,10*ROW('Sanitation Data'!D57))="","",OFFSET('Sanitation Data'!$D$29,0,10*ROW('Sanitation Data'!D57)))</f>
        <v/>
      </c>
      <c r="CM63" s="309" t="str">
        <f ca="true">+IF(OFFSET('Sanitation Data'!$D$30,0,10*ROW('Sanitation Data'!D57))="","",OFFSET('Sanitation Data'!$D$30,0,10*ROW('Sanitation Data'!D57)))</f>
        <v/>
      </c>
      <c r="CN63" s="309" t="str">
        <f ca="true">+IF(OFFSET('Sanitation Data'!$D$31,0,10*ROW('Sanitation Data'!D57))="","",OFFSET('Sanitation Data'!$D$31,0,10*ROW('Sanitation Data'!D57)))</f>
        <v/>
      </c>
      <c r="CO63" s="309" t="str">
        <f ca="true">+IF(OFFSET('Sanitation Data'!$D$32,0,10*ROW('Sanitation Data'!D57))="","",OFFSET('Sanitation Data'!$D$32,0,10*ROW('Sanitation Data'!D57)))</f>
        <v/>
      </c>
      <c r="CP63" s="309" t="str">
        <f ca="true">+IF(OFFSET('Sanitation Data'!$E$28,0,10*ROW('Sanitation Data'!E57))="","",OFFSET('Sanitation Data'!$E$28,0,10*ROW('Sanitation Data'!E57)))</f>
        <v/>
      </c>
      <c r="CQ63" s="309" t="str">
        <f ca="true">+IF(OFFSET('Sanitation Data'!$E$29,0,10*ROW('Sanitation Data'!E57))="","",OFFSET('Sanitation Data'!$E$29,0,10*ROW('Sanitation Data'!E57)))</f>
        <v/>
      </c>
      <c r="CR63" s="309" t="str">
        <f ca="true">+IF(OFFSET('Sanitation Data'!$E$30,0,10*ROW('Sanitation Data'!E57))="","",OFFSET('Sanitation Data'!$E$30,0,10*ROW('Sanitation Data'!E57)))</f>
        <v/>
      </c>
      <c r="CS63" s="309" t="str">
        <f ca="true">+IF(OFFSET('Sanitation Data'!$E$31,0,10*ROW('Sanitation Data'!E57))="","",OFFSET('Sanitation Data'!$E$31,0,10*ROW('Sanitation Data'!E57)))</f>
        <v/>
      </c>
      <c r="CT63" s="309" t="str">
        <f ca="true">+IF(OFFSET('Sanitation Data'!$E$32,0,10*ROW('Sanitation Data'!E57))="","",OFFSET('Sanitation Data'!$E$32,0,10*ROW('Sanitation Data'!E57)))</f>
        <v/>
      </c>
      <c r="CU63" s="309" t="str">
        <f ca="true">+IF(OFFSET('Sanitation Data'!$F$28,0,10*ROW('Sanitation Data'!F57))="","",OFFSET('Sanitation Data'!$F$28,0,10*ROW('Sanitation Data'!F57)))</f>
        <v/>
      </c>
      <c r="CV63" s="309" t="str">
        <f ca="true">+IF(OFFSET('Sanitation Data'!$F$29,0,10*ROW('Sanitation Data'!F57))="","",OFFSET('Sanitation Data'!$F$29,0,10*ROW('Sanitation Data'!F57)))</f>
        <v/>
      </c>
      <c r="CW63" s="309" t="str">
        <f ca="true">+IF(OFFSET('Sanitation Data'!$F$30,0,10*ROW('Sanitation Data'!F57))="","",OFFSET('Sanitation Data'!$F$30,0,10*ROW('Sanitation Data'!F57)))</f>
        <v/>
      </c>
      <c r="CX63" s="309" t="str">
        <f ca="true">+IF(OFFSET('Sanitation Data'!$F$31,0,10*ROW('Sanitation Data'!F57))="","",OFFSET('Sanitation Data'!$F$31,0,10*ROW('Sanitation Data'!F57)))</f>
        <v/>
      </c>
      <c r="CY63" s="309" t="str">
        <f ca="true">+IF(OFFSET('Sanitation Data'!$F$32,0,10*ROW('Sanitation Data'!F57))="","",OFFSET('Sanitation Data'!$F$32,0,10*ROW('Sanitation Data'!F57)))</f>
        <v/>
      </c>
      <c r="CZ63" s="309" t="str">
        <f ca="true">+IF(OFFSET('Sanitation Data'!$G$28,0,10*ROW('Sanitation Data'!G57))="","",OFFSET('Sanitation Data'!$G$28,0,10*ROW('Sanitation Data'!G57)))</f>
        <v/>
      </c>
      <c r="DA63" s="309" t="str">
        <f ca="true">+IF(OFFSET('Sanitation Data'!$G$29,0,10*ROW('Sanitation Data'!G57))="","",OFFSET('Sanitation Data'!$G$29,0,10*ROW('Sanitation Data'!G57)))</f>
        <v/>
      </c>
      <c r="DB63" s="309" t="str">
        <f ca="true">+IF(OFFSET('Sanitation Data'!$G$30,0,10*ROW('Sanitation Data'!G57))="","",OFFSET('Sanitation Data'!$G$30,0,10*ROW('Sanitation Data'!G57)))</f>
        <v/>
      </c>
      <c r="DC63" s="309" t="str">
        <f ca="true">+IF(OFFSET('Sanitation Data'!$G$31,0,10*ROW('Sanitation Data'!G57))="","",OFFSET('Sanitation Data'!$G$31,0,10*ROW('Sanitation Data'!G57)))</f>
        <v/>
      </c>
      <c r="DD63" s="309" t="str">
        <f ca="true">+IF(OFFSET('Sanitation Data'!$G$32,0,10*ROW('Sanitation Data'!G57))="","",OFFSET('Sanitation Data'!$G$32,0,10*ROW('Sanitation Data'!G57)))</f>
        <v/>
      </c>
      <c r="DE63" s="309" t="str">
        <f ca="true">+IF(OFFSET('Sanitation Data'!$H$28,0,10*ROW('Sanitation Data'!H57))="","",OFFSET('Sanitation Data'!$H$28,0,10*ROW('Sanitation Data'!H57)))</f>
        <v/>
      </c>
      <c r="DF63" s="309" t="str">
        <f ca="true">+IF(OFFSET('Sanitation Data'!$H$29,0,10*ROW('Sanitation Data'!H57))="","",OFFSET('Sanitation Data'!$H$29,0,10*ROW('Sanitation Data'!H57)))</f>
        <v/>
      </c>
      <c r="DG63" s="309" t="str">
        <f ca="true">+IF(OFFSET('Sanitation Data'!$H$30,0,10*ROW('Sanitation Data'!H57))="","",OFFSET('Sanitation Data'!$H$30,0,10*ROW('Sanitation Data'!H57)))</f>
        <v/>
      </c>
      <c r="DH63" s="309" t="str">
        <f ca="true">+IF(OFFSET('Sanitation Data'!$H$31,0,10*ROW('Sanitation Data'!H57))="","",OFFSET('Sanitation Data'!$H$31,0,10*ROW('Sanitation Data'!H57)))</f>
        <v/>
      </c>
      <c r="DI63" s="309" t="str">
        <f ca="true">+IF(OFFSET('Sanitation Data'!$H$32,0,10*ROW('Sanitation Data'!H57))="","",OFFSET('Sanitation Data'!$H$32,0,10*ROW('Sanitation Data'!H57)))</f>
        <v/>
      </c>
      <c r="DJ63" s="309" t="str">
        <f ca="true">+IF(OFFSET('Sanitation Data'!$I$28,0,10*ROW('Sanitation Data'!I57))="","",OFFSET('Sanitation Data'!$I$28,0,10*ROW('Sanitation Data'!I57)))</f>
        <v/>
      </c>
      <c r="DK63" s="309" t="str">
        <f ca="true">+IF(OFFSET('Sanitation Data'!$I$29,0,10*ROW('Sanitation Data'!I57))="","",OFFSET('Sanitation Data'!$I$29,0,10*ROW('Sanitation Data'!I57)))</f>
        <v/>
      </c>
      <c r="DL63" s="309" t="str">
        <f ca="true">+IF(OFFSET('Sanitation Data'!$I$30,0,10*ROW('Sanitation Data'!I57))="","",OFFSET('Sanitation Data'!$I$30,0,10*ROW('Sanitation Data'!I57)))</f>
        <v/>
      </c>
      <c r="DM63" s="309" t="str">
        <f ca="true">+IF(OFFSET('Sanitation Data'!$I$31,0,10*ROW('Sanitation Data'!I57))="","",OFFSET('Sanitation Data'!$I$31,0,10*ROW('Sanitation Data'!I57)))</f>
        <v/>
      </c>
      <c r="DN63" s="309" t="str">
        <f ca="true">+IF(OFFSET('Sanitation Data'!$I$32,0,10*ROW('Sanitation Data'!I57))="","",OFFSET('Sanitation Data'!$I$32,0,10*ROW('Sanitation Data'!I57)))</f>
        <v/>
      </c>
      <c r="DO63" s="309" t="str">
        <f ca="true">+IF(OFFSET('Hygiene Data'!$D$11,0,10*ROW('Hygiene Data'!D57))="","",OFFSET('Hygiene Data'!$D$11,0,10*ROW('Hygiene Data'!D57)))</f>
        <v/>
      </c>
      <c r="DP63" s="309" t="str">
        <f ca="true">+IF(OFFSET('Hygiene Data'!$D$12,0,10*ROW('Hygiene Data'!D57))="","",OFFSET('Hygiene Data'!$D$12,0,10*ROW('Hygiene Data'!D57)))</f>
        <v/>
      </c>
      <c r="DQ63" s="309" t="str">
        <f ca="true">+IF(OFFSET('Hygiene Data'!$D$13,0,10*ROW('Hygiene Data'!D57))="","",OFFSET('Hygiene Data'!$D$13,0,10*ROW('Hygiene Data'!D57)))</f>
        <v/>
      </c>
      <c r="DR63" s="309" t="str">
        <f ca="true">+IF(OFFSET('Hygiene Data'!$E$11,0,10*ROW('Hygiene Data'!E57))="","",OFFSET('Hygiene Data'!$E$11,0,10*ROW('Hygiene Data'!E57)))</f>
        <v/>
      </c>
      <c r="DS63" s="309" t="str">
        <f ca="true">+IF(OFFSET('Hygiene Data'!$E$12,0,10*ROW('Hygiene Data'!E57))="","",OFFSET('Hygiene Data'!$E$12,0,10*ROW('Hygiene Data'!E57)))</f>
        <v/>
      </c>
      <c r="DT63" s="309" t="str">
        <f ca="true">+IF(OFFSET('Hygiene Data'!$E$13,0,10*ROW('Hygiene Data'!E57))="","",OFFSET('Hygiene Data'!$E$13,0,10*ROW('Hygiene Data'!E57)))</f>
        <v/>
      </c>
      <c r="DU63" s="309" t="str">
        <f ca="true">+IF(OFFSET('Hygiene Data'!$F$11,0,10*ROW('Hygiene Data'!F57))="","",OFFSET('Hygiene Data'!$F$11,0,10*ROW('Hygiene Data'!F57)))</f>
        <v/>
      </c>
      <c r="DV63" s="309" t="str">
        <f ca="true">+IF(OFFSET('Hygiene Data'!$F$12,0,10*ROW('Hygiene Data'!F57))="","",OFFSET('Hygiene Data'!$F$12,0,10*ROW('Hygiene Data'!F57)))</f>
        <v/>
      </c>
      <c r="DW63" s="309" t="str">
        <f ca="true">+IF(OFFSET('Hygiene Data'!$F$13,0,10*ROW('Hygiene Data'!F57))="","",OFFSET('Hygiene Data'!$F$13,0,10*ROW('Hygiene Data'!F57)))</f>
        <v/>
      </c>
      <c r="DX63" s="309" t="str">
        <f ca="true">+IF(OFFSET('Hygiene Data'!$G$11,0,10*ROW('Hygiene Data'!G57))="","",OFFSET('Hygiene Data'!$G$11,0,10*ROW('Hygiene Data'!G57)))</f>
        <v/>
      </c>
      <c r="DY63" s="309" t="str">
        <f ca="true">+IF(OFFSET('Hygiene Data'!$G$12,0,10*ROW('Hygiene Data'!G57))="","",OFFSET('Hygiene Data'!$G$12,0,10*ROW('Hygiene Data'!G57)))</f>
        <v/>
      </c>
      <c r="DZ63" s="309" t="str">
        <f ca="true">+IF(OFFSET('Hygiene Data'!$G$13,0,10*ROW('Hygiene Data'!G57))="","",OFFSET('Hygiene Data'!$G$13,0,10*ROW('Hygiene Data'!G57)))</f>
        <v/>
      </c>
      <c r="EA63" s="309" t="str">
        <f ca="true">+IF(OFFSET('Hygiene Data'!$H$11,0,10*ROW('Hygiene Data'!H57))="","",OFFSET('Hygiene Data'!$H$11,0,10*ROW('Hygiene Data'!H57)))</f>
        <v/>
      </c>
      <c r="EB63" s="309" t="str">
        <f ca="true">+IF(OFFSET('Hygiene Data'!$H$12,0,10*ROW('Hygiene Data'!H57))="","",OFFSET('Hygiene Data'!$H$12,0,10*ROW('Hygiene Data'!H57)))</f>
        <v/>
      </c>
      <c r="EC63" s="309" t="str">
        <f ca="true">+IF(OFFSET('Hygiene Data'!$H$13,0,10*ROW('Hygiene Data'!H57))="","",OFFSET('Hygiene Data'!$H$13,0,10*ROW('Hygiene Data'!H57)))</f>
        <v/>
      </c>
      <c r="ED63" s="309" t="str">
        <f ca="true">+IF(OFFSET('Hygiene Data'!$I$11,0,10*ROW('Hygiene Data'!I57))="","",OFFSET('Hygiene Data'!$I$11,0,10*ROW('Hygiene Data'!I57)))</f>
        <v/>
      </c>
      <c r="EE63" s="309" t="str">
        <f ca="true">+IF(OFFSET('Hygiene Data'!$I$12,0,10*ROW('Hygiene Data'!I57))="","",OFFSET('Hygiene Data'!$I$12,0,10*ROW('Hygiene Data'!I57)))</f>
        <v/>
      </c>
      <c r="EF63" s="309"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65"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9"/>
      <c r="BS64" s="309" t="str">
        <f ca="true">+IF(OFFSET('Water Data'!$D$27,0,10*ROW('Water Data'!D58))="","",OFFSET('Water Data'!$D$27,0,10*ROW('Water Data'!D58)))</f>
        <v/>
      </c>
      <c r="BT64" s="309" t="str">
        <f ca="true">+IF(OFFSET('Water Data'!$D$28,0,10*ROW('Water Data'!D58))="","",OFFSET('Water Data'!$D$28,0,10*ROW('Water Data'!D58)))</f>
        <v/>
      </c>
      <c r="BU64" s="309" t="str">
        <f ca="true">+IF(OFFSET('Water Data'!$D$29,0,10*ROW('Water Data'!D58))="","",OFFSET('Water Data'!$D$29,0,10*ROW('Water Data'!D58)))</f>
        <v/>
      </c>
      <c r="BV64" s="309" t="str">
        <f ca="true">+IF(OFFSET('Water Data'!$E$27,0,10*ROW('Water Data'!E58))="","",OFFSET('Water Data'!$E$27,0,10*ROW('Water Data'!E58)))</f>
        <v/>
      </c>
      <c r="BW64" s="309" t="str">
        <f ca="true">+IF(OFFSET('Water Data'!$E$28,0,10*ROW('Water Data'!E58))="","",OFFSET('Water Data'!$E$28,0,10*ROW('Water Data'!E58)))</f>
        <v/>
      </c>
      <c r="BX64" s="309" t="str">
        <f ca="true">+IF(OFFSET('Water Data'!$E$29,0,10*ROW('Water Data'!E58))="","",OFFSET('Water Data'!$E$29,0,10*ROW('Water Data'!E58)))</f>
        <v/>
      </c>
      <c r="BY64" s="309" t="str">
        <f ca="true">+IF(OFFSET('Water Data'!$F$27,0,10*ROW('Water Data'!F58))="","",OFFSET('Water Data'!$F$27,0,10*ROW('Water Data'!F58)))</f>
        <v/>
      </c>
      <c r="BZ64" s="309" t="str">
        <f ca="true">+IF(OFFSET('Water Data'!$F$28,0,10*ROW('Water Data'!F58))="","",OFFSET('Water Data'!$F$28,0,10*ROW('Water Data'!F58)))</f>
        <v/>
      </c>
      <c r="CA64" s="309" t="str">
        <f ca="true">+IF(OFFSET('Water Data'!$F$29,0,10*ROW('Water Data'!F58))="","",OFFSET('Water Data'!$F$29,0,10*ROW('Water Data'!F58)))</f>
        <v/>
      </c>
      <c r="CB64" s="309" t="str">
        <f ca="true">+IF(OFFSET('Water Data'!$G$27,0,10*ROW('Water Data'!G58))="","",OFFSET('Water Data'!$G$27,0,10*ROW('Water Data'!G58)))</f>
        <v/>
      </c>
      <c r="CC64" s="309" t="str">
        <f ca="true">+IF(OFFSET('Water Data'!$G$28,0,10*ROW('Water Data'!G58))="","",OFFSET('Water Data'!$G$28,0,10*ROW('Water Data'!G58)))</f>
        <v/>
      </c>
      <c r="CD64" s="309" t="str">
        <f ca="true">+IF(OFFSET('Water Data'!$G$29,0,10*ROW('Water Data'!G58))="","",OFFSET('Water Data'!$G$29,0,10*ROW('Water Data'!G58)))</f>
        <v/>
      </c>
      <c r="CE64" s="309" t="str">
        <f ca="true">+IF(OFFSET('Water Data'!$H$27,0,10*ROW('Water Data'!H58))="","",OFFSET('Water Data'!$H$27,0,10*ROW('Water Data'!H58)))</f>
        <v/>
      </c>
      <c r="CF64" s="309" t="str">
        <f ca="true">+IF(OFFSET('Water Data'!$H$28,0,10*ROW('Water Data'!H58))="","",OFFSET('Water Data'!$H$28,0,10*ROW('Water Data'!H58)))</f>
        <v/>
      </c>
      <c r="CG64" s="309" t="str">
        <f ca="true">+IF(OFFSET('Water Data'!$H$29,0,10*ROW('Water Data'!H58))="","",OFFSET('Water Data'!$H$29,0,10*ROW('Water Data'!H58)))</f>
        <v/>
      </c>
      <c r="CH64" s="309" t="str">
        <f ca="true">+IF(OFFSET('Water Data'!$I$27,0,10*ROW('Water Data'!I58))="","",OFFSET('Water Data'!$I$27,0,10*ROW('Water Data'!I58)))</f>
        <v/>
      </c>
      <c r="CI64" s="309" t="str">
        <f ca="true">+IF(OFFSET('Water Data'!$I$28,0,10*ROW('Water Data'!I58))="","",OFFSET('Water Data'!$I$28,0,10*ROW('Water Data'!I58)))</f>
        <v/>
      </c>
      <c r="CJ64" s="309" t="str">
        <f ca="true">+IF(OFFSET('Water Data'!$I$29,0,10*ROW('Water Data'!I58))="","",OFFSET('Water Data'!$I$29,0,10*ROW('Water Data'!I58)))</f>
        <v/>
      </c>
      <c r="CK64" s="309" t="str">
        <f ca="true">+IF(OFFSET('Sanitation Data'!$D$28,0,10*ROW('Sanitation Data'!D58))="","",OFFSET('Sanitation Data'!$D$28,0,10*ROW('Sanitation Data'!D58)))</f>
        <v/>
      </c>
      <c r="CL64" s="309" t="str">
        <f ca="true">+IF(OFFSET('Sanitation Data'!$D$29,0,10*ROW('Sanitation Data'!D58))="","",OFFSET('Sanitation Data'!$D$29,0,10*ROW('Sanitation Data'!D58)))</f>
        <v/>
      </c>
      <c r="CM64" s="309" t="str">
        <f ca="true">+IF(OFFSET('Sanitation Data'!$D$30,0,10*ROW('Sanitation Data'!D58))="","",OFFSET('Sanitation Data'!$D$30,0,10*ROW('Sanitation Data'!D58)))</f>
        <v/>
      </c>
      <c r="CN64" s="309" t="str">
        <f ca="true">+IF(OFFSET('Sanitation Data'!$D$31,0,10*ROW('Sanitation Data'!D58))="","",OFFSET('Sanitation Data'!$D$31,0,10*ROW('Sanitation Data'!D58)))</f>
        <v/>
      </c>
      <c r="CO64" s="309" t="str">
        <f ca="true">+IF(OFFSET('Sanitation Data'!$D$32,0,10*ROW('Sanitation Data'!D58))="","",OFFSET('Sanitation Data'!$D$32,0,10*ROW('Sanitation Data'!D58)))</f>
        <v/>
      </c>
      <c r="CP64" s="309" t="str">
        <f ca="true">+IF(OFFSET('Sanitation Data'!$E$28,0,10*ROW('Sanitation Data'!E58))="","",OFFSET('Sanitation Data'!$E$28,0,10*ROW('Sanitation Data'!E58)))</f>
        <v/>
      </c>
      <c r="CQ64" s="309" t="str">
        <f ca="true">+IF(OFFSET('Sanitation Data'!$E$29,0,10*ROW('Sanitation Data'!E58))="","",OFFSET('Sanitation Data'!$E$29,0,10*ROW('Sanitation Data'!E58)))</f>
        <v/>
      </c>
      <c r="CR64" s="309" t="str">
        <f ca="true">+IF(OFFSET('Sanitation Data'!$E$30,0,10*ROW('Sanitation Data'!E58))="","",OFFSET('Sanitation Data'!$E$30,0,10*ROW('Sanitation Data'!E58)))</f>
        <v/>
      </c>
      <c r="CS64" s="309" t="str">
        <f ca="true">+IF(OFFSET('Sanitation Data'!$E$31,0,10*ROW('Sanitation Data'!E58))="","",OFFSET('Sanitation Data'!$E$31,0,10*ROW('Sanitation Data'!E58)))</f>
        <v/>
      </c>
      <c r="CT64" s="309" t="str">
        <f ca="true">+IF(OFFSET('Sanitation Data'!$E$32,0,10*ROW('Sanitation Data'!E58))="","",OFFSET('Sanitation Data'!$E$32,0,10*ROW('Sanitation Data'!E58)))</f>
        <v/>
      </c>
      <c r="CU64" s="309" t="str">
        <f ca="true">+IF(OFFSET('Sanitation Data'!$F$28,0,10*ROW('Sanitation Data'!F58))="","",OFFSET('Sanitation Data'!$F$28,0,10*ROW('Sanitation Data'!F58)))</f>
        <v/>
      </c>
      <c r="CV64" s="309" t="str">
        <f ca="true">+IF(OFFSET('Sanitation Data'!$F$29,0,10*ROW('Sanitation Data'!F58))="","",OFFSET('Sanitation Data'!$F$29,0,10*ROW('Sanitation Data'!F58)))</f>
        <v/>
      </c>
      <c r="CW64" s="309" t="str">
        <f ca="true">+IF(OFFSET('Sanitation Data'!$F$30,0,10*ROW('Sanitation Data'!F58))="","",OFFSET('Sanitation Data'!$F$30,0,10*ROW('Sanitation Data'!F58)))</f>
        <v/>
      </c>
      <c r="CX64" s="309" t="str">
        <f ca="true">+IF(OFFSET('Sanitation Data'!$F$31,0,10*ROW('Sanitation Data'!F58))="","",OFFSET('Sanitation Data'!$F$31,0,10*ROW('Sanitation Data'!F58)))</f>
        <v/>
      </c>
      <c r="CY64" s="309" t="str">
        <f ca="true">+IF(OFFSET('Sanitation Data'!$F$32,0,10*ROW('Sanitation Data'!F58))="","",OFFSET('Sanitation Data'!$F$32,0,10*ROW('Sanitation Data'!F58)))</f>
        <v/>
      </c>
      <c r="CZ64" s="309" t="str">
        <f ca="true">+IF(OFFSET('Sanitation Data'!$G$28,0,10*ROW('Sanitation Data'!G58))="","",OFFSET('Sanitation Data'!$G$28,0,10*ROW('Sanitation Data'!G58)))</f>
        <v/>
      </c>
      <c r="DA64" s="309" t="str">
        <f ca="true">+IF(OFFSET('Sanitation Data'!$G$29,0,10*ROW('Sanitation Data'!G58))="","",OFFSET('Sanitation Data'!$G$29,0,10*ROW('Sanitation Data'!G58)))</f>
        <v/>
      </c>
      <c r="DB64" s="309" t="str">
        <f ca="true">+IF(OFFSET('Sanitation Data'!$G$30,0,10*ROW('Sanitation Data'!G58))="","",OFFSET('Sanitation Data'!$G$30,0,10*ROW('Sanitation Data'!G58)))</f>
        <v/>
      </c>
      <c r="DC64" s="309" t="str">
        <f ca="true">+IF(OFFSET('Sanitation Data'!$G$31,0,10*ROW('Sanitation Data'!G58))="","",OFFSET('Sanitation Data'!$G$31,0,10*ROW('Sanitation Data'!G58)))</f>
        <v/>
      </c>
      <c r="DD64" s="309" t="str">
        <f ca="true">+IF(OFFSET('Sanitation Data'!$G$32,0,10*ROW('Sanitation Data'!G58))="","",OFFSET('Sanitation Data'!$G$32,0,10*ROW('Sanitation Data'!G58)))</f>
        <v/>
      </c>
      <c r="DE64" s="309" t="str">
        <f ca="true">+IF(OFFSET('Sanitation Data'!$H$28,0,10*ROW('Sanitation Data'!H58))="","",OFFSET('Sanitation Data'!$H$28,0,10*ROW('Sanitation Data'!H58)))</f>
        <v/>
      </c>
      <c r="DF64" s="309" t="str">
        <f ca="true">+IF(OFFSET('Sanitation Data'!$H$29,0,10*ROW('Sanitation Data'!H58))="","",OFFSET('Sanitation Data'!$H$29,0,10*ROW('Sanitation Data'!H58)))</f>
        <v/>
      </c>
      <c r="DG64" s="309" t="str">
        <f ca="true">+IF(OFFSET('Sanitation Data'!$H$30,0,10*ROW('Sanitation Data'!H58))="","",OFFSET('Sanitation Data'!$H$30,0,10*ROW('Sanitation Data'!H58)))</f>
        <v/>
      </c>
      <c r="DH64" s="309" t="str">
        <f ca="true">+IF(OFFSET('Sanitation Data'!$H$31,0,10*ROW('Sanitation Data'!H58))="","",OFFSET('Sanitation Data'!$H$31,0,10*ROW('Sanitation Data'!H58)))</f>
        <v/>
      </c>
      <c r="DI64" s="309" t="str">
        <f ca="true">+IF(OFFSET('Sanitation Data'!$H$32,0,10*ROW('Sanitation Data'!H58))="","",OFFSET('Sanitation Data'!$H$32,0,10*ROW('Sanitation Data'!H58)))</f>
        <v/>
      </c>
      <c r="DJ64" s="309" t="str">
        <f ca="true">+IF(OFFSET('Sanitation Data'!$I$28,0,10*ROW('Sanitation Data'!I58))="","",OFFSET('Sanitation Data'!$I$28,0,10*ROW('Sanitation Data'!I58)))</f>
        <v/>
      </c>
      <c r="DK64" s="309" t="str">
        <f ca="true">+IF(OFFSET('Sanitation Data'!$I$29,0,10*ROW('Sanitation Data'!I58))="","",OFFSET('Sanitation Data'!$I$29,0,10*ROW('Sanitation Data'!I58)))</f>
        <v/>
      </c>
      <c r="DL64" s="309" t="str">
        <f ca="true">+IF(OFFSET('Sanitation Data'!$I$30,0,10*ROW('Sanitation Data'!I58))="","",OFFSET('Sanitation Data'!$I$30,0,10*ROW('Sanitation Data'!I58)))</f>
        <v/>
      </c>
      <c r="DM64" s="309" t="str">
        <f ca="true">+IF(OFFSET('Sanitation Data'!$I$31,0,10*ROW('Sanitation Data'!I58))="","",OFFSET('Sanitation Data'!$I$31,0,10*ROW('Sanitation Data'!I58)))</f>
        <v/>
      </c>
      <c r="DN64" s="309" t="str">
        <f ca="true">+IF(OFFSET('Sanitation Data'!$I$32,0,10*ROW('Sanitation Data'!I58))="","",OFFSET('Sanitation Data'!$I$32,0,10*ROW('Sanitation Data'!I58)))</f>
        <v/>
      </c>
      <c r="DO64" s="309" t="str">
        <f ca="true">+IF(OFFSET('Hygiene Data'!$D$11,0,10*ROW('Hygiene Data'!D58))="","",OFFSET('Hygiene Data'!$D$11,0,10*ROW('Hygiene Data'!D58)))</f>
        <v/>
      </c>
      <c r="DP64" s="309" t="str">
        <f ca="true">+IF(OFFSET('Hygiene Data'!$D$12,0,10*ROW('Hygiene Data'!D58))="","",OFFSET('Hygiene Data'!$D$12,0,10*ROW('Hygiene Data'!D58)))</f>
        <v/>
      </c>
      <c r="DQ64" s="309" t="str">
        <f ca="true">+IF(OFFSET('Hygiene Data'!$D$13,0,10*ROW('Hygiene Data'!D58))="","",OFFSET('Hygiene Data'!$D$13,0,10*ROW('Hygiene Data'!D58)))</f>
        <v/>
      </c>
      <c r="DR64" s="309" t="str">
        <f ca="true">+IF(OFFSET('Hygiene Data'!$E$11,0,10*ROW('Hygiene Data'!E58))="","",OFFSET('Hygiene Data'!$E$11,0,10*ROW('Hygiene Data'!E58)))</f>
        <v/>
      </c>
      <c r="DS64" s="309" t="str">
        <f ca="true">+IF(OFFSET('Hygiene Data'!$E$12,0,10*ROW('Hygiene Data'!E58))="","",OFFSET('Hygiene Data'!$E$12,0,10*ROW('Hygiene Data'!E58)))</f>
        <v/>
      </c>
      <c r="DT64" s="309" t="str">
        <f ca="true">+IF(OFFSET('Hygiene Data'!$E$13,0,10*ROW('Hygiene Data'!E58))="","",OFFSET('Hygiene Data'!$E$13,0,10*ROW('Hygiene Data'!E58)))</f>
        <v/>
      </c>
      <c r="DU64" s="309" t="str">
        <f ca="true">+IF(OFFSET('Hygiene Data'!$F$11,0,10*ROW('Hygiene Data'!F58))="","",OFFSET('Hygiene Data'!$F$11,0,10*ROW('Hygiene Data'!F58)))</f>
        <v/>
      </c>
      <c r="DV64" s="309" t="str">
        <f ca="true">+IF(OFFSET('Hygiene Data'!$F$12,0,10*ROW('Hygiene Data'!F58))="","",OFFSET('Hygiene Data'!$F$12,0,10*ROW('Hygiene Data'!F58)))</f>
        <v/>
      </c>
      <c r="DW64" s="309" t="str">
        <f ca="true">+IF(OFFSET('Hygiene Data'!$F$13,0,10*ROW('Hygiene Data'!F58))="","",OFFSET('Hygiene Data'!$F$13,0,10*ROW('Hygiene Data'!F58)))</f>
        <v/>
      </c>
      <c r="DX64" s="309" t="str">
        <f ca="true">+IF(OFFSET('Hygiene Data'!$G$11,0,10*ROW('Hygiene Data'!G58))="","",OFFSET('Hygiene Data'!$G$11,0,10*ROW('Hygiene Data'!G58)))</f>
        <v/>
      </c>
      <c r="DY64" s="309" t="str">
        <f ca="true">+IF(OFFSET('Hygiene Data'!$G$12,0,10*ROW('Hygiene Data'!G58))="","",OFFSET('Hygiene Data'!$G$12,0,10*ROW('Hygiene Data'!G58)))</f>
        <v/>
      </c>
      <c r="DZ64" s="309" t="str">
        <f ca="true">+IF(OFFSET('Hygiene Data'!$G$13,0,10*ROW('Hygiene Data'!G58))="","",OFFSET('Hygiene Data'!$G$13,0,10*ROW('Hygiene Data'!G58)))</f>
        <v/>
      </c>
      <c r="EA64" s="309" t="str">
        <f ca="true">+IF(OFFSET('Hygiene Data'!$H$11,0,10*ROW('Hygiene Data'!H58))="","",OFFSET('Hygiene Data'!$H$11,0,10*ROW('Hygiene Data'!H58)))</f>
        <v/>
      </c>
      <c r="EB64" s="309" t="str">
        <f ca="true">+IF(OFFSET('Hygiene Data'!$H$12,0,10*ROW('Hygiene Data'!H58))="","",OFFSET('Hygiene Data'!$H$12,0,10*ROW('Hygiene Data'!H58)))</f>
        <v/>
      </c>
      <c r="EC64" s="309" t="str">
        <f ca="true">+IF(OFFSET('Hygiene Data'!$H$13,0,10*ROW('Hygiene Data'!H58))="","",OFFSET('Hygiene Data'!$H$13,0,10*ROW('Hygiene Data'!H58)))</f>
        <v/>
      </c>
      <c r="ED64" s="309" t="str">
        <f ca="true">+IF(OFFSET('Hygiene Data'!$I$11,0,10*ROW('Hygiene Data'!I58))="","",OFFSET('Hygiene Data'!$I$11,0,10*ROW('Hygiene Data'!I58)))</f>
        <v/>
      </c>
      <c r="EE64" s="309" t="str">
        <f ca="true">+IF(OFFSET('Hygiene Data'!$I$12,0,10*ROW('Hygiene Data'!I58))="","",OFFSET('Hygiene Data'!$I$12,0,10*ROW('Hygiene Data'!I58)))</f>
        <v/>
      </c>
      <c r="EF64" s="309"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65"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9"/>
      <c r="BS65" s="309" t="str">
        <f ca="true">+IF(OFFSET('Water Data'!$D$27,0,10*ROW('Water Data'!D59))="","",OFFSET('Water Data'!$D$27,0,10*ROW('Water Data'!D59)))</f>
        <v/>
      </c>
      <c r="BT65" s="309" t="str">
        <f ca="true">+IF(OFFSET('Water Data'!$D$28,0,10*ROW('Water Data'!D59))="","",OFFSET('Water Data'!$D$28,0,10*ROW('Water Data'!D59)))</f>
        <v/>
      </c>
      <c r="BU65" s="309" t="str">
        <f ca="true">+IF(OFFSET('Water Data'!$D$29,0,10*ROW('Water Data'!D59))="","",OFFSET('Water Data'!$D$29,0,10*ROW('Water Data'!D59)))</f>
        <v/>
      </c>
      <c r="BV65" s="309" t="str">
        <f ca="true">+IF(OFFSET('Water Data'!$E$27,0,10*ROW('Water Data'!E59))="","",OFFSET('Water Data'!$E$27,0,10*ROW('Water Data'!E59)))</f>
        <v/>
      </c>
      <c r="BW65" s="309" t="str">
        <f ca="true">+IF(OFFSET('Water Data'!$E$28,0,10*ROW('Water Data'!E59))="","",OFFSET('Water Data'!$E$28,0,10*ROW('Water Data'!E59)))</f>
        <v/>
      </c>
      <c r="BX65" s="309" t="str">
        <f ca="true">+IF(OFFSET('Water Data'!$E$29,0,10*ROW('Water Data'!E59))="","",OFFSET('Water Data'!$E$29,0,10*ROW('Water Data'!E59)))</f>
        <v/>
      </c>
      <c r="BY65" s="309" t="str">
        <f ca="true">+IF(OFFSET('Water Data'!$F$27,0,10*ROW('Water Data'!F59))="","",OFFSET('Water Data'!$F$27,0,10*ROW('Water Data'!F59)))</f>
        <v/>
      </c>
      <c r="BZ65" s="309" t="str">
        <f ca="true">+IF(OFFSET('Water Data'!$F$28,0,10*ROW('Water Data'!F59))="","",OFFSET('Water Data'!$F$28,0,10*ROW('Water Data'!F59)))</f>
        <v/>
      </c>
      <c r="CA65" s="309" t="str">
        <f ca="true">+IF(OFFSET('Water Data'!$F$29,0,10*ROW('Water Data'!F59))="","",OFFSET('Water Data'!$F$29,0,10*ROW('Water Data'!F59)))</f>
        <v/>
      </c>
      <c r="CB65" s="309" t="str">
        <f ca="true">+IF(OFFSET('Water Data'!$G$27,0,10*ROW('Water Data'!G59))="","",OFFSET('Water Data'!$G$27,0,10*ROW('Water Data'!G59)))</f>
        <v/>
      </c>
      <c r="CC65" s="309" t="str">
        <f ca="true">+IF(OFFSET('Water Data'!$G$28,0,10*ROW('Water Data'!G59))="","",OFFSET('Water Data'!$G$28,0,10*ROW('Water Data'!G59)))</f>
        <v/>
      </c>
      <c r="CD65" s="309" t="str">
        <f ca="true">+IF(OFFSET('Water Data'!$G$29,0,10*ROW('Water Data'!G59))="","",OFFSET('Water Data'!$G$29,0,10*ROW('Water Data'!G59)))</f>
        <v/>
      </c>
      <c r="CE65" s="309" t="str">
        <f ca="true">+IF(OFFSET('Water Data'!$H$27,0,10*ROW('Water Data'!H59))="","",OFFSET('Water Data'!$H$27,0,10*ROW('Water Data'!H59)))</f>
        <v/>
      </c>
      <c r="CF65" s="309" t="str">
        <f ca="true">+IF(OFFSET('Water Data'!$H$28,0,10*ROW('Water Data'!H59))="","",OFFSET('Water Data'!$H$28,0,10*ROW('Water Data'!H59)))</f>
        <v/>
      </c>
      <c r="CG65" s="309" t="str">
        <f ca="true">+IF(OFFSET('Water Data'!$H$29,0,10*ROW('Water Data'!H59))="","",OFFSET('Water Data'!$H$29,0,10*ROW('Water Data'!H59)))</f>
        <v/>
      </c>
      <c r="CH65" s="309" t="str">
        <f ca="true">+IF(OFFSET('Water Data'!$I$27,0,10*ROW('Water Data'!I59))="","",OFFSET('Water Data'!$I$27,0,10*ROW('Water Data'!I59)))</f>
        <v/>
      </c>
      <c r="CI65" s="309" t="str">
        <f ca="true">+IF(OFFSET('Water Data'!$I$28,0,10*ROW('Water Data'!I59))="","",OFFSET('Water Data'!$I$28,0,10*ROW('Water Data'!I59)))</f>
        <v/>
      </c>
      <c r="CJ65" s="309" t="str">
        <f ca="true">+IF(OFFSET('Water Data'!$I$29,0,10*ROW('Water Data'!I59))="","",OFFSET('Water Data'!$I$29,0,10*ROW('Water Data'!I59)))</f>
        <v/>
      </c>
      <c r="CK65" s="309" t="str">
        <f ca="true">+IF(OFFSET('Sanitation Data'!$D$28,0,10*ROW('Sanitation Data'!D59))="","",OFFSET('Sanitation Data'!$D$28,0,10*ROW('Sanitation Data'!D59)))</f>
        <v/>
      </c>
      <c r="CL65" s="309" t="str">
        <f ca="true">+IF(OFFSET('Sanitation Data'!$D$29,0,10*ROW('Sanitation Data'!D59))="","",OFFSET('Sanitation Data'!$D$29,0,10*ROW('Sanitation Data'!D59)))</f>
        <v/>
      </c>
      <c r="CM65" s="309" t="str">
        <f ca="true">+IF(OFFSET('Sanitation Data'!$D$30,0,10*ROW('Sanitation Data'!D59))="","",OFFSET('Sanitation Data'!$D$30,0,10*ROW('Sanitation Data'!D59)))</f>
        <v/>
      </c>
      <c r="CN65" s="309" t="str">
        <f ca="true">+IF(OFFSET('Sanitation Data'!$D$31,0,10*ROW('Sanitation Data'!D59))="","",OFFSET('Sanitation Data'!$D$31,0,10*ROW('Sanitation Data'!D59)))</f>
        <v/>
      </c>
      <c r="CO65" s="309" t="str">
        <f ca="true">+IF(OFFSET('Sanitation Data'!$D$32,0,10*ROW('Sanitation Data'!D59))="","",OFFSET('Sanitation Data'!$D$32,0,10*ROW('Sanitation Data'!D59)))</f>
        <v/>
      </c>
      <c r="CP65" s="309" t="str">
        <f ca="true">+IF(OFFSET('Sanitation Data'!$E$28,0,10*ROW('Sanitation Data'!E59))="","",OFFSET('Sanitation Data'!$E$28,0,10*ROW('Sanitation Data'!E59)))</f>
        <v/>
      </c>
      <c r="CQ65" s="309" t="str">
        <f ca="true">+IF(OFFSET('Sanitation Data'!$E$29,0,10*ROW('Sanitation Data'!E59))="","",OFFSET('Sanitation Data'!$E$29,0,10*ROW('Sanitation Data'!E59)))</f>
        <v/>
      </c>
      <c r="CR65" s="309" t="str">
        <f ca="true">+IF(OFFSET('Sanitation Data'!$E$30,0,10*ROW('Sanitation Data'!E59))="","",OFFSET('Sanitation Data'!$E$30,0,10*ROW('Sanitation Data'!E59)))</f>
        <v/>
      </c>
      <c r="CS65" s="309" t="str">
        <f ca="true">+IF(OFFSET('Sanitation Data'!$E$31,0,10*ROW('Sanitation Data'!E59))="","",OFFSET('Sanitation Data'!$E$31,0,10*ROW('Sanitation Data'!E59)))</f>
        <v/>
      </c>
      <c r="CT65" s="309" t="str">
        <f ca="true">+IF(OFFSET('Sanitation Data'!$E$32,0,10*ROW('Sanitation Data'!E59))="","",OFFSET('Sanitation Data'!$E$32,0,10*ROW('Sanitation Data'!E59)))</f>
        <v/>
      </c>
      <c r="CU65" s="309" t="str">
        <f ca="true">+IF(OFFSET('Sanitation Data'!$F$28,0,10*ROW('Sanitation Data'!F59))="","",OFFSET('Sanitation Data'!$F$28,0,10*ROW('Sanitation Data'!F59)))</f>
        <v/>
      </c>
      <c r="CV65" s="309" t="str">
        <f ca="true">+IF(OFFSET('Sanitation Data'!$F$29,0,10*ROW('Sanitation Data'!F59))="","",OFFSET('Sanitation Data'!$F$29,0,10*ROW('Sanitation Data'!F59)))</f>
        <v/>
      </c>
      <c r="CW65" s="309" t="str">
        <f ca="true">+IF(OFFSET('Sanitation Data'!$F$30,0,10*ROW('Sanitation Data'!F59))="","",OFFSET('Sanitation Data'!$F$30,0,10*ROW('Sanitation Data'!F59)))</f>
        <v/>
      </c>
      <c r="CX65" s="309" t="str">
        <f ca="true">+IF(OFFSET('Sanitation Data'!$F$31,0,10*ROW('Sanitation Data'!F59))="","",OFFSET('Sanitation Data'!$F$31,0,10*ROW('Sanitation Data'!F59)))</f>
        <v/>
      </c>
      <c r="CY65" s="309" t="str">
        <f ca="true">+IF(OFFSET('Sanitation Data'!$F$32,0,10*ROW('Sanitation Data'!F59))="","",OFFSET('Sanitation Data'!$F$32,0,10*ROW('Sanitation Data'!F59)))</f>
        <v/>
      </c>
      <c r="CZ65" s="309" t="str">
        <f ca="true">+IF(OFFSET('Sanitation Data'!$G$28,0,10*ROW('Sanitation Data'!G59))="","",OFFSET('Sanitation Data'!$G$28,0,10*ROW('Sanitation Data'!G59)))</f>
        <v/>
      </c>
      <c r="DA65" s="309" t="str">
        <f ca="true">+IF(OFFSET('Sanitation Data'!$G$29,0,10*ROW('Sanitation Data'!G59))="","",OFFSET('Sanitation Data'!$G$29,0,10*ROW('Sanitation Data'!G59)))</f>
        <v/>
      </c>
      <c r="DB65" s="309" t="str">
        <f ca="true">+IF(OFFSET('Sanitation Data'!$G$30,0,10*ROW('Sanitation Data'!G59))="","",OFFSET('Sanitation Data'!$G$30,0,10*ROW('Sanitation Data'!G59)))</f>
        <v/>
      </c>
      <c r="DC65" s="309" t="str">
        <f ca="true">+IF(OFFSET('Sanitation Data'!$G$31,0,10*ROW('Sanitation Data'!G59))="","",OFFSET('Sanitation Data'!$G$31,0,10*ROW('Sanitation Data'!G59)))</f>
        <v/>
      </c>
      <c r="DD65" s="309" t="str">
        <f ca="true">+IF(OFFSET('Sanitation Data'!$G$32,0,10*ROW('Sanitation Data'!G59))="","",OFFSET('Sanitation Data'!$G$32,0,10*ROW('Sanitation Data'!G59)))</f>
        <v/>
      </c>
      <c r="DE65" s="309" t="str">
        <f ca="true">+IF(OFFSET('Sanitation Data'!$H$28,0,10*ROW('Sanitation Data'!H59))="","",OFFSET('Sanitation Data'!$H$28,0,10*ROW('Sanitation Data'!H59)))</f>
        <v/>
      </c>
      <c r="DF65" s="309" t="str">
        <f ca="true">+IF(OFFSET('Sanitation Data'!$H$29,0,10*ROW('Sanitation Data'!H59))="","",OFFSET('Sanitation Data'!$H$29,0,10*ROW('Sanitation Data'!H59)))</f>
        <v/>
      </c>
      <c r="DG65" s="309" t="str">
        <f ca="true">+IF(OFFSET('Sanitation Data'!$H$30,0,10*ROW('Sanitation Data'!H59))="","",OFFSET('Sanitation Data'!$H$30,0,10*ROW('Sanitation Data'!H59)))</f>
        <v/>
      </c>
      <c r="DH65" s="309" t="str">
        <f ca="true">+IF(OFFSET('Sanitation Data'!$H$31,0,10*ROW('Sanitation Data'!H59))="","",OFFSET('Sanitation Data'!$H$31,0,10*ROW('Sanitation Data'!H59)))</f>
        <v/>
      </c>
      <c r="DI65" s="309" t="str">
        <f ca="true">+IF(OFFSET('Sanitation Data'!$H$32,0,10*ROW('Sanitation Data'!H59))="","",OFFSET('Sanitation Data'!$H$32,0,10*ROW('Sanitation Data'!H59)))</f>
        <v/>
      </c>
      <c r="DJ65" s="309" t="str">
        <f ca="true">+IF(OFFSET('Sanitation Data'!$I$28,0,10*ROW('Sanitation Data'!I59))="","",OFFSET('Sanitation Data'!$I$28,0,10*ROW('Sanitation Data'!I59)))</f>
        <v/>
      </c>
      <c r="DK65" s="309" t="str">
        <f ca="true">+IF(OFFSET('Sanitation Data'!$I$29,0,10*ROW('Sanitation Data'!I59))="","",OFFSET('Sanitation Data'!$I$29,0,10*ROW('Sanitation Data'!I59)))</f>
        <v/>
      </c>
      <c r="DL65" s="309" t="str">
        <f ca="true">+IF(OFFSET('Sanitation Data'!$I$30,0,10*ROW('Sanitation Data'!I59))="","",OFFSET('Sanitation Data'!$I$30,0,10*ROW('Sanitation Data'!I59)))</f>
        <v/>
      </c>
      <c r="DM65" s="309" t="str">
        <f ca="true">+IF(OFFSET('Sanitation Data'!$I$31,0,10*ROW('Sanitation Data'!I59))="","",OFFSET('Sanitation Data'!$I$31,0,10*ROW('Sanitation Data'!I59)))</f>
        <v/>
      </c>
      <c r="DN65" s="309" t="str">
        <f ca="true">+IF(OFFSET('Sanitation Data'!$I$32,0,10*ROW('Sanitation Data'!I59))="","",OFFSET('Sanitation Data'!$I$32,0,10*ROW('Sanitation Data'!I59)))</f>
        <v/>
      </c>
      <c r="DO65" s="309" t="str">
        <f ca="true">+IF(OFFSET('Hygiene Data'!$D$11,0,10*ROW('Hygiene Data'!D59))="","",OFFSET('Hygiene Data'!$D$11,0,10*ROW('Hygiene Data'!D59)))</f>
        <v/>
      </c>
      <c r="DP65" s="309" t="str">
        <f ca="true">+IF(OFFSET('Hygiene Data'!$D$12,0,10*ROW('Hygiene Data'!D59))="","",OFFSET('Hygiene Data'!$D$12,0,10*ROW('Hygiene Data'!D59)))</f>
        <v/>
      </c>
      <c r="DQ65" s="309" t="str">
        <f ca="true">+IF(OFFSET('Hygiene Data'!$D$13,0,10*ROW('Hygiene Data'!D59))="","",OFFSET('Hygiene Data'!$D$13,0,10*ROW('Hygiene Data'!D59)))</f>
        <v/>
      </c>
      <c r="DR65" s="309" t="str">
        <f ca="true">+IF(OFFSET('Hygiene Data'!$E$11,0,10*ROW('Hygiene Data'!E59))="","",OFFSET('Hygiene Data'!$E$11,0,10*ROW('Hygiene Data'!E59)))</f>
        <v/>
      </c>
      <c r="DS65" s="309" t="str">
        <f ca="true">+IF(OFFSET('Hygiene Data'!$E$12,0,10*ROW('Hygiene Data'!E59))="","",OFFSET('Hygiene Data'!$E$12,0,10*ROW('Hygiene Data'!E59)))</f>
        <v/>
      </c>
      <c r="DT65" s="309" t="str">
        <f ca="true">+IF(OFFSET('Hygiene Data'!$E$13,0,10*ROW('Hygiene Data'!E59))="","",OFFSET('Hygiene Data'!$E$13,0,10*ROW('Hygiene Data'!E59)))</f>
        <v/>
      </c>
      <c r="DU65" s="309" t="str">
        <f ca="true">+IF(OFFSET('Hygiene Data'!$F$11,0,10*ROW('Hygiene Data'!F59))="","",OFFSET('Hygiene Data'!$F$11,0,10*ROW('Hygiene Data'!F59)))</f>
        <v/>
      </c>
      <c r="DV65" s="309" t="str">
        <f ca="true">+IF(OFFSET('Hygiene Data'!$F$12,0,10*ROW('Hygiene Data'!F59))="","",OFFSET('Hygiene Data'!$F$12,0,10*ROW('Hygiene Data'!F59)))</f>
        <v/>
      </c>
      <c r="DW65" s="309" t="str">
        <f ca="true">+IF(OFFSET('Hygiene Data'!$F$13,0,10*ROW('Hygiene Data'!F59))="","",OFFSET('Hygiene Data'!$F$13,0,10*ROW('Hygiene Data'!F59)))</f>
        <v/>
      </c>
      <c r="DX65" s="309" t="str">
        <f ca="true">+IF(OFFSET('Hygiene Data'!$G$11,0,10*ROW('Hygiene Data'!G59))="","",OFFSET('Hygiene Data'!$G$11,0,10*ROW('Hygiene Data'!G59)))</f>
        <v/>
      </c>
      <c r="DY65" s="309" t="str">
        <f ca="true">+IF(OFFSET('Hygiene Data'!$G$12,0,10*ROW('Hygiene Data'!G59))="","",OFFSET('Hygiene Data'!$G$12,0,10*ROW('Hygiene Data'!G59)))</f>
        <v/>
      </c>
      <c r="DZ65" s="309" t="str">
        <f ca="true">+IF(OFFSET('Hygiene Data'!$G$13,0,10*ROW('Hygiene Data'!G59))="","",OFFSET('Hygiene Data'!$G$13,0,10*ROW('Hygiene Data'!G59)))</f>
        <v/>
      </c>
      <c r="EA65" s="309" t="str">
        <f ca="true">+IF(OFFSET('Hygiene Data'!$H$11,0,10*ROW('Hygiene Data'!H59))="","",OFFSET('Hygiene Data'!$H$11,0,10*ROW('Hygiene Data'!H59)))</f>
        <v/>
      </c>
      <c r="EB65" s="309" t="str">
        <f ca="true">+IF(OFFSET('Hygiene Data'!$H$12,0,10*ROW('Hygiene Data'!H59))="","",OFFSET('Hygiene Data'!$H$12,0,10*ROW('Hygiene Data'!H59)))</f>
        <v/>
      </c>
      <c r="EC65" s="309" t="str">
        <f ca="true">+IF(OFFSET('Hygiene Data'!$H$13,0,10*ROW('Hygiene Data'!H59))="","",OFFSET('Hygiene Data'!$H$13,0,10*ROW('Hygiene Data'!H59)))</f>
        <v/>
      </c>
      <c r="ED65" s="309" t="str">
        <f ca="true">+IF(OFFSET('Hygiene Data'!$I$11,0,10*ROW('Hygiene Data'!I59))="","",OFFSET('Hygiene Data'!$I$11,0,10*ROW('Hygiene Data'!I59)))</f>
        <v/>
      </c>
      <c r="EE65" s="309" t="str">
        <f ca="true">+IF(OFFSET('Hygiene Data'!$I$12,0,10*ROW('Hygiene Data'!I59))="","",OFFSET('Hygiene Data'!$I$12,0,10*ROW('Hygiene Data'!I59)))</f>
        <v/>
      </c>
      <c r="EF65" s="309"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65"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9"/>
      <c r="BS66" s="309" t="str">
        <f ca="true">+IF(OFFSET('Water Data'!$D$27,0,10*ROW('Water Data'!D60))="","",OFFSET('Water Data'!$D$27,0,10*ROW('Water Data'!D60)))</f>
        <v/>
      </c>
      <c r="BT66" s="309" t="str">
        <f ca="true">+IF(OFFSET('Water Data'!$D$28,0,10*ROW('Water Data'!D60))="","",OFFSET('Water Data'!$D$28,0,10*ROW('Water Data'!D60)))</f>
        <v/>
      </c>
      <c r="BU66" s="309" t="str">
        <f ca="true">+IF(OFFSET('Water Data'!$D$29,0,10*ROW('Water Data'!D60))="","",OFFSET('Water Data'!$D$29,0,10*ROW('Water Data'!D60)))</f>
        <v/>
      </c>
      <c r="BV66" s="309" t="str">
        <f ca="true">+IF(OFFSET('Water Data'!$E$27,0,10*ROW('Water Data'!E60))="","",OFFSET('Water Data'!$E$27,0,10*ROW('Water Data'!E60)))</f>
        <v/>
      </c>
      <c r="BW66" s="309" t="str">
        <f ca="true">+IF(OFFSET('Water Data'!$E$28,0,10*ROW('Water Data'!E60))="","",OFFSET('Water Data'!$E$28,0,10*ROW('Water Data'!E60)))</f>
        <v/>
      </c>
      <c r="BX66" s="309" t="str">
        <f ca="true">+IF(OFFSET('Water Data'!$E$29,0,10*ROW('Water Data'!E60))="","",OFFSET('Water Data'!$E$29,0,10*ROW('Water Data'!E60)))</f>
        <v/>
      </c>
      <c r="BY66" s="309" t="str">
        <f ca="true">+IF(OFFSET('Water Data'!$F$27,0,10*ROW('Water Data'!F60))="","",OFFSET('Water Data'!$F$27,0,10*ROW('Water Data'!F60)))</f>
        <v/>
      </c>
      <c r="BZ66" s="309" t="str">
        <f ca="true">+IF(OFFSET('Water Data'!$F$28,0,10*ROW('Water Data'!F60))="","",OFFSET('Water Data'!$F$28,0,10*ROW('Water Data'!F60)))</f>
        <v/>
      </c>
      <c r="CA66" s="309" t="str">
        <f ca="true">+IF(OFFSET('Water Data'!$F$29,0,10*ROW('Water Data'!F60))="","",OFFSET('Water Data'!$F$29,0,10*ROW('Water Data'!F60)))</f>
        <v/>
      </c>
      <c r="CB66" s="309" t="str">
        <f ca="true">+IF(OFFSET('Water Data'!$G$27,0,10*ROW('Water Data'!G60))="","",OFFSET('Water Data'!$G$27,0,10*ROW('Water Data'!G60)))</f>
        <v/>
      </c>
      <c r="CC66" s="309" t="str">
        <f ca="true">+IF(OFFSET('Water Data'!$G$28,0,10*ROW('Water Data'!G60))="","",OFFSET('Water Data'!$G$28,0,10*ROW('Water Data'!G60)))</f>
        <v/>
      </c>
      <c r="CD66" s="309" t="str">
        <f ca="true">+IF(OFFSET('Water Data'!$G$29,0,10*ROW('Water Data'!G60))="","",OFFSET('Water Data'!$G$29,0,10*ROW('Water Data'!G60)))</f>
        <v/>
      </c>
      <c r="CE66" s="309" t="str">
        <f ca="true">+IF(OFFSET('Water Data'!$H$27,0,10*ROW('Water Data'!H60))="","",OFFSET('Water Data'!$H$27,0,10*ROW('Water Data'!H60)))</f>
        <v/>
      </c>
      <c r="CF66" s="309" t="str">
        <f ca="true">+IF(OFFSET('Water Data'!$H$28,0,10*ROW('Water Data'!H60))="","",OFFSET('Water Data'!$H$28,0,10*ROW('Water Data'!H60)))</f>
        <v/>
      </c>
      <c r="CG66" s="309" t="str">
        <f ca="true">+IF(OFFSET('Water Data'!$H$29,0,10*ROW('Water Data'!H60))="","",OFFSET('Water Data'!$H$29,0,10*ROW('Water Data'!H60)))</f>
        <v/>
      </c>
      <c r="CH66" s="309" t="str">
        <f ca="true">+IF(OFFSET('Water Data'!$I$27,0,10*ROW('Water Data'!I60))="","",OFFSET('Water Data'!$I$27,0,10*ROW('Water Data'!I60)))</f>
        <v/>
      </c>
      <c r="CI66" s="309" t="str">
        <f ca="true">+IF(OFFSET('Water Data'!$I$28,0,10*ROW('Water Data'!I60))="","",OFFSET('Water Data'!$I$28,0,10*ROW('Water Data'!I60)))</f>
        <v/>
      </c>
      <c r="CJ66" s="309" t="str">
        <f ca="true">+IF(OFFSET('Water Data'!$I$29,0,10*ROW('Water Data'!I60))="","",OFFSET('Water Data'!$I$29,0,10*ROW('Water Data'!I60)))</f>
        <v/>
      </c>
      <c r="CK66" s="309" t="str">
        <f ca="true">+IF(OFFSET('Sanitation Data'!$D$28,0,10*ROW('Sanitation Data'!D60))="","",OFFSET('Sanitation Data'!$D$28,0,10*ROW('Sanitation Data'!D60)))</f>
        <v/>
      </c>
      <c r="CL66" s="309" t="str">
        <f ca="true">+IF(OFFSET('Sanitation Data'!$D$29,0,10*ROW('Sanitation Data'!D60))="","",OFFSET('Sanitation Data'!$D$29,0,10*ROW('Sanitation Data'!D60)))</f>
        <v/>
      </c>
      <c r="CM66" s="309" t="str">
        <f ca="true">+IF(OFFSET('Sanitation Data'!$D$30,0,10*ROW('Sanitation Data'!D60))="","",OFFSET('Sanitation Data'!$D$30,0,10*ROW('Sanitation Data'!D60)))</f>
        <v/>
      </c>
      <c r="CN66" s="309" t="str">
        <f ca="true">+IF(OFFSET('Sanitation Data'!$D$31,0,10*ROW('Sanitation Data'!D60))="","",OFFSET('Sanitation Data'!$D$31,0,10*ROW('Sanitation Data'!D60)))</f>
        <v/>
      </c>
      <c r="CO66" s="309" t="str">
        <f ca="true">+IF(OFFSET('Sanitation Data'!$D$32,0,10*ROW('Sanitation Data'!D60))="","",OFFSET('Sanitation Data'!$D$32,0,10*ROW('Sanitation Data'!D60)))</f>
        <v/>
      </c>
      <c r="CP66" s="309" t="str">
        <f ca="true">+IF(OFFSET('Sanitation Data'!$E$28,0,10*ROW('Sanitation Data'!E60))="","",OFFSET('Sanitation Data'!$E$28,0,10*ROW('Sanitation Data'!E60)))</f>
        <v/>
      </c>
      <c r="CQ66" s="309" t="str">
        <f ca="true">+IF(OFFSET('Sanitation Data'!$E$29,0,10*ROW('Sanitation Data'!E60))="","",OFFSET('Sanitation Data'!$E$29,0,10*ROW('Sanitation Data'!E60)))</f>
        <v/>
      </c>
      <c r="CR66" s="309" t="str">
        <f ca="true">+IF(OFFSET('Sanitation Data'!$E$30,0,10*ROW('Sanitation Data'!E60))="","",OFFSET('Sanitation Data'!$E$30,0,10*ROW('Sanitation Data'!E60)))</f>
        <v/>
      </c>
      <c r="CS66" s="309" t="str">
        <f ca="true">+IF(OFFSET('Sanitation Data'!$E$31,0,10*ROW('Sanitation Data'!E60))="","",OFFSET('Sanitation Data'!$E$31,0,10*ROW('Sanitation Data'!E60)))</f>
        <v/>
      </c>
      <c r="CT66" s="309" t="str">
        <f ca="true">+IF(OFFSET('Sanitation Data'!$E$32,0,10*ROW('Sanitation Data'!E60))="","",OFFSET('Sanitation Data'!$E$32,0,10*ROW('Sanitation Data'!E60)))</f>
        <v/>
      </c>
      <c r="CU66" s="309" t="str">
        <f ca="true">+IF(OFFSET('Sanitation Data'!$F$28,0,10*ROW('Sanitation Data'!F60))="","",OFFSET('Sanitation Data'!$F$28,0,10*ROW('Sanitation Data'!F60)))</f>
        <v/>
      </c>
      <c r="CV66" s="309" t="str">
        <f ca="true">+IF(OFFSET('Sanitation Data'!$F$29,0,10*ROW('Sanitation Data'!F60))="","",OFFSET('Sanitation Data'!$F$29,0,10*ROW('Sanitation Data'!F60)))</f>
        <v/>
      </c>
      <c r="CW66" s="309" t="str">
        <f ca="true">+IF(OFFSET('Sanitation Data'!$F$30,0,10*ROW('Sanitation Data'!F60))="","",OFFSET('Sanitation Data'!$F$30,0,10*ROW('Sanitation Data'!F60)))</f>
        <v/>
      </c>
      <c r="CX66" s="309" t="str">
        <f ca="true">+IF(OFFSET('Sanitation Data'!$F$31,0,10*ROW('Sanitation Data'!F60))="","",OFFSET('Sanitation Data'!$F$31,0,10*ROW('Sanitation Data'!F60)))</f>
        <v/>
      </c>
      <c r="CY66" s="309" t="str">
        <f ca="true">+IF(OFFSET('Sanitation Data'!$F$32,0,10*ROW('Sanitation Data'!F60))="","",OFFSET('Sanitation Data'!$F$32,0,10*ROW('Sanitation Data'!F60)))</f>
        <v/>
      </c>
      <c r="CZ66" s="309" t="str">
        <f ca="true">+IF(OFFSET('Sanitation Data'!$G$28,0,10*ROW('Sanitation Data'!G60))="","",OFFSET('Sanitation Data'!$G$28,0,10*ROW('Sanitation Data'!G60)))</f>
        <v/>
      </c>
      <c r="DA66" s="309" t="str">
        <f ca="true">+IF(OFFSET('Sanitation Data'!$G$29,0,10*ROW('Sanitation Data'!G60))="","",OFFSET('Sanitation Data'!$G$29,0,10*ROW('Sanitation Data'!G60)))</f>
        <v/>
      </c>
      <c r="DB66" s="309" t="str">
        <f ca="true">+IF(OFFSET('Sanitation Data'!$G$30,0,10*ROW('Sanitation Data'!G60))="","",OFFSET('Sanitation Data'!$G$30,0,10*ROW('Sanitation Data'!G60)))</f>
        <v/>
      </c>
      <c r="DC66" s="309" t="str">
        <f ca="true">+IF(OFFSET('Sanitation Data'!$G$31,0,10*ROW('Sanitation Data'!G60))="","",OFFSET('Sanitation Data'!$G$31,0,10*ROW('Sanitation Data'!G60)))</f>
        <v/>
      </c>
      <c r="DD66" s="309" t="str">
        <f ca="true">+IF(OFFSET('Sanitation Data'!$G$32,0,10*ROW('Sanitation Data'!G60))="","",OFFSET('Sanitation Data'!$G$32,0,10*ROW('Sanitation Data'!G60)))</f>
        <v/>
      </c>
      <c r="DE66" s="309" t="str">
        <f ca="true">+IF(OFFSET('Sanitation Data'!$H$28,0,10*ROW('Sanitation Data'!H60))="","",OFFSET('Sanitation Data'!$H$28,0,10*ROW('Sanitation Data'!H60)))</f>
        <v/>
      </c>
      <c r="DF66" s="309" t="str">
        <f ca="true">+IF(OFFSET('Sanitation Data'!$H$29,0,10*ROW('Sanitation Data'!H60))="","",OFFSET('Sanitation Data'!$H$29,0,10*ROW('Sanitation Data'!H60)))</f>
        <v/>
      </c>
      <c r="DG66" s="309" t="str">
        <f ca="true">+IF(OFFSET('Sanitation Data'!$H$30,0,10*ROW('Sanitation Data'!H60))="","",OFFSET('Sanitation Data'!$H$30,0,10*ROW('Sanitation Data'!H60)))</f>
        <v/>
      </c>
      <c r="DH66" s="309" t="str">
        <f ca="true">+IF(OFFSET('Sanitation Data'!$H$31,0,10*ROW('Sanitation Data'!H60))="","",OFFSET('Sanitation Data'!$H$31,0,10*ROW('Sanitation Data'!H60)))</f>
        <v/>
      </c>
      <c r="DI66" s="309" t="str">
        <f ca="true">+IF(OFFSET('Sanitation Data'!$H$32,0,10*ROW('Sanitation Data'!H60))="","",OFFSET('Sanitation Data'!$H$32,0,10*ROW('Sanitation Data'!H60)))</f>
        <v/>
      </c>
      <c r="DJ66" s="309" t="str">
        <f ca="true">+IF(OFFSET('Sanitation Data'!$I$28,0,10*ROW('Sanitation Data'!I60))="","",OFFSET('Sanitation Data'!$I$28,0,10*ROW('Sanitation Data'!I60)))</f>
        <v/>
      </c>
      <c r="DK66" s="309" t="str">
        <f ca="true">+IF(OFFSET('Sanitation Data'!$I$29,0,10*ROW('Sanitation Data'!I60))="","",OFFSET('Sanitation Data'!$I$29,0,10*ROW('Sanitation Data'!I60)))</f>
        <v/>
      </c>
      <c r="DL66" s="309" t="str">
        <f ca="true">+IF(OFFSET('Sanitation Data'!$I$30,0,10*ROW('Sanitation Data'!I60))="","",OFFSET('Sanitation Data'!$I$30,0,10*ROW('Sanitation Data'!I60)))</f>
        <v/>
      </c>
      <c r="DM66" s="309" t="str">
        <f ca="true">+IF(OFFSET('Sanitation Data'!$I$31,0,10*ROW('Sanitation Data'!I60))="","",OFFSET('Sanitation Data'!$I$31,0,10*ROW('Sanitation Data'!I60)))</f>
        <v/>
      </c>
      <c r="DN66" s="309" t="str">
        <f ca="true">+IF(OFFSET('Sanitation Data'!$I$32,0,10*ROW('Sanitation Data'!I60))="","",OFFSET('Sanitation Data'!$I$32,0,10*ROW('Sanitation Data'!I60)))</f>
        <v/>
      </c>
      <c r="DO66" s="309" t="str">
        <f ca="true">+IF(OFFSET('Hygiene Data'!$D$11,0,10*ROW('Hygiene Data'!D60))="","",OFFSET('Hygiene Data'!$D$11,0,10*ROW('Hygiene Data'!D60)))</f>
        <v/>
      </c>
      <c r="DP66" s="309" t="str">
        <f ca="true">+IF(OFFSET('Hygiene Data'!$D$12,0,10*ROW('Hygiene Data'!D60))="","",OFFSET('Hygiene Data'!$D$12,0,10*ROW('Hygiene Data'!D60)))</f>
        <v/>
      </c>
      <c r="DQ66" s="309" t="str">
        <f ca="true">+IF(OFFSET('Hygiene Data'!$D$13,0,10*ROW('Hygiene Data'!D60))="","",OFFSET('Hygiene Data'!$D$13,0,10*ROW('Hygiene Data'!D60)))</f>
        <v/>
      </c>
      <c r="DR66" s="309" t="str">
        <f ca="true">+IF(OFFSET('Hygiene Data'!$E$11,0,10*ROW('Hygiene Data'!E60))="","",OFFSET('Hygiene Data'!$E$11,0,10*ROW('Hygiene Data'!E60)))</f>
        <v/>
      </c>
      <c r="DS66" s="309" t="str">
        <f ca="true">+IF(OFFSET('Hygiene Data'!$E$12,0,10*ROW('Hygiene Data'!E60))="","",OFFSET('Hygiene Data'!$E$12,0,10*ROW('Hygiene Data'!E60)))</f>
        <v/>
      </c>
      <c r="DT66" s="309" t="str">
        <f ca="true">+IF(OFFSET('Hygiene Data'!$E$13,0,10*ROW('Hygiene Data'!E60))="","",OFFSET('Hygiene Data'!$E$13,0,10*ROW('Hygiene Data'!E60)))</f>
        <v/>
      </c>
      <c r="DU66" s="309" t="str">
        <f ca="true">+IF(OFFSET('Hygiene Data'!$F$11,0,10*ROW('Hygiene Data'!F60))="","",OFFSET('Hygiene Data'!$F$11,0,10*ROW('Hygiene Data'!F60)))</f>
        <v/>
      </c>
      <c r="DV66" s="309" t="str">
        <f ca="true">+IF(OFFSET('Hygiene Data'!$F$12,0,10*ROW('Hygiene Data'!F60))="","",OFFSET('Hygiene Data'!$F$12,0,10*ROW('Hygiene Data'!F60)))</f>
        <v/>
      </c>
      <c r="DW66" s="309" t="str">
        <f ca="true">+IF(OFFSET('Hygiene Data'!$F$13,0,10*ROW('Hygiene Data'!F60))="","",OFFSET('Hygiene Data'!$F$13,0,10*ROW('Hygiene Data'!F60)))</f>
        <v/>
      </c>
      <c r="DX66" s="309" t="str">
        <f ca="true">+IF(OFFSET('Hygiene Data'!$G$11,0,10*ROW('Hygiene Data'!G60))="","",OFFSET('Hygiene Data'!$G$11,0,10*ROW('Hygiene Data'!G60)))</f>
        <v/>
      </c>
      <c r="DY66" s="309" t="str">
        <f ca="true">+IF(OFFSET('Hygiene Data'!$G$12,0,10*ROW('Hygiene Data'!G60))="","",OFFSET('Hygiene Data'!$G$12,0,10*ROW('Hygiene Data'!G60)))</f>
        <v/>
      </c>
      <c r="DZ66" s="309" t="str">
        <f ca="true">+IF(OFFSET('Hygiene Data'!$G$13,0,10*ROW('Hygiene Data'!G60))="","",OFFSET('Hygiene Data'!$G$13,0,10*ROW('Hygiene Data'!G60)))</f>
        <v/>
      </c>
      <c r="EA66" s="309" t="str">
        <f ca="true">+IF(OFFSET('Hygiene Data'!$H$11,0,10*ROW('Hygiene Data'!H60))="","",OFFSET('Hygiene Data'!$H$11,0,10*ROW('Hygiene Data'!H60)))</f>
        <v/>
      </c>
      <c r="EB66" s="309" t="str">
        <f ca="true">+IF(OFFSET('Hygiene Data'!$H$12,0,10*ROW('Hygiene Data'!H60))="","",OFFSET('Hygiene Data'!$H$12,0,10*ROW('Hygiene Data'!H60)))</f>
        <v/>
      </c>
      <c r="EC66" s="309" t="str">
        <f ca="true">+IF(OFFSET('Hygiene Data'!$H$13,0,10*ROW('Hygiene Data'!H60))="","",OFFSET('Hygiene Data'!$H$13,0,10*ROW('Hygiene Data'!H60)))</f>
        <v/>
      </c>
      <c r="ED66" s="309" t="str">
        <f ca="true">+IF(OFFSET('Hygiene Data'!$I$11,0,10*ROW('Hygiene Data'!I60))="","",OFFSET('Hygiene Data'!$I$11,0,10*ROW('Hygiene Data'!I60)))</f>
        <v/>
      </c>
      <c r="EE66" s="309" t="str">
        <f ca="true">+IF(OFFSET('Hygiene Data'!$I$12,0,10*ROW('Hygiene Data'!I60))="","",OFFSET('Hygiene Data'!$I$12,0,10*ROW('Hygiene Data'!I60)))</f>
        <v/>
      </c>
      <c r="EF66" s="309"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65"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9"/>
      <c r="BS67" s="309" t="str">
        <f ca="true">+IF(OFFSET('Water Data'!$D$27,0,10*ROW('Water Data'!D61))="","",OFFSET('Water Data'!$D$27,0,10*ROW('Water Data'!D61)))</f>
        <v/>
      </c>
      <c r="BT67" s="309" t="str">
        <f ca="true">+IF(OFFSET('Water Data'!$D$28,0,10*ROW('Water Data'!D61))="","",OFFSET('Water Data'!$D$28,0,10*ROW('Water Data'!D61)))</f>
        <v/>
      </c>
      <c r="BU67" s="309" t="str">
        <f ca="true">+IF(OFFSET('Water Data'!$D$29,0,10*ROW('Water Data'!D61))="","",OFFSET('Water Data'!$D$29,0,10*ROW('Water Data'!D61)))</f>
        <v/>
      </c>
      <c r="BV67" s="309" t="str">
        <f ca="true">+IF(OFFSET('Water Data'!$E$27,0,10*ROW('Water Data'!E61))="","",OFFSET('Water Data'!$E$27,0,10*ROW('Water Data'!E61)))</f>
        <v/>
      </c>
      <c r="BW67" s="309" t="str">
        <f ca="true">+IF(OFFSET('Water Data'!$E$28,0,10*ROW('Water Data'!E61))="","",OFFSET('Water Data'!$E$28,0,10*ROW('Water Data'!E61)))</f>
        <v/>
      </c>
      <c r="BX67" s="309" t="str">
        <f ca="true">+IF(OFFSET('Water Data'!$E$29,0,10*ROW('Water Data'!E61))="","",OFFSET('Water Data'!$E$29,0,10*ROW('Water Data'!E61)))</f>
        <v/>
      </c>
      <c r="BY67" s="309" t="str">
        <f ca="true">+IF(OFFSET('Water Data'!$F$27,0,10*ROW('Water Data'!F61))="","",OFFSET('Water Data'!$F$27,0,10*ROW('Water Data'!F61)))</f>
        <v/>
      </c>
      <c r="BZ67" s="309" t="str">
        <f ca="true">+IF(OFFSET('Water Data'!$F$28,0,10*ROW('Water Data'!F61))="","",OFFSET('Water Data'!$F$28,0,10*ROW('Water Data'!F61)))</f>
        <v/>
      </c>
      <c r="CA67" s="309" t="str">
        <f ca="true">+IF(OFFSET('Water Data'!$F$29,0,10*ROW('Water Data'!F61))="","",OFFSET('Water Data'!$F$29,0,10*ROW('Water Data'!F61)))</f>
        <v/>
      </c>
      <c r="CB67" s="309" t="str">
        <f ca="true">+IF(OFFSET('Water Data'!$G$27,0,10*ROW('Water Data'!G61))="","",OFFSET('Water Data'!$G$27,0,10*ROW('Water Data'!G61)))</f>
        <v/>
      </c>
      <c r="CC67" s="309" t="str">
        <f ca="true">+IF(OFFSET('Water Data'!$G$28,0,10*ROW('Water Data'!G61))="","",OFFSET('Water Data'!$G$28,0,10*ROW('Water Data'!G61)))</f>
        <v/>
      </c>
      <c r="CD67" s="309" t="str">
        <f ca="true">+IF(OFFSET('Water Data'!$G$29,0,10*ROW('Water Data'!G61))="","",OFFSET('Water Data'!$G$29,0,10*ROW('Water Data'!G61)))</f>
        <v/>
      </c>
      <c r="CE67" s="309" t="str">
        <f ca="true">+IF(OFFSET('Water Data'!$H$27,0,10*ROW('Water Data'!H61))="","",OFFSET('Water Data'!$H$27,0,10*ROW('Water Data'!H61)))</f>
        <v/>
      </c>
      <c r="CF67" s="309" t="str">
        <f ca="true">+IF(OFFSET('Water Data'!$H$28,0,10*ROW('Water Data'!H61))="","",OFFSET('Water Data'!$H$28,0,10*ROW('Water Data'!H61)))</f>
        <v/>
      </c>
      <c r="CG67" s="309" t="str">
        <f ca="true">+IF(OFFSET('Water Data'!$H$29,0,10*ROW('Water Data'!H61))="","",OFFSET('Water Data'!$H$29,0,10*ROW('Water Data'!H61)))</f>
        <v/>
      </c>
      <c r="CH67" s="309" t="str">
        <f ca="true">+IF(OFFSET('Water Data'!$I$27,0,10*ROW('Water Data'!I61))="","",OFFSET('Water Data'!$I$27,0,10*ROW('Water Data'!I61)))</f>
        <v/>
      </c>
      <c r="CI67" s="309" t="str">
        <f ca="true">+IF(OFFSET('Water Data'!$I$28,0,10*ROW('Water Data'!I61))="","",OFFSET('Water Data'!$I$28,0,10*ROW('Water Data'!I61)))</f>
        <v/>
      </c>
      <c r="CJ67" s="309" t="str">
        <f ca="true">+IF(OFFSET('Water Data'!$I$29,0,10*ROW('Water Data'!I61))="","",OFFSET('Water Data'!$I$29,0,10*ROW('Water Data'!I61)))</f>
        <v/>
      </c>
      <c r="CK67" s="309" t="str">
        <f ca="true">+IF(OFFSET('Sanitation Data'!$D$28,0,10*ROW('Sanitation Data'!D61))="","",OFFSET('Sanitation Data'!$D$28,0,10*ROW('Sanitation Data'!D61)))</f>
        <v/>
      </c>
      <c r="CL67" s="309" t="str">
        <f ca="true">+IF(OFFSET('Sanitation Data'!$D$29,0,10*ROW('Sanitation Data'!D61))="","",OFFSET('Sanitation Data'!$D$29,0,10*ROW('Sanitation Data'!D61)))</f>
        <v/>
      </c>
      <c r="CM67" s="309" t="str">
        <f ca="true">+IF(OFFSET('Sanitation Data'!$D$30,0,10*ROW('Sanitation Data'!D61))="","",OFFSET('Sanitation Data'!$D$30,0,10*ROW('Sanitation Data'!D61)))</f>
        <v/>
      </c>
      <c r="CN67" s="309" t="str">
        <f ca="true">+IF(OFFSET('Sanitation Data'!$D$31,0,10*ROW('Sanitation Data'!D61))="","",OFFSET('Sanitation Data'!$D$31,0,10*ROW('Sanitation Data'!D61)))</f>
        <v/>
      </c>
      <c r="CO67" s="309" t="str">
        <f ca="true">+IF(OFFSET('Sanitation Data'!$D$32,0,10*ROW('Sanitation Data'!D61))="","",OFFSET('Sanitation Data'!$D$32,0,10*ROW('Sanitation Data'!D61)))</f>
        <v/>
      </c>
      <c r="CP67" s="309" t="str">
        <f ca="true">+IF(OFFSET('Sanitation Data'!$E$28,0,10*ROW('Sanitation Data'!E61))="","",OFFSET('Sanitation Data'!$E$28,0,10*ROW('Sanitation Data'!E61)))</f>
        <v/>
      </c>
      <c r="CQ67" s="309" t="str">
        <f ca="true">+IF(OFFSET('Sanitation Data'!$E$29,0,10*ROW('Sanitation Data'!E61))="","",OFFSET('Sanitation Data'!$E$29,0,10*ROW('Sanitation Data'!E61)))</f>
        <v/>
      </c>
      <c r="CR67" s="309" t="str">
        <f ca="true">+IF(OFFSET('Sanitation Data'!$E$30,0,10*ROW('Sanitation Data'!E61))="","",OFFSET('Sanitation Data'!$E$30,0,10*ROW('Sanitation Data'!E61)))</f>
        <v/>
      </c>
      <c r="CS67" s="309" t="str">
        <f ca="true">+IF(OFFSET('Sanitation Data'!$E$31,0,10*ROW('Sanitation Data'!E61))="","",OFFSET('Sanitation Data'!$E$31,0,10*ROW('Sanitation Data'!E61)))</f>
        <v/>
      </c>
      <c r="CT67" s="309" t="str">
        <f ca="true">+IF(OFFSET('Sanitation Data'!$E$32,0,10*ROW('Sanitation Data'!E61))="","",OFFSET('Sanitation Data'!$E$32,0,10*ROW('Sanitation Data'!E61)))</f>
        <v/>
      </c>
      <c r="CU67" s="309" t="str">
        <f ca="true">+IF(OFFSET('Sanitation Data'!$F$28,0,10*ROW('Sanitation Data'!F61))="","",OFFSET('Sanitation Data'!$F$28,0,10*ROW('Sanitation Data'!F61)))</f>
        <v/>
      </c>
      <c r="CV67" s="309" t="str">
        <f ca="true">+IF(OFFSET('Sanitation Data'!$F$29,0,10*ROW('Sanitation Data'!F61))="","",OFFSET('Sanitation Data'!$F$29,0,10*ROW('Sanitation Data'!F61)))</f>
        <v/>
      </c>
      <c r="CW67" s="309" t="str">
        <f ca="true">+IF(OFFSET('Sanitation Data'!$F$30,0,10*ROW('Sanitation Data'!F61))="","",OFFSET('Sanitation Data'!$F$30,0,10*ROW('Sanitation Data'!F61)))</f>
        <v/>
      </c>
      <c r="CX67" s="309" t="str">
        <f ca="true">+IF(OFFSET('Sanitation Data'!$F$31,0,10*ROW('Sanitation Data'!F61))="","",OFFSET('Sanitation Data'!$F$31,0,10*ROW('Sanitation Data'!F61)))</f>
        <v/>
      </c>
      <c r="CY67" s="309" t="str">
        <f ca="true">+IF(OFFSET('Sanitation Data'!$F$32,0,10*ROW('Sanitation Data'!F61))="","",OFFSET('Sanitation Data'!$F$32,0,10*ROW('Sanitation Data'!F61)))</f>
        <v/>
      </c>
      <c r="CZ67" s="309" t="str">
        <f ca="true">+IF(OFFSET('Sanitation Data'!$G$28,0,10*ROW('Sanitation Data'!G61))="","",OFFSET('Sanitation Data'!$G$28,0,10*ROW('Sanitation Data'!G61)))</f>
        <v/>
      </c>
      <c r="DA67" s="309" t="str">
        <f ca="true">+IF(OFFSET('Sanitation Data'!$G$29,0,10*ROW('Sanitation Data'!G61))="","",OFFSET('Sanitation Data'!$G$29,0,10*ROW('Sanitation Data'!G61)))</f>
        <v/>
      </c>
      <c r="DB67" s="309" t="str">
        <f ca="true">+IF(OFFSET('Sanitation Data'!$G$30,0,10*ROW('Sanitation Data'!G61))="","",OFFSET('Sanitation Data'!$G$30,0,10*ROW('Sanitation Data'!G61)))</f>
        <v/>
      </c>
      <c r="DC67" s="309" t="str">
        <f ca="true">+IF(OFFSET('Sanitation Data'!$G$31,0,10*ROW('Sanitation Data'!G61))="","",OFFSET('Sanitation Data'!$G$31,0,10*ROW('Sanitation Data'!G61)))</f>
        <v/>
      </c>
      <c r="DD67" s="309" t="str">
        <f ca="true">+IF(OFFSET('Sanitation Data'!$G$32,0,10*ROW('Sanitation Data'!G61))="","",OFFSET('Sanitation Data'!$G$32,0,10*ROW('Sanitation Data'!G61)))</f>
        <v/>
      </c>
      <c r="DE67" s="309" t="str">
        <f ca="true">+IF(OFFSET('Sanitation Data'!$H$28,0,10*ROW('Sanitation Data'!H61))="","",OFFSET('Sanitation Data'!$H$28,0,10*ROW('Sanitation Data'!H61)))</f>
        <v/>
      </c>
      <c r="DF67" s="309" t="str">
        <f ca="true">+IF(OFFSET('Sanitation Data'!$H$29,0,10*ROW('Sanitation Data'!H61))="","",OFFSET('Sanitation Data'!$H$29,0,10*ROW('Sanitation Data'!H61)))</f>
        <v/>
      </c>
      <c r="DG67" s="309" t="str">
        <f ca="true">+IF(OFFSET('Sanitation Data'!$H$30,0,10*ROW('Sanitation Data'!H61))="","",OFFSET('Sanitation Data'!$H$30,0,10*ROW('Sanitation Data'!H61)))</f>
        <v/>
      </c>
      <c r="DH67" s="309" t="str">
        <f ca="true">+IF(OFFSET('Sanitation Data'!$H$31,0,10*ROW('Sanitation Data'!H61))="","",OFFSET('Sanitation Data'!$H$31,0,10*ROW('Sanitation Data'!H61)))</f>
        <v/>
      </c>
      <c r="DI67" s="309" t="str">
        <f ca="true">+IF(OFFSET('Sanitation Data'!$H$32,0,10*ROW('Sanitation Data'!H61))="","",OFFSET('Sanitation Data'!$H$32,0,10*ROW('Sanitation Data'!H61)))</f>
        <v/>
      </c>
      <c r="DJ67" s="309" t="str">
        <f ca="true">+IF(OFFSET('Sanitation Data'!$I$28,0,10*ROW('Sanitation Data'!I61))="","",OFFSET('Sanitation Data'!$I$28,0,10*ROW('Sanitation Data'!I61)))</f>
        <v/>
      </c>
      <c r="DK67" s="309" t="str">
        <f ca="true">+IF(OFFSET('Sanitation Data'!$I$29,0,10*ROW('Sanitation Data'!I61))="","",OFFSET('Sanitation Data'!$I$29,0,10*ROW('Sanitation Data'!I61)))</f>
        <v/>
      </c>
      <c r="DL67" s="309" t="str">
        <f ca="true">+IF(OFFSET('Sanitation Data'!$I$30,0,10*ROW('Sanitation Data'!I61))="","",OFFSET('Sanitation Data'!$I$30,0,10*ROW('Sanitation Data'!I61)))</f>
        <v/>
      </c>
      <c r="DM67" s="309" t="str">
        <f ca="true">+IF(OFFSET('Sanitation Data'!$I$31,0,10*ROW('Sanitation Data'!I61))="","",OFFSET('Sanitation Data'!$I$31,0,10*ROW('Sanitation Data'!I61)))</f>
        <v/>
      </c>
      <c r="DN67" s="309" t="str">
        <f ca="true">+IF(OFFSET('Sanitation Data'!$I$32,0,10*ROW('Sanitation Data'!I61))="","",OFFSET('Sanitation Data'!$I$32,0,10*ROW('Sanitation Data'!I61)))</f>
        <v/>
      </c>
      <c r="DO67" s="309" t="str">
        <f ca="true">+IF(OFFSET('Hygiene Data'!$D$11,0,10*ROW('Hygiene Data'!D61))="","",OFFSET('Hygiene Data'!$D$11,0,10*ROW('Hygiene Data'!D61)))</f>
        <v/>
      </c>
      <c r="DP67" s="309" t="str">
        <f ca="true">+IF(OFFSET('Hygiene Data'!$D$12,0,10*ROW('Hygiene Data'!D61))="","",OFFSET('Hygiene Data'!$D$12,0,10*ROW('Hygiene Data'!D61)))</f>
        <v/>
      </c>
      <c r="DQ67" s="309" t="str">
        <f ca="true">+IF(OFFSET('Hygiene Data'!$D$13,0,10*ROW('Hygiene Data'!D61))="","",OFFSET('Hygiene Data'!$D$13,0,10*ROW('Hygiene Data'!D61)))</f>
        <v/>
      </c>
      <c r="DR67" s="309" t="str">
        <f ca="true">+IF(OFFSET('Hygiene Data'!$E$11,0,10*ROW('Hygiene Data'!E61))="","",OFFSET('Hygiene Data'!$E$11,0,10*ROW('Hygiene Data'!E61)))</f>
        <v/>
      </c>
      <c r="DS67" s="309" t="str">
        <f ca="true">+IF(OFFSET('Hygiene Data'!$E$12,0,10*ROW('Hygiene Data'!E61))="","",OFFSET('Hygiene Data'!$E$12,0,10*ROW('Hygiene Data'!E61)))</f>
        <v/>
      </c>
      <c r="DT67" s="309" t="str">
        <f ca="true">+IF(OFFSET('Hygiene Data'!$E$13,0,10*ROW('Hygiene Data'!E61))="","",OFFSET('Hygiene Data'!$E$13,0,10*ROW('Hygiene Data'!E61)))</f>
        <v/>
      </c>
      <c r="DU67" s="309" t="str">
        <f ca="true">+IF(OFFSET('Hygiene Data'!$F$11,0,10*ROW('Hygiene Data'!F61))="","",OFFSET('Hygiene Data'!$F$11,0,10*ROW('Hygiene Data'!F61)))</f>
        <v/>
      </c>
      <c r="DV67" s="309" t="str">
        <f ca="true">+IF(OFFSET('Hygiene Data'!$F$12,0,10*ROW('Hygiene Data'!F61))="","",OFFSET('Hygiene Data'!$F$12,0,10*ROW('Hygiene Data'!F61)))</f>
        <v/>
      </c>
      <c r="DW67" s="309" t="str">
        <f ca="true">+IF(OFFSET('Hygiene Data'!$F$13,0,10*ROW('Hygiene Data'!F61))="","",OFFSET('Hygiene Data'!$F$13,0,10*ROW('Hygiene Data'!F61)))</f>
        <v/>
      </c>
      <c r="DX67" s="309" t="str">
        <f ca="true">+IF(OFFSET('Hygiene Data'!$G$11,0,10*ROW('Hygiene Data'!G61))="","",OFFSET('Hygiene Data'!$G$11,0,10*ROW('Hygiene Data'!G61)))</f>
        <v/>
      </c>
      <c r="DY67" s="309" t="str">
        <f ca="true">+IF(OFFSET('Hygiene Data'!$G$12,0,10*ROW('Hygiene Data'!G61))="","",OFFSET('Hygiene Data'!$G$12,0,10*ROW('Hygiene Data'!G61)))</f>
        <v/>
      </c>
      <c r="DZ67" s="309" t="str">
        <f ca="true">+IF(OFFSET('Hygiene Data'!$G$13,0,10*ROW('Hygiene Data'!G61))="","",OFFSET('Hygiene Data'!$G$13,0,10*ROW('Hygiene Data'!G61)))</f>
        <v/>
      </c>
      <c r="EA67" s="309" t="str">
        <f ca="true">+IF(OFFSET('Hygiene Data'!$H$11,0,10*ROW('Hygiene Data'!H61))="","",OFFSET('Hygiene Data'!$H$11,0,10*ROW('Hygiene Data'!H61)))</f>
        <v/>
      </c>
      <c r="EB67" s="309" t="str">
        <f ca="true">+IF(OFFSET('Hygiene Data'!$H$12,0,10*ROW('Hygiene Data'!H61))="","",OFFSET('Hygiene Data'!$H$12,0,10*ROW('Hygiene Data'!H61)))</f>
        <v/>
      </c>
      <c r="EC67" s="309" t="str">
        <f ca="true">+IF(OFFSET('Hygiene Data'!$H$13,0,10*ROW('Hygiene Data'!H61))="","",OFFSET('Hygiene Data'!$H$13,0,10*ROW('Hygiene Data'!H61)))</f>
        <v/>
      </c>
      <c r="ED67" s="309" t="str">
        <f ca="true">+IF(OFFSET('Hygiene Data'!$I$11,0,10*ROW('Hygiene Data'!I61))="","",OFFSET('Hygiene Data'!$I$11,0,10*ROW('Hygiene Data'!I61)))</f>
        <v/>
      </c>
      <c r="EE67" s="309" t="str">
        <f ca="true">+IF(OFFSET('Hygiene Data'!$I$12,0,10*ROW('Hygiene Data'!I61))="","",OFFSET('Hygiene Data'!$I$12,0,10*ROW('Hygiene Data'!I61)))</f>
        <v/>
      </c>
      <c r="EF67" s="309"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65"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9"/>
      <c r="BS68" s="309" t="str">
        <f ca="true">+IF(OFFSET('Water Data'!$D$27,0,10*ROW('Water Data'!D62))="","",OFFSET('Water Data'!$D$27,0,10*ROW('Water Data'!D62)))</f>
        <v/>
      </c>
      <c r="BT68" s="309" t="str">
        <f ca="true">+IF(OFFSET('Water Data'!$D$28,0,10*ROW('Water Data'!D62))="","",OFFSET('Water Data'!$D$28,0,10*ROW('Water Data'!D62)))</f>
        <v/>
      </c>
      <c r="BU68" s="309" t="str">
        <f ca="true">+IF(OFFSET('Water Data'!$D$29,0,10*ROW('Water Data'!D62))="","",OFFSET('Water Data'!$D$29,0,10*ROW('Water Data'!D62)))</f>
        <v/>
      </c>
      <c r="BV68" s="309" t="str">
        <f ca="true">+IF(OFFSET('Water Data'!$E$27,0,10*ROW('Water Data'!E62))="","",OFFSET('Water Data'!$E$27,0,10*ROW('Water Data'!E62)))</f>
        <v/>
      </c>
      <c r="BW68" s="309" t="str">
        <f ca="true">+IF(OFFSET('Water Data'!$E$28,0,10*ROW('Water Data'!E62))="","",OFFSET('Water Data'!$E$28,0,10*ROW('Water Data'!E62)))</f>
        <v/>
      </c>
      <c r="BX68" s="309" t="str">
        <f ca="true">+IF(OFFSET('Water Data'!$E$29,0,10*ROW('Water Data'!E62))="","",OFFSET('Water Data'!$E$29,0,10*ROW('Water Data'!E62)))</f>
        <v/>
      </c>
      <c r="BY68" s="309" t="str">
        <f ca="true">+IF(OFFSET('Water Data'!$F$27,0,10*ROW('Water Data'!F62))="","",OFFSET('Water Data'!$F$27,0,10*ROW('Water Data'!F62)))</f>
        <v/>
      </c>
      <c r="BZ68" s="309" t="str">
        <f ca="true">+IF(OFFSET('Water Data'!$F$28,0,10*ROW('Water Data'!F62))="","",OFFSET('Water Data'!$F$28,0,10*ROW('Water Data'!F62)))</f>
        <v/>
      </c>
      <c r="CA68" s="309" t="str">
        <f ca="true">+IF(OFFSET('Water Data'!$F$29,0,10*ROW('Water Data'!F62))="","",OFFSET('Water Data'!$F$29,0,10*ROW('Water Data'!F62)))</f>
        <v/>
      </c>
      <c r="CB68" s="309" t="str">
        <f ca="true">+IF(OFFSET('Water Data'!$G$27,0,10*ROW('Water Data'!G62))="","",OFFSET('Water Data'!$G$27,0,10*ROW('Water Data'!G62)))</f>
        <v/>
      </c>
      <c r="CC68" s="309" t="str">
        <f ca="true">+IF(OFFSET('Water Data'!$G$28,0,10*ROW('Water Data'!G62))="","",OFFSET('Water Data'!$G$28,0,10*ROW('Water Data'!G62)))</f>
        <v/>
      </c>
      <c r="CD68" s="309" t="str">
        <f ca="true">+IF(OFFSET('Water Data'!$G$29,0,10*ROW('Water Data'!G62))="","",OFFSET('Water Data'!$G$29,0,10*ROW('Water Data'!G62)))</f>
        <v/>
      </c>
      <c r="CE68" s="309" t="str">
        <f ca="true">+IF(OFFSET('Water Data'!$H$27,0,10*ROW('Water Data'!H62))="","",OFFSET('Water Data'!$H$27,0,10*ROW('Water Data'!H62)))</f>
        <v/>
      </c>
      <c r="CF68" s="309" t="str">
        <f ca="true">+IF(OFFSET('Water Data'!$H$28,0,10*ROW('Water Data'!H62))="","",OFFSET('Water Data'!$H$28,0,10*ROW('Water Data'!H62)))</f>
        <v/>
      </c>
      <c r="CG68" s="309" t="str">
        <f ca="true">+IF(OFFSET('Water Data'!$H$29,0,10*ROW('Water Data'!H62))="","",OFFSET('Water Data'!$H$29,0,10*ROW('Water Data'!H62)))</f>
        <v/>
      </c>
      <c r="CH68" s="309" t="str">
        <f ca="true">+IF(OFFSET('Water Data'!$I$27,0,10*ROW('Water Data'!I62))="","",OFFSET('Water Data'!$I$27,0,10*ROW('Water Data'!I62)))</f>
        <v/>
      </c>
      <c r="CI68" s="309" t="str">
        <f ca="true">+IF(OFFSET('Water Data'!$I$28,0,10*ROW('Water Data'!I62))="","",OFFSET('Water Data'!$I$28,0,10*ROW('Water Data'!I62)))</f>
        <v/>
      </c>
      <c r="CJ68" s="309" t="str">
        <f ca="true">+IF(OFFSET('Water Data'!$I$29,0,10*ROW('Water Data'!I62))="","",OFFSET('Water Data'!$I$29,0,10*ROW('Water Data'!I62)))</f>
        <v/>
      </c>
      <c r="CK68" s="309" t="str">
        <f ca="true">+IF(OFFSET('Sanitation Data'!$D$28,0,10*ROW('Sanitation Data'!D62))="","",OFFSET('Sanitation Data'!$D$28,0,10*ROW('Sanitation Data'!D62)))</f>
        <v/>
      </c>
      <c r="CL68" s="309" t="str">
        <f ca="true">+IF(OFFSET('Sanitation Data'!$D$29,0,10*ROW('Sanitation Data'!D62))="","",OFFSET('Sanitation Data'!$D$29,0,10*ROW('Sanitation Data'!D62)))</f>
        <v/>
      </c>
      <c r="CM68" s="309" t="str">
        <f ca="true">+IF(OFFSET('Sanitation Data'!$D$30,0,10*ROW('Sanitation Data'!D62))="","",OFFSET('Sanitation Data'!$D$30,0,10*ROW('Sanitation Data'!D62)))</f>
        <v/>
      </c>
      <c r="CN68" s="309" t="str">
        <f ca="true">+IF(OFFSET('Sanitation Data'!$D$31,0,10*ROW('Sanitation Data'!D62))="","",OFFSET('Sanitation Data'!$D$31,0,10*ROW('Sanitation Data'!D62)))</f>
        <v/>
      </c>
      <c r="CO68" s="309" t="str">
        <f ca="true">+IF(OFFSET('Sanitation Data'!$D$32,0,10*ROW('Sanitation Data'!D62))="","",OFFSET('Sanitation Data'!$D$32,0,10*ROW('Sanitation Data'!D62)))</f>
        <v/>
      </c>
      <c r="CP68" s="309" t="str">
        <f ca="true">+IF(OFFSET('Sanitation Data'!$E$28,0,10*ROW('Sanitation Data'!E62))="","",OFFSET('Sanitation Data'!$E$28,0,10*ROW('Sanitation Data'!E62)))</f>
        <v/>
      </c>
      <c r="CQ68" s="309" t="str">
        <f ca="true">+IF(OFFSET('Sanitation Data'!$E$29,0,10*ROW('Sanitation Data'!E62))="","",OFFSET('Sanitation Data'!$E$29,0,10*ROW('Sanitation Data'!E62)))</f>
        <v/>
      </c>
      <c r="CR68" s="309" t="str">
        <f ca="true">+IF(OFFSET('Sanitation Data'!$E$30,0,10*ROW('Sanitation Data'!E62))="","",OFFSET('Sanitation Data'!$E$30,0,10*ROW('Sanitation Data'!E62)))</f>
        <v/>
      </c>
      <c r="CS68" s="309" t="str">
        <f ca="true">+IF(OFFSET('Sanitation Data'!$E$31,0,10*ROW('Sanitation Data'!E62))="","",OFFSET('Sanitation Data'!$E$31,0,10*ROW('Sanitation Data'!E62)))</f>
        <v/>
      </c>
      <c r="CT68" s="309" t="str">
        <f ca="true">+IF(OFFSET('Sanitation Data'!$E$32,0,10*ROW('Sanitation Data'!E62))="","",OFFSET('Sanitation Data'!$E$32,0,10*ROW('Sanitation Data'!E62)))</f>
        <v/>
      </c>
      <c r="CU68" s="309" t="str">
        <f ca="true">+IF(OFFSET('Sanitation Data'!$F$28,0,10*ROW('Sanitation Data'!F62))="","",OFFSET('Sanitation Data'!$F$28,0,10*ROW('Sanitation Data'!F62)))</f>
        <v/>
      </c>
      <c r="CV68" s="309" t="str">
        <f ca="true">+IF(OFFSET('Sanitation Data'!$F$29,0,10*ROW('Sanitation Data'!F62))="","",OFFSET('Sanitation Data'!$F$29,0,10*ROW('Sanitation Data'!F62)))</f>
        <v/>
      </c>
      <c r="CW68" s="309" t="str">
        <f ca="true">+IF(OFFSET('Sanitation Data'!$F$30,0,10*ROW('Sanitation Data'!F62))="","",OFFSET('Sanitation Data'!$F$30,0,10*ROW('Sanitation Data'!F62)))</f>
        <v/>
      </c>
      <c r="CX68" s="309" t="str">
        <f ca="true">+IF(OFFSET('Sanitation Data'!$F$31,0,10*ROW('Sanitation Data'!F62))="","",OFFSET('Sanitation Data'!$F$31,0,10*ROW('Sanitation Data'!F62)))</f>
        <v/>
      </c>
      <c r="CY68" s="309" t="str">
        <f ca="true">+IF(OFFSET('Sanitation Data'!$F$32,0,10*ROW('Sanitation Data'!F62))="","",OFFSET('Sanitation Data'!$F$32,0,10*ROW('Sanitation Data'!F62)))</f>
        <v/>
      </c>
      <c r="CZ68" s="309" t="str">
        <f ca="true">+IF(OFFSET('Sanitation Data'!$G$28,0,10*ROW('Sanitation Data'!G62))="","",OFFSET('Sanitation Data'!$G$28,0,10*ROW('Sanitation Data'!G62)))</f>
        <v/>
      </c>
      <c r="DA68" s="309" t="str">
        <f ca="true">+IF(OFFSET('Sanitation Data'!$G$29,0,10*ROW('Sanitation Data'!G62))="","",OFFSET('Sanitation Data'!$G$29,0,10*ROW('Sanitation Data'!G62)))</f>
        <v/>
      </c>
      <c r="DB68" s="309" t="str">
        <f ca="true">+IF(OFFSET('Sanitation Data'!$G$30,0,10*ROW('Sanitation Data'!G62))="","",OFFSET('Sanitation Data'!$G$30,0,10*ROW('Sanitation Data'!G62)))</f>
        <v/>
      </c>
      <c r="DC68" s="309" t="str">
        <f ca="true">+IF(OFFSET('Sanitation Data'!$G$31,0,10*ROW('Sanitation Data'!G62))="","",OFFSET('Sanitation Data'!$G$31,0,10*ROW('Sanitation Data'!G62)))</f>
        <v/>
      </c>
      <c r="DD68" s="309" t="str">
        <f ca="true">+IF(OFFSET('Sanitation Data'!$G$32,0,10*ROW('Sanitation Data'!G62))="","",OFFSET('Sanitation Data'!$G$32,0,10*ROW('Sanitation Data'!G62)))</f>
        <v/>
      </c>
      <c r="DE68" s="309" t="str">
        <f ca="true">+IF(OFFSET('Sanitation Data'!$H$28,0,10*ROW('Sanitation Data'!H62))="","",OFFSET('Sanitation Data'!$H$28,0,10*ROW('Sanitation Data'!H62)))</f>
        <v/>
      </c>
      <c r="DF68" s="309" t="str">
        <f ca="true">+IF(OFFSET('Sanitation Data'!$H$29,0,10*ROW('Sanitation Data'!H62))="","",OFFSET('Sanitation Data'!$H$29,0,10*ROW('Sanitation Data'!H62)))</f>
        <v/>
      </c>
      <c r="DG68" s="309" t="str">
        <f ca="true">+IF(OFFSET('Sanitation Data'!$H$30,0,10*ROW('Sanitation Data'!H62))="","",OFFSET('Sanitation Data'!$H$30,0,10*ROW('Sanitation Data'!H62)))</f>
        <v/>
      </c>
      <c r="DH68" s="309" t="str">
        <f ca="true">+IF(OFFSET('Sanitation Data'!$H$31,0,10*ROW('Sanitation Data'!H62))="","",OFFSET('Sanitation Data'!$H$31,0,10*ROW('Sanitation Data'!H62)))</f>
        <v/>
      </c>
      <c r="DI68" s="309" t="str">
        <f ca="true">+IF(OFFSET('Sanitation Data'!$H$32,0,10*ROW('Sanitation Data'!H62))="","",OFFSET('Sanitation Data'!$H$32,0,10*ROW('Sanitation Data'!H62)))</f>
        <v/>
      </c>
      <c r="DJ68" s="309" t="str">
        <f ca="true">+IF(OFFSET('Sanitation Data'!$I$28,0,10*ROW('Sanitation Data'!I62))="","",OFFSET('Sanitation Data'!$I$28,0,10*ROW('Sanitation Data'!I62)))</f>
        <v/>
      </c>
      <c r="DK68" s="309" t="str">
        <f ca="true">+IF(OFFSET('Sanitation Data'!$I$29,0,10*ROW('Sanitation Data'!I62))="","",OFFSET('Sanitation Data'!$I$29,0,10*ROW('Sanitation Data'!I62)))</f>
        <v/>
      </c>
      <c r="DL68" s="309" t="str">
        <f ca="true">+IF(OFFSET('Sanitation Data'!$I$30,0,10*ROW('Sanitation Data'!I62))="","",OFFSET('Sanitation Data'!$I$30,0,10*ROW('Sanitation Data'!I62)))</f>
        <v/>
      </c>
      <c r="DM68" s="309" t="str">
        <f ca="true">+IF(OFFSET('Sanitation Data'!$I$31,0,10*ROW('Sanitation Data'!I62))="","",OFFSET('Sanitation Data'!$I$31,0,10*ROW('Sanitation Data'!I62)))</f>
        <v/>
      </c>
      <c r="DN68" s="309" t="str">
        <f ca="true">+IF(OFFSET('Sanitation Data'!$I$32,0,10*ROW('Sanitation Data'!I62))="","",OFFSET('Sanitation Data'!$I$32,0,10*ROW('Sanitation Data'!I62)))</f>
        <v/>
      </c>
      <c r="DO68" s="309" t="str">
        <f ca="true">+IF(OFFSET('Hygiene Data'!$D$11,0,10*ROW('Hygiene Data'!D62))="","",OFFSET('Hygiene Data'!$D$11,0,10*ROW('Hygiene Data'!D62)))</f>
        <v/>
      </c>
      <c r="DP68" s="309" t="str">
        <f ca="true">+IF(OFFSET('Hygiene Data'!$D$12,0,10*ROW('Hygiene Data'!D62))="","",OFFSET('Hygiene Data'!$D$12,0,10*ROW('Hygiene Data'!D62)))</f>
        <v/>
      </c>
      <c r="DQ68" s="309" t="str">
        <f ca="true">+IF(OFFSET('Hygiene Data'!$D$13,0,10*ROW('Hygiene Data'!D62))="","",OFFSET('Hygiene Data'!$D$13,0,10*ROW('Hygiene Data'!D62)))</f>
        <v/>
      </c>
      <c r="DR68" s="309" t="str">
        <f ca="true">+IF(OFFSET('Hygiene Data'!$E$11,0,10*ROW('Hygiene Data'!E62))="","",OFFSET('Hygiene Data'!$E$11,0,10*ROW('Hygiene Data'!E62)))</f>
        <v/>
      </c>
      <c r="DS68" s="309" t="str">
        <f ca="true">+IF(OFFSET('Hygiene Data'!$E$12,0,10*ROW('Hygiene Data'!E62))="","",OFFSET('Hygiene Data'!$E$12,0,10*ROW('Hygiene Data'!E62)))</f>
        <v/>
      </c>
      <c r="DT68" s="309" t="str">
        <f ca="true">+IF(OFFSET('Hygiene Data'!$E$13,0,10*ROW('Hygiene Data'!E62))="","",OFFSET('Hygiene Data'!$E$13,0,10*ROW('Hygiene Data'!E62)))</f>
        <v/>
      </c>
      <c r="DU68" s="309" t="str">
        <f ca="true">+IF(OFFSET('Hygiene Data'!$F$11,0,10*ROW('Hygiene Data'!F62))="","",OFFSET('Hygiene Data'!$F$11,0,10*ROW('Hygiene Data'!F62)))</f>
        <v/>
      </c>
      <c r="DV68" s="309" t="str">
        <f ca="true">+IF(OFFSET('Hygiene Data'!$F$12,0,10*ROW('Hygiene Data'!F62))="","",OFFSET('Hygiene Data'!$F$12,0,10*ROW('Hygiene Data'!F62)))</f>
        <v/>
      </c>
      <c r="DW68" s="309" t="str">
        <f ca="true">+IF(OFFSET('Hygiene Data'!$F$13,0,10*ROW('Hygiene Data'!F62))="","",OFFSET('Hygiene Data'!$F$13,0,10*ROW('Hygiene Data'!F62)))</f>
        <v/>
      </c>
      <c r="DX68" s="309" t="str">
        <f ca="true">+IF(OFFSET('Hygiene Data'!$G$11,0,10*ROW('Hygiene Data'!G62))="","",OFFSET('Hygiene Data'!$G$11,0,10*ROW('Hygiene Data'!G62)))</f>
        <v/>
      </c>
      <c r="DY68" s="309" t="str">
        <f ca="true">+IF(OFFSET('Hygiene Data'!$G$12,0,10*ROW('Hygiene Data'!G62))="","",OFFSET('Hygiene Data'!$G$12,0,10*ROW('Hygiene Data'!G62)))</f>
        <v/>
      </c>
      <c r="DZ68" s="309" t="str">
        <f ca="true">+IF(OFFSET('Hygiene Data'!$G$13,0,10*ROW('Hygiene Data'!G62))="","",OFFSET('Hygiene Data'!$G$13,0,10*ROW('Hygiene Data'!G62)))</f>
        <v/>
      </c>
      <c r="EA68" s="309" t="str">
        <f ca="true">+IF(OFFSET('Hygiene Data'!$H$11,0,10*ROW('Hygiene Data'!H62))="","",OFFSET('Hygiene Data'!$H$11,0,10*ROW('Hygiene Data'!H62)))</f>
        <v/>
      </c>
      <c r="EB68" s="309" t="str">
        <f ca="true">+IF(OFFSET('Hygiene Data'!$H$12,0,10*ROW('Hygiene Data'!H62))="","",OFFSET('Hygiene Data'!$H$12,0,10*ROW('Hygiene Data'!H62)))</f>
        <v/>
      </c>
      <c r="EC68" s="309" t="str">
        <f ca="true">+IF(OFFSET('Hygiene Data'!$H$13,0,10*ROW('Hygiene Data'!H62))="","",OFFSET('Hygiene Data'!$H$13,0,10*ROW('Hygiene Data'!H62)))</f>
        <v/>
      </c>
      <c r="ED68" s="309" t="str">
        <f ca="true">+IF(OFFSET('Hygiene Data'!$I$11,0,10*ROW('Hygiene Data'!I62))="","",OFFSET('Hygiene Data'!$I$11,0,10*ROW('Hygiene Data'!I62)))</f>
        <v/>
      </c>
      <c r="EE68" s="309" t="str">
        <f ca="true">+IF(OFFSET('Hygiene Data'!$I$12,0,10*ROW('Hygiene Data'!I62))="","",OFFSET('Hygiene Data'!$I$12,0,10*ROW('Hygiene Data'!I62)))</f>
        <v/>
      </c>
      <c r="EF68" s="309"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65"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9"/>
      <c r="BS69" s="309" t="str">
        <f ca="true">+IF(OFFSET('Water Data'!$D$27,0,10*ROW('Water Data'!D63))="","",OFFSET('Water Data'!$D$27,0,10*ROW('Water Data'!D63)))</f>
        <v/>
      </c>
      <c r="BT69" s="309" t="str">
        <f ca="true">+IF(OFFSET('Water Data'!$D$28,0,10*ROW('Water Data'!D63))="","",OFFSET('Water Data'!$D$28,0,10*ROW('Water Data'!D63)))</f>
        <v/>
      </c>
      <c r="BU69" s="309" t="str">
        <f ca="true">+IF(OFFSET('Water Data'!$D$29,0,10*ROW('Water Data'!D63))="","",OFFSET('Water Data'!$D$29,0,10*ROW('Water Data'!D63)))</f>
        <v/>
      </c>
      <c r="BV69" s="309" t="str">
        <f ca="true">+IF(OFFSET('Water Data'!$E$27,0,10*ROW('Water Data'!E63))="","",OFFSET('Water Data'!$E$27,0,10*ROW('Water Data'!E63)))</f>
        <v/>
      </c>
      <c r="BW69" s="309" t="str">
        <f ca="true">+IF(OFFSET('Water Data'!$E$28,0,10*ROW('Water Data'!E63))="","",OFFSET('Water Data'!$E$28,0,10*ROW('Water Data'!E63)))</f>
        <v/>
      </c>
      <c r="BX69" s="309" t="str">
        <f ca="true">+IF(OFFSET('Water Data'!$E$29,0,10*ROW('Water Data'!E63))="","",OFFSET('Water Data'!$E$29,0,10*ROW('Water Data'!E63)))</f>
        <v/>
      </c>
      <c r="BY69" s="309" t="str">
        <f ca="true">+IF(OFFSET('Water Data'!$F$27,0,10*ROW('Water Data'!F63))="","",OFFSET('Water Data'!$F$27,0,10*ROW('Water Data'!F63)))</f>
        <v/>
      </c>
      <c r="BZ69" s="309" t="str">
        <f ca="true">+IF(OFFSET('Water Data'!$F$28,0,10*ROW('Water Data'!F63))="","",OFFSET('Water Data'!$F$28,0,10*ROW('Water Data'!F63)))</f>
        <v/>
      </c>
      <c r="CA69" s="309" t="str">
        <f ca="true">+IF(OFFSET('Water Data'!$F$29,0,10*ROW('Water Data'!F63))="","",OFFSET('Water Data'!$F$29,0,10*ROW('Water Data'!F63)))</f>
        <v/>
      </c>
      <c r="CB69" s="309" t="str">
        <f ca="true">+IF(OFFSET('Water Data'!$G$27,0,10*ROW('Water Data'!G63))="","",OFFSET('Water Data'!$G$27,0,10*ROW('Water Data'!G63)))</f>
        <v/>
      </c>
      <c r="CC69" s="309" t="str">
        <f ca="true">+IF(OFFSET('Water Data'!$G$28,0,10*ROW('Water Data'!G63))="","",OFFSET('Water Data'!$G$28,0,10*ROW('Water Data'!G63)))</f>
        <v/>
      </c>
      <c r="CD69" s="309" t="str">
        <f ca="true">+IF(OFFSET('Water Data'!$G$29,0,10*ROW('Water Data'!G63))="","",OFFSET('Water Data'!$G$29,0,10*ROW('Water Data'!G63)))</f>
        <v/>
      </c>
      <c r="CE69" s="309" t="str">
        <f ca="true">+IF(OFFSET('Water Data'!$H$27,0,10*ROW('Water Data'!H63))="","",OFFSET('Water Data'!$H$27,0,10*ROW('Water Data'!H63)))</f>
        <v/>
      </c>
      <c r="CF69" s="309" t="str">
        <f ca="true">+IF(OFFSET('Water Data'!$H$28,0,10*ROW('Water Data'!H63))="","",OFFSET('Water Data'!$H$28,0,10*ROW('Water Data'!H63)))</f>
        <v/>
      </c>
      <c r="CG69" s="309" t="str">
        <f ca="true">+IF(OFFSET('Water Data'!$H$29,0,10*ROW('Water Data'!H63))="","",OFFSET('Water Data'!$H$29,0,10*ROW('Water Data'!H63)))</f>
        <v/>
      </c>
      <c r="CH69" s="309" t="str">
        <f ca="true">+IF(OFFSET('Water Data'!$I$27,0,10*ROW('Water Data'!I63))="","",OFFSET('Water Data'!$I$27,0,10*ROW('Water Data'!I63)))</f>
        <v/>
      </c>
      <c r="CI69" s="309" t="str">
        <f ca="true">+IF(OFFSET('Water Data'!$I$28,0,10*ROW('Water Data'!I63))="","",OFFSET('Water Data'!$I$28,0,10*ROW('Water Data'!I63)))</f>
        <v/>
      </c>
      <c r="CJ69" s="309" t="str">
        <f ca="true">+IF(OFFSET('Water Data'!$I$29,0,10*ROW('Water Data'!I63))="","",OFFSET('Water Data'!$I$29,0,10*ROW('Water Data'!I63)))</f>
        <v/>
      </c>
      <c r="CK69" s="309" t="str">
        <f ca="true">+IF(OFFSET('Sanitation Data'!$D$28,0,10*ROW('Sanitation Data'!D63))="","",OFFSET('Sanitation Data'!$D$28,0,10*ROW('Sanitation Data'!D63)))</f>
        <v/>
      </c>
      <c r="CL69" s="309" t="str">
        <f ca="true">+IF(OFFSET('Sanitation Data'!$D$29,0,10*ROW('Sanitation Data'!D63))="","",OFFSET('Sanitation Data'!$D$29,0,10*ROW('Sanitation Data'!D63)))</f>
        <v/>
      </c>
      <c r="CM69" s="309" t="str">
        <f ca="true">+IF(OFFSET('Sanitation Data'!$D$30,0,10*ROW('Sanitation Data'!D63))="","",OFFSET('Sanitation Data'!$D$30,0,10*ROW('Sanitation Data'!D63)))</f>
        <v/>
      </c>
      <c r="CN69" s="309" t="str">
        <f ca="true">+IF(OFFSET('Sanitation Data'!$D$31,0,10*ROW('Sanitation Data'!D63))="","",OFFSET('Sanitation Data'!$D$31,0,10*ROW('Sanitation Data'!D63)))</f>
        <v/>
      </c>
      <c r="CO69" s="309" t="str">
        <f ca="true">+IF(OFFSET('Sanitation Data'!$D$32,0,10*ROW('Sanitation Data'!D63))="","",OFFSET('Sanitation Data'!$D$32,0,10*ROW('Sanitation Data'!D63)))</f>
        <v/>
      </c>
      <c r="CP69" s="309" t="str">
        <f ca="true">+IF(OFFSET('Sanitation Data'!$E$28,0,10*ROW('Sanitation Data'!E63))="","",OFFSET('Sanitation Data'!$E$28,0,10*ROW('Sanitation Data'!E63)))</f>
        <v/>
      </c>
      <c r="CQ69" s="309" t="str">
        <f ca="true">+IF(OFFSET('Sanitation Data'!$E$29,0,10*ROW('Sanitation Data'!E63))="","",OFFSET('Sanitation Data'!$E$29,0,10*ROW('Sanitation Data'!E63)))</f>
        <v/>
      </c>
      <c r="CR69" s="309" t="str">
        <f ca="true">+IF(OFFSET('Sanitation Data'!$E$30,0,10*ROW('Sanitation Data'!E63))="","",OFFSET('Sanitation Data'!$E$30,0,10*ROW('Sanitation Data'!E63)))</f>
        <v/>
      </c>
      <c r="CS69" s="309" t="str">
        <f ca="true">+IF(OFFSET('Sanitation Data'!$E$31,0,10*ROW('Sanitation Data'!E63))="","",OFFSET('Sanitation Data'!$E$31,0,10*ROW('Sanitation Data'!E63)))</f>
        <v/>
      </c>
      <c r="CT69" s="309" t="str">
        <f ca="true">+IF(OFFSET('Sanitation Data'!$E$32,0,10*ROW('Sanitation Data'!E63))="","",OFFSET('Sanitation Data'!$E$32,0,10*ROW('Sanitation Data'!E63)))</f>
        <v/>
      </c>
      <c r="CU69" s="309" t="str">
        <f ca="true">+IF(OFFSET('Sanitation Data'!$F$28,0,10*ROW('Sanitation Data'!F63))="","",OFFSET('Sanitation Data'!$F$28,0,10*ROW('Sanitation Data'!F63)))</f>
        <v/>
      </c>
      <c r="CV69" s="309" t="str">
        <f ca="true">+IF(OFFSET('Sanitation Data'!$F$29,0,10*ROW('Sanitation Data'!F63))="","",OFFSET('Sanitation Data'!$F$29,0,10*ROW('Sanitation Data'!F63)))</f>
        <v/>
      </c>
      <c r="CW69" s="309" t="str">
        <f ca="true">+IF(OFFSET('Sanitation Data'!$F$30,0,10*ROW('Sanitation Data'!F63))="","",OFFSET('Sanitation Data'!$F$30,0,10*ROW('Sanitation Data'!F63)))</f>
        <v/>
      </c>
      <c r="CX69" s="309" t="str">
        <f ca="true">+IF(OFFSET('Sanitation Data'!$F$31,0,10*ROW('Sanitation Data'!F63))="","",OFFSET('Sanitation Data'!$F$31,0,10*ROW('Sanitation Data'!F63)))</f>
        <v/>
      </c>
      <c r="CY69" s="309" t="str">
        <f ca="true">+IF(OFFSET('Sanitation Data'!$F$32,0,10*ROW('Sanitation Data'!F63))="","",OFFSET('Sanitation Data'!$F$32,0,10*ROW('Sanitation Data'!F63)))</f>
        <v/>
      </c>
      <c r="CZ69" s="309" t="str">
        <f ca="true">+IF(OFFSET('Sanitation Data'!$G$28,0,10*ROW('Sanitation Data'!G63))="","",OFFSET('Sanitation Data'!$G$28,0,10*ROW('Sanitation Data'!G63)))</f>
        <v/>
      </c>
      <c r="DA69" s="309" t="str">
        <f ca="true">+IF(OFFSET('Sanitation Data'!$G$29,0,10*ROW('Sanitation Data'!G63))="","",OFFSET('Sanitation Data'!$G$29,0,10*ROW('Sanitation Data'!G63)))</f>
        <v/>
      </c>
      <c r="DB69" s="309" t="str">
        <f ca="true">+IF(OFFSET('Sanitation Data'!$G$30,0,10*ROW('Sanitation Data'!G63))="","",OFFSET('Sanitation Data'!$G$30,0,10*ROW('Sanitation Data'!G63)))</f>
        <v/>
      </c>
      <c r="DC69" s="309" t="str">
        <f ca="true">+IF(OFFSET('Sanitation Data'!$G$31,0,10*ROW('Sanitation Data'!G63))="","",OFFSET('Sanitation Data'!$G$31,0,10*ROW('Sanitation Data'!G63)))</f>
        <v/>
      </c>
      <c r="DD69" s="309" t="str">
        <f ca="true">+IF(OFFSET('Sanitation Data'!$G$32,0,10*ROW('Sanitation Data'!G63))="","",OFFSET('Sanitation Data'!$G$32,0,10*ROW('Sanitation Data'!G63)))</f>
        <v/>
      </c>
      <c r="DE69" s="309" t="str">
        <f ca="true">+IF(OFFSET('Sanitation Data'!$H$28,0,10*ROW('Sanitation Data'!H63))="","",OFFSET('Sanitation Data'!$H$28,0,10*ROW('Sanitation Data'!H63)))</f>
        <v/>
      </c>
      <c r="DF69" s="309" t="str">
        <f ca="true">+IF(OFFSET('Sanitation Data'!$H$29,0,10*ROW('Sanitation Data'!H63))="","",OFFSET('Sanitation Data'!$H$29,0,10*ROW('Sanitation Data'!H63)))</f>
        <v/>
      </c>
      <c r="DG69" s="309" t="str">
        <f ca="true">+IF(OFFSET('Sanitation Data'!$H$30,0,10*ROW('Sanitation Data'!H63))="","",OFFSET('Sanitation Data'!$H$30,0,10*ROW('Sanitation Data'!H63)))</f>
        <v/>
      </c>
      <c r="DH69" s="309" t="str">
        <f ca="true">+IF(OFFSET('Sanitation Data'!$H$31,0,10*ROW('Sanitation Data'!H63))="","",OFFSET('Sanitation Data'!$H$31,0,10*ROW('Sanitation Data'!H63)))</f>
        <v/>
      </c>
      <c r="DI69" s="309" t="str">
        <f ca="true">+IF(OFFSET('Sanitation Data'!$H$32,0,10*ROW('Sanitation Data'!H63))="","",OFFSET('Sanitation Data'!$H$32,0,10*ROW('Sanitation Data'!H63)))</f>
        <v/>
      </c>
      <c r="DJ69" s="309" t="str">
        <f ca="true">+IF(OFFSET('Sanitation Data'!$I$28,0,10*ROW('Sanitation Data'!I63))="","",OFFSET('Sanitation Data'!$I$28,0,10*ROW('Sanitation Data'!I63)))</f>
        <v/>
      </c>
      <c r="DK69" s="309" t="str">
        <f ca="true">+IF(OFFSET('Sanitation Data'!$I$29,0,10*ROW('Sanitation Data'!I63))="","",OFFSET('Sanitation Data'!$I$29,0,10*ROW('Sanitation Data'!I63)))</f>
        <v/>
      </c>
      <c r="DL69" s="309" t="str">
        <f ca="true">+IF(OFFSET('Sanitation Data'!$I$30,0,10*ROW('Sanitation Data'!I63))="","",OFFSET('Sanitation Data'!$I$30,0,10*ROW('Sanitation Data'!I63)))</f>
        <v/>
      </c>
      <c r="DM69" s="309" t="str">
        <f ca="true">+IF(OFFSET('Sanitation Data'!$I$31,0,10*ROW('Sanitation Data'!I63))="","",OFFSET('Sanitation Data'!$I$31,0,10*ROW('Sanitation Data'!I63)))</f>
        <v/>
      </c>
      <c r="DN69" s="309" t="str">
        <f ca="true">+IF(OFFSET('Sanitation Data'!$I$32,0,10*ROW('Sanitation Data'!I63))="","",OFFSET('Sanitation Data'!$I$32,0,10*ROW('Sanitation Data'!I63)))</f>
        <v/>
      </c>
      <c r="DO69" s="309" t="str">
        <f ca="true">+IF(OFFSET('Hygiene Data'!$D$11,0,10*ROW('Hygiene Data'!D63))="","",OFFSET('Hygiene Data'!$D$11,0,10*ROW('Hygiene Data'!D63)))</f>
        <v/>
      </c>
      <c r="DP69" s="309" t="str">
        <f ca="true">+IF(OFFSET('Hygiene Data'!$D$12,0,10*ROW('Hygiene Data'!D63))="","",OFFSET('Hygiene Data'!$D$12,0,10*ROW('Hygiene Data'!D63)))</f>
        <v/>
      </c>
      <c r="DQ69" s="309" t="str">
        <f ca="true">+IF(OFFSET('Hygiene Data'!$D$13,0,10*ROW('Hygiene Data'!D63))="","",OFFSET('Hygiene Data'!$D$13,0,10*ROW('Hygiene Data'!D63)))</f>
        <v/>
      </c>
      <c r="DR69" s="309" t="str">
        <f ca="true">+IF(OFFSET('Hygiene Data'!$E$11,0,10*ROW('Hygiene Data'!E63))="","",OFFSET('Hygiene Data'!$E$11,0,10*ROW('Hygiene Data'!E63)))</f>
        <v/>
      </c>
      <c r="DS69" s="309" t="str">
        <f ca="true">+IF(OFFSET('Hygiene Data'!$E$12,0,10*ROW('Hygiene Data'!E63))="","",OFFSET('Hygiene Data'!$E$12,0,10*ROW('Hygiene Data'!E63)))</f>
        <v/>
      </c>
      <c r="DT69" s="309" t="str">
        <f ca="true">+IF(OFFSET('Hygiene Data'!$E$13,0,10*ROW('Hygiene Data'!E63))="","",OFFSET('Hygiene Data'!$E$13,0,10*ROW('Hygiene Data'!E63)))</f>
        <v/>
      </c>
      <c r="DU69" s="309" t="str">
        <f ca="true">+IF(OFFSET('Hygiene Data'!$F$11,0,10*ROW('Hygiene Data'!F63))="","",OFFSET('Hygiene Data'!$F$11,0,10*ROW('Hygiene Data'!F63)))</f>
        <v/>
      </c>
      <c r="DV69" s="309" t="str">
        <f ca="true">+IF(OFFSET('Hygiene Data'!$F$12,0,10*ROW('Hygiene Data'!F63))="","",OFFSET('Hygiene Data'!$F$12,0,10*ROW('Hygiene Data'!F63)))</f>
        <v/>
      </c>
      <c r="DW69" s="309" t="str">
        <f ca="true">+IF(OFFSET('Hygiene Data'!$F$13,0,10*ROW('Hygiene Data'!F63))="","",OFFSET('Hygiene Data'!$F$13,0,10*ROW('Hygiene Data'!F63)))</f>
        <v/>
      </c>
      <c r="DX69" s="309" t="str">
        <f ca="true">+IF(OFFSET('Hygiene Data'!$G$11,0,10*ROW('Hygiene Data'!G63))="","",OFFSET('Hygiene Data'!$G$11,0,10*ROW('Hygiene Data'!G63)))</f>
        <v/>
      </c>
      <c r="DY69" s="309" t="str">
        <f ca="true">+IF(OFFSET('Hygiene Data'!$G$12,0,10*ROW('Hygiene Data'!G63))="","",OFFSET('Hygiene Data'!$G$12,0,10*ROW('Hygiene Data'!G63)))</f>
        <v/>
      </c>
      <c r="DZ69" s="309" t="str">
        <f ca="true">+IF(OFFSET('Hygiene Data'!$G$13,0,10*ROW('Hygiene Data'!G63))="","",OFFSET('Hygiene Data'!$G$13,0,10*ROW('Hygiene Data'!G63)))</f>
        <v/>
      </c>
      <c r="EA69" s="309" t="str">
        <f ca="true">+IF(OFFSET('Hygiene Data'!$H$11,0,10*ROW('Hygiene Data'!H63))="","",OFFSET('Hygiene Data'!$H$11,0,10*ROW('Hygiene Data'!H63)))</f>
        <v/>
      </c>
      <c r="EB69" s="309" t="str">
        <f ca="true">+IF(OFFSET('Hygiene Data'!$H$12,0,10*ROW('Hygiene Data'!H63))="","",OFFSET('Hygiene Data'!$H$12,0,10*ROW('Hygiene Data'!H63)))</f>
        <v/>
      </c>
      <c r="EC69" s="309" t="str">
        <f ca="true">+IF(OFFSET('Hygiene Data'!$H$13,0,10*ROW('Hygiene Data'!H63))="","",OFFSET('Hygiene Data'!$H$13,0,10*ROW('Hygiene Data'!H63)))</f>
        <v/>
      </c>
      <c r="ED69" s="309" t="str">
        <f ca="true">+IF(OFFSET('Hygiene Data'!$I$11,0,10*ROW('Hygiene Data'!I63))="","",OFFSET('Hygiene Data'!$I$11,0,10*ROW('Hygiene Data'!I63)))</f>
        <v/>
      </c>
      <c r="EE69" s="309" t="str">
        <f ca="true">+IF(OFFSET('Hygiene Data'!$I$12,0,10*ROW('Hygiene Data'!I63))="","",OFFSET('Hygiene Data'!$I$12,0,10*ROW('Hygiene Data'!I63)))</f>
        <v/>
      </c>
      <c r="EF69" s="309"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65"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9"/>
      <c r="BS70" s="309" t="str">
        <f ca="true">+IF(OFFSET('Water Data'!$D$27,0,10*ROW('Water Data'!D64))="","",OFFSET('Water Data'!$D$27,0,10*ROW('Water Data'!D64)))</f>
        <v/>
      </c>
      <c r="BT70" s="309" t="str">
        <f ca="true">+IF(OFFSET('Water Data'!$D$28,0,10*ROW('Water Data'!D64))="","",OFFSET('Water Data'!$D$28,0,10*ROW('Water Data'!D64)))</f>
        <v/>
      </c>
      <c r="BU70" s="309" t="str">
        <f ca="true">+IF(OFFSET('Water Data'!$D$29,0,10*ROW('Water Data'!D64))="","",OFFSET('Water Data'!$D$29,0,10*ROW('Water Data'!D64)))</f>
        <v/>
      </c>
      <c r="BV70" s="309" t="str">
        <f ca="true">+IF(OFFSET('Water Data'!$E$27,0,10*ROW('Water Data'!E64))="","",OFFSET('Water Data'!$E$27,0,10*ROW('Water Data'!E64)))</f>
        <v/>
      </c>
      <c r="BW70" s="309" t="str">
        <f ca="true">+IF(OFFSET('Water Data'!$E$28,0,10*ROW('Water Data'!E64))="","",OFFSET('Water Data'!$E$28,0,10*ROW('Water Data'!E64)))</f>
        <v/>
      </c>
      <c r="BX70" s="309" t="str">
        <f ca="true">+IF(OFFSET('Water Data'!$E$29,0,10*ROW('Water Data'!E64))="","",OFFSET('Water Data'!$E$29,0,10*ROW('Water Data'!E64)))</f>
        <v/>
      </c>
      <c r="BY70" s="309" t="str">
        <f ca="true">+IF(OFFSET('Water Data'!$F$27,0,10*ROW('Water Data'!F64))="","",OFFSET('Water Data'!$F$27,0,10*ROW('Water Data'!F64)))</f>
        <v/>
      </c>
      <c r="BZ70" s="309" t="str">
        <f ca="true">+IF(OFFSET('Water Data'!$F$28,0,10*ROW('Water Data'!F64))="","",OFFSET('Water Data'!$F$28,0,10*ROW('Water Data'!F64)))</f>
        <v/>
      </c>
      <c r="CA70" s="309" t="str">
        <f ca="true">+IF(OFFSET('Water Data'!$F$29,0,10*ROW('Water Data'!F64))="","",OFFSET('Water Data'!$F$29,0,10*ROW('Water Data'!F64)))</f>
        <v/>
      </c>
      <c r="CB70" s="309" t="str">
        <f ca="true">+IF(OFFSET('Water Data'!$G$27,0,10*ROW('Water Data'!G64))="","",OFFSET('Water Data'!$G$27,0,10*ROW('Water Data'!G64)))</f>
        <v/>
      </c>
      <c r="CC70" s="309" t="str">
        <f ca="true">+IF(OFFSET('Water Data'!$G$28,0,10*ROW('Water Data'!G64))="","",OFFSET('Water Data'!$G$28,0,10*ROW('Water Data'!G64)))</f>
        <v/>
      </c>
      <c r="CD70" s="309" t="str">
        <f ca="true">+IF(OFFSET('Water Data'!$G$29,0,10*ROW('Water Data'!G64))="","",OFFSET('Water Data'!$G$29,0,10*ROW('Water Data'!G64)))</f>
        <v/>
      </c>
      <c r="CE70" s="309" t="str">
        <f ca="true">+IF(OFFSET('Water Data'!$H$27,0,10*ROW('Water Data'!H64))="","",OFFSET('Water Data'!$H$27,0,10*ROW('Water Data'!H64)))</f>
        <v/>
      </c>
      <c r="CF70" s="309" t="str">
        <f ca="true">+IF(OFFSET('Water Data'!$H$28,0,10*ROW('Water Data'!H64))="","",OFFSET('Water Data'!$H$28,0,10*ROW('Water Data'!H64)))</f>
        <v/>
      </c>
      <c r="CG70" s="309" t="str">
        <f ca="true">+IF(OFFSET('Water Data'!$H$29,0,10*ROW('Water Data'!H64))="","",OFFSET('Water Data'!$H$29,0,10*ROW('Water Data'!H64)))</f>
        <v/>
      </c>
      <c r="CH70" s="309" t="str">
        <f ca="true">+IF(OFFSET('Water Data'!$I$27,0,10*ROW('Water Data'!I64))="","",OFFSET('Water Data'!$I$27,0,10*ROW('Water Data'!I64)))</f>
        <v/>
      </c>
      <c r="CI70" s="309" t="str">
        <f ca="true">+IF(OFFSET('Water Data'!$I$28,0,10*ROW('Water Data'!I64))="","",OFFSET('Water Data'!$I$28,0,10*ROW('Water Data'!I64)))</f>
        <v/>
      </c>
      <c r="CJ70" s="309" t="str">
        <f ca="true">+IF(OFFSET('Water Data'!$I$29,0,10*ROW('Water Data'!I64))="","",OFFSET('Water Data'!$I$29,0,10*ROW('Water Data'!I64)))</f>
        <v/>
      </c>
      <c r="CK70" s="309" t="str">
        <f ca="true">+IF(OFFSET('Sanitation Data'!$D$28,0,10*ROW('Sanitation Data'!D64))="","",OFFSET('Sanitation Data'!$D$28,0,10*ROW('Sanitation Data'!D64)))</f>
        <v/>
      </c>
      <c r="CL70" s="309" t="str">
        <f ca="true">+IF(OFFSET('Sanitation Data'!$D$29,0,10*ROW('Sanitation Data'!D64))="","",OFFSET('Sanitation Data'!$D$29,0,10*ROW('Sanitation Data'!D64)))</f>
        <v/>
      </c>
      <c r="CM70" s="309" t="str">
        <f ca="true">+IF(OFFSET('Sanitation Data'!$D$30,0,10*ROW('Sanitation Data'!D64))="","",OFFSET('Sanitation Data'!$D$30,0,10*ROW('Sanitation Data'!D64)))</f>
        <v/>
      </c>
      <c r="CN70" s="309" t="str">
        <f ca="true">+IF(OFFSET('Sanitation Data'!$D$31,0,10*ROW('Sanitation Data'!D64))="","",OFFSET('Sanitation Data'!$D$31,0,10*ROW('Sanitation Data'!D64)))</f>
        <v/>
      </c>
      <c r="CO70" s="309" t="str">
        <f ca="true">+IF(OFFSET('Sanitation Data'!$D$32,0,10*ROW('Sanitation Data'!D64))="","",OFFSET('Sanitation Data'!$D$32,0,10*ROW('Sanitation Data'!D64)))</f>
        <v/>
      </c>
      <c r="CP70" s="309" t="str">
        <f ca="true">+IF(OFFSET('Sanitation Data'!$E$28,0,10*ROW('Sanitation Data'!E64))="","",OFFSET('Sanitation Data'!$E$28,0,10*ROW('Sanitation Data'!E64)))</f>
        <v/>
      </c>
      <c r="CQ70" s="309" t="str">
        <f ca="true">+IF(OFFSET('Sanitation Data'!$E$29,0,10*ROW('Sanitation Data'!E64))="","",OFFSET('Sanitation Data'!$E$29,0,10*ROW('Sanitation Data'!E64)))</f>
        <v/>
      </c>
      <c r="CR70" s="309" t="str">
        <f ca="true">+IF(OFFSET('Sanitation Data'!$E$30,0,10*ROW('Sanitation Data'!E64))="","",OFFSET('Sanitation Data'!$E$30,0,10*ROW('Sanitation Data'!E64)))</f>
        <v/>
      </c>
      <c r="CS70" s="309" t="str">
        <f ca="true">+IF(OFFSET('Sanitation Data'!$E$31,0,10*ROW('Sanitation Data'!E64))="","",OFFSET('Sanitation Data'!$E$31,0,10*ROW('Sanitation Data'!E64)))</f>
        <v/>
      </c>
      <c r="CT70" s="309" t="str">
        <f ca="true">+IF(OFFSET('Sanitation Data'!$E$32,0,10*ROW('Sanitation Data'!E64))="","",OFFSET('Sanitation Data'!$E$32,0,10*ROW('Sanitation Data'!E64)))</f>
        <v/>
      </c>
      <c r="CU70" s="309" t="str">
        <f ca="true">+IF(OFFSET('Sanitation Data'!$F$28,0,10*ROW('Sanitation Data'!F64))="","",OFFSET('Sanitation Data'!$F$28,0,10*ROW('Sanitation Data'!F64)))</f>
        <v/>
      </c>
      <c r="CV70" s="309" t="str">
        <f ca="true">+IF(OFFSET('Sanitation Data'!$F$29,0,10*ROW('Sanitation Data'!F64))="","",OFFSET('Sanitation Data'!$F$29,0,10*ROW('Sanitation Data'!F64)))</f>
        <v/>
      </c>
      <c r="CW70" s="309" t="str">
        <f ca="true">+IF(OFFSET('Sanitation Data'!$F$30,0,10*ROW('Sanitation Data'!F64))="","",OFFSET('Sanitation Data'!$F$30,0,10*ROW('Sanitation Data'!F64)))</f>
        <v/>
      </c>
      <c r="CX70" s="309" t="str">
        <f ca="true">+IF(OFFSET('Sanitation Data'!$F$31,0,10*ROW('Sanitation Data'!F64))="","",OFFSET('Sanitation Data'!$F$31,0,10*ROW('Sanitation Data'!F64)))</f>
        <v/>
      </c>
      <c r="CY70" s="309" t="str">
        <f ca="true">+IF(OFFSET('Sanitation Data'!$F$32,0,10*ROW('Sanitation Data'!F64))="","",OFFSET('Sanitation Data'!$F$32,0,10*ROW('Sanitation Data'!F64)))</f>
        <v/>
      </c>
      <c r="CZ70" s="309" t="str">
        <f ca="true">+IF(OFFSET('Sanitation Data'!$G$28,0,10*ROW('Sanitation Data'!G64))="","",OFFSET('Sanitation Data'!$G$28,0,10*ROW('Sanitation Data'!G64)))</f>
        <v/>
      </c>
      <c r="DA70" s="309" t="str">
        <f ca="true">+IF(OFFSET('Sanitation Data'!$G$29,0,10*ROW('Sanitation Data'!G64))="","",OFFSET('Sanitation Data'!$G$29,0,10*ROW('Sanitation Data'!G64)))</f>
        <v/>
      </c>
      <c r="DB70" s="309" t="str">
        <f ca="true">+IF(OFFSET('Sanitation Data'!$G$30,0,10*ROW('Sanitation Data'!G64))="","",OFFSET('Sanitation Data'!$G$30,0,10*ROW('Sanitation Data'!G64)))</f>
        <v/>
      </c>
      <c r="DC70" s="309" t="str">
        <f ca="true">+IF(OFFSET('Sanitation Data'!$G$31,0,10*ROW('Sanitation Data'!G64))="","",OFFSET('Sanitation Data'!$G$31,0,10*ROW('Sanitation Data'!G64)))</f>
        <v/>
      </c>
      <c r="DD70" s="309" t="str">
        <f ca="true">+IF(OFFSET('Sanitation Data'!$G$32,0,10*ROW('Sanitation Data'!G64))="","",OFFSET('Sanitation Data'!$G$32,0,10*ROW('Sanitation Data'!G64)))</f>
        <v/>
      </c>
      <c r="DE70" s="309" t="str">
        <f ca="true">+IF(OFFSET('Sanitation Data'!$H$28,0,10*ROW('Sanitation Data'!H64))="","",OFFSET('Sanitation Data'!$H$28,0,10*ROW('Sanitation Data'!H64)))</f>
        <v/>
      </c>
      <c r="DF70" s="309" t="str">
        <f ca="true">+IF(OFFSET('Sanitation Data'!$H$29,0,10*ROW('Sanitation Data'!H64))="","",OFFSET('Sanitation Data'!$H$29,0,10*ROW('Sanitation Data'!H64)))</f>
        <v/>
      </c>
      <c r="DG70" s="309" t="str">
        <f ca="true">+IF(OFFSET('Sanitation Data'!$H$30,0,10*ROW('Sanitation Data'!H64))="","",OFFSET('Sanitation Data'!$H$30,0,10*ROW('Sanitation Data'!H64)))</f>
        <v/>
      </c>
      <c r="DH70" s="309" t="str">
        <f ca="true">+IF(OFFSET('Sanitation Data'!$H$31,0,10*ROW('Sanitation Data'!H64))="","",OFFSET('Sanitation Data'!$H$31,0,10*ROW('Sanitation Data'!H64)))</f>
        <v/>
      </c>
      <c r="DI70" s="309" t="str">
        <f ca="true">+IF(OFFSET('Sanitation Data'!$H$32,0,10*ROW('Sanitation Data'!H64))="","",OFFSET('Sanitation Data'!$H$32,0,10*ROW('Sanitation Data'!H64)))</f>
        <v/>
      </c>
      <c r="DJ70" s="309" t="str">
        <f ca="true">+IF(OFFSET('Sanitation Data'!$I$28,0,10*ROW('Sanitation Data'!I64))="","",OFFSET('Sanitation Data'!$I$28,0,10*ROW('Sanitation Data'!I64)))</f>
        <v/>
      </c>
      <c r="DK70" s="309" t="str">
        <f ca="true">+IF(OFFSET('Sanitation Data'!$I$29,0,10*ROW('Sanitation Data'!I64))="","",OFFSET('Sanitation Data'!$I$29,0,10*ROW('Sanitation Data'!I64)))</f>
        <v/>
      </c>
      <c r="DL70" s="309" t="str">
        <f ca="true">+IF(OFFSET('Sanitation Data'!$I$30,0,10*ROW('Sanitation Data'!I64))="","",OFFSET('Sanitation Data'!$I$30,0,10*ROW('Sanitation Data'!I64)))</f>
        <v/>
      </c>
      <c r="DM70" s="309" t="str">
        <f ca="true">+IF(OFFSET('Sanitation Data'!$I$31,0,10*ROW('Sanitation Data'!I64))="","",OFFSET('Sanitation Data'!$I$31,0,10*ROW('Sanitation Data'!I64)))</f>
        <v/>
      </c>
      <c r="DN70" s="309" t="str">
        <f ca="true">+IF(OFFSET('Sanitation Data'!$I$32,0,10*ROW('Sanitation Data'!I64))="","",OFFSET('Sanitation Data'!$I$32,0,10*ROW('Sanitation Data'!I64)))</f>
        <v/>
      </c>
      <c r="DO70" s="309" t="str">
        <f ca="true">+IF(OFFSET('Hygiene Data'!$D$11,0,10*ROW('Hygiene Data'!D64))="","",OFFSET('Hygiene Data'!$D$11,0,10*ROW('Hygiene Data'!D64)))</f>
        <v/>
      </c>
      <c r="DP70" s="309" t="str">
        <f ca="true">+IF(OFFSET('Hygiene Data'!$D$12,0,10*ROW('Hygiene Data'!D64))="","",OFFSET('Hygiene Data'!$D$12,0,10*ROW('Hygiene Data'!D64)))</f>
        <v/>
      </c>
      <c r="DQ70" s="309" t="str">
        <f ca="true">+IF(OFFSET('Hygiene Data'!$D$13,0,10*ROW('Hygiene Data'!D64))="","",OFFSET('Hygiene Data'!$D$13,0,10*ROW('Hygiene Data'!D64)))</f>
        <v/>
      </c>
      <c r="DR70" s="309" t="str">
        <f ca="true">+IF(OFFSET('Hygiene Data'!$E$11,0,10*ROW('Hygiene Data'!E64))="","",OFFSET('Hygiene Data'!$E$11,0,10*ROW('Hygiene Data'!E64)))</f>
        <v/>
      </c>
      <c r="DS70" s="309" t="str">
        <f ca="true">+IF(OFFSET('Hygiene Data'!$E$12,0,10*ROW('Hygiene Data'!E64))="","",OFFSET('Hygiene Data'!$E$12,0,10*ROW('Hygiene Data'!E64)))</f>
        <v/>
      </c>
      <c r="DT70" s="309" t="str">
        <f ca="true">+IF(OFFSET('Hygiene Data'!$E$13,0,10*ROW('Hygiene Data'!E64))="","",OFFSET('Hygiene Data'!$E$13,0,10*ROW('Hygiene Data'!E64)))</f>
        <v/>
      </c>
      <c r="DU70" s="309" t="str">
        <f ca="true">+IF(OFFSET('Hygiene Data'!$F$11,0,10*ROW('Hygiene Data'!F64))="","",OFFSET('Hygiene Data'!$F$11,0,10*ROW('Hygiene Data'!F64)))</f>
        <v/>
      </c>
      <c r="DV70" s="309" t="str">
        <f ca="true">+IF(OFFSET('Hygiene Data'!$F$12,0,10*ROW('Hygiene Data'!F64))="","",OFFSET('Hygiene Data'!$F$12,0,10*ROW('Hygiene Data'!F64)))</f>
        <v/>
      </c>
      <c r="DW70" s="309" t="str">
        <f ca="true">+IF(OFFSET('Hygiene Data'!$F$13,0,10*ROW('Hygiene Data'!F64))="","",OFFSET('Hygiene Data'!$F$13,0,10*ROW('Hygiene Data'!F64)))</f>
        <v/>
      </c>
      <c r="DX70" s="309" t="str">
        <f ca="true">+IF(OFFSET('Hygiene Data'!$G$11,0,10*ROW('Hygiene Data'!G64))="","",OFFSET('Hygiene Data'!$G$11,0,10*ROW('Hygiene Data'!G64)))</f>
        <v/>
      </c>
      <c r="DY70" s="309" t="str">
        <f ca="true">+IF(OFFSET('Hygiene Data'!$G$12,0,10*ROW('Hygiene Data'!G64))="","",OFFSET('Hygiene Data'!$G$12,0,10*ROW('Hygiene Data'!G64)))</f>
        <v/>
      </c>
      <c r="DZ70" s="309" t="str">
        <f ca="true">+IF(OFFSET('Hygiene Data'!$G$13,0,10*ROW('Hygiene Data'!G64))="","",OFFSET('Hygiene Data'!$G$13,0,10*ROW('Hygiene Data'!G64)))</f>
        <v/>
      </c>
      <c r="EA70" s="309" t="str">
        <f ca="true">+IF(OFFSET('Hygiene Data'!$H$11,0,10*ROW('Hygiene Data'!H64))="","",OFFSET('Hygiene Data'!$H$11,0,10*ROW('Hygiene Data'!H64)))</f>
        <v/>
      </c>
      <c r="EB70" s="309" t="str">
        <f ca="true">+IF(OFFSET('Hygiene Data'!$H$12,0,10*ROW('Hygiene Data'!H64))="","",OFFSET('Hygiene Data'!$H$12,0,10*ROW('Hygiene Data'!H64)))</f>
        <v/>
      </c>
      <c r="EC70" s="309" t="str">
        <f ca="true">+IF(OFFSET('Hygiene Data'!$H$13,0,10*ROW('Hygiene Data'!H64))="","",OFFSET('Hygiene Data'!$H$13,0,10*ROW('Hygiene Data'!H64)))</f>
        <v/>
      </c>
      <c r="ED70" s="309" t="str">
        <f ca="true">+IF(OFFSET('Hygiene Data'!$I$11,0,10*ROW('Hygiene Data'!I64))="","",OFFSET('Hygiene Data'!$I$11,0,10*ROW('Hygiene Data'!I64)))</f>
        <v/>
      </c>
      <c r="EE70" s="309" t="str">
        <f ca="true">+IF(OFFSET('Hygiene Data'!$I$12,0,10*ROW('Hygiene Data'!I64))="","",OFFSET('Hygiene Data'!$I$12,0,10*ROW('Hygiene Data'!I64)))</f>
        <v/>
      </c>
      <c r="EF70" s="309"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65"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9"/>
      <c r="BS71" s="309" t="str">
        <f ca="true">+IF(OFFSET('Water Data'!$D$27,0,10*ROW('Water Data'!D65))="","",OFFSET('Water Data'!$D$27,0,10*ROW('Water Data'!D65)))</f>
        <v/>
      </c>
      <c r="BT71" s="309" t="str">
        <f ca="true">+IF(OFFSET('Water Data'!$D$28,0,10*ROW('Water Data'!D65))="","",OFFSET('Water Data'!$D$28,0,10*ROW('Water Data'!D65)))</f>
        <v/>
      </c>
      <c r="BU71" s="309" t="str">
        <f ca="true">+IF(OFFSET('Water Data'!$D$29,0,10*ROW('Water Data'!D65))="","",OFFSET('Water Data'!$D$29,0,10*ROW('Water Data'!D65)))</f>
        <v/>
      </c>
      <c r="BV71" s="309" t="str">
        <f ca="true">+IF(OFFSET('Water Data'!$E$27,0,10*ROW('Water Data'!E65))="","",OFFSET('Water Data'!$E$27,0,10*ROW('Water Data'!E65)))</f>
        <v/>
      </c>
      <c r="BW71" s="309" t="str">
        <f ca="true">+IF(OFFSET('Water Data'!$E$28,0,10*ROW('Water Data'!E65))="","",OFFSET('Water Data'!$E$28,0,10*ROW('Water Data'!E65)))</f>
        <v/>
      </c>
      <c r="BX71" s="309" t="str">
        <f ca="true">+IF(OFFSET('Water Data'!$E$29,0,10*ROW('Water Data'!E65))="","",OFFSET('Water Data'!$E$29,0,10*ROW('Water Data'!E65)))</f>
        <v/>
      </c>
      <c r="BY71" s="309" t="str">
        <f ca="true">+IF(OFFSET('Water Data'!$F$27,0,10*ROW('Water Data'!F65))="","",OFFSET('Water Data'!$F$27,0,10*ROW('Water Data'!F65)))</f>
        <v/>
      </c>
      <c r="BZ71" s="309" t="str">
        <f ca="true">+IF(OFFSET('Water Data'!$F$28,0,10*ROW('Water Data'!F65))="","",OFFSET('Water Data'!$F$28,0,10*ROW('Water Data'!F65)))</f>
        <v/>
      </c>
      <c r="CA71" s="309" t="str">
        <f ca="true">+IF(OFFSET('Water Data'!$F$29,0,10*ROW('Water Data'!F65))="","",OFFSET('Water Data'!$F$29,0,10*ROW('Water Data'!F65)))</f>
        <v/>
      </c>
      <c r="CB71" s="309" t="str">
        <f ca="true">+IF(OFFSET('Water Data'!$G$27,0,10*ROW('Water Data'!G65))="","",OFFSET('Water Data'!$G$27,0,10*ROW('Water Data'!G65)))</f>
        <v/>
      </c>
      <c r="CC71" s="309" t="str">
        <f ca="true">+IF(OFFSET('Water Data'!$G$28,0,10*ROW('Water Data'!G65))="","",OFFSET('Water Data'!$G$28,0,10*ROW('Water Data'!G65)))</f>
        <v/>
      </c>
      <c r="CD71" s="309" t="str">
        <f ca="true">+IF(OFFSET('Water Data'!$G$29,0,10*ROW('Water Data'!G65))="","",OFFSET('Water Data'!$G$29,0,10*ROW('Water Data'!G65)))</f>
        <v/>
      </c>
      <c r="CE71" s="309" t="str">
        <f ca="true">+IF(OFFSET('Water Data'!$H$27,0,10*ROW('Water Data'!H65))="","",OFFSET('Water Data'!$H$27,0,10*ROW('Water Data'!H65)))</f>
        <v/>
      </c>
      <c r="CF71" s="309" t="str">
        <f ca="true">+IF(OFFSET('Water Data'!$H$28,0,10*ROW('Water Data'!H65))="","",OFFSET('Water Data'!$H$28,0,10*ROW('Water Data'!H65)))</f>
        <v/>
      </c>
      <c r="CG71" s="309" t="str">
        <f ca="true">+IF(OFFSET('Water Data'!$H$29,0,10*ROW('Water Data'!H65))="","",OFFSET('Water Data'!$H$29,0,10*ROW('Water Data'!H65)))</f>
        <v/>
      </c>
      <c r="CH71" s="309" t="str">
        <f ca="true">+IF(OFFSET('Water Data'!$I$27,0,10*ROW('Water Data'!I65))="","",OFFSET('Water Data'!$I$27,0,10*ROW('Water Data'!I65)))</f>
        <v/>
      </c>
      <c r="CI71" s="309" t="str">
        <f ca="true">+IF(OFFSET('Water Data'!$I$28,0,10*ROW('Water Data'!I65))="","",OFFSET('Water Data'!$I$28,0,10*ROW('Water Data'!I65)))</f>
        <v/>
      </c>
      <c r="CJ71" s="309" t="str">
        <f ca="true">+IF(OFFSET('Water Data'!$I$29,0,10*ROW('Water Data'!I65))="","",OFFSET('Water Data'!$I$29,0,10*ROW('Water Data'!I65)))</f>
        <v/>
      </c>
      <c r="CK71" s="309" t="str">
        <f ca="true">+IF(OFFSET('Sanitation Data'!$D$28,0,10*ROW('Sanitation Data'!D65))="","",OFFSET('Sanitation Data'!$D$28,0,10*ROW('Sanitation Data'!D65)))</f>
        <v/>
      </c>
      <c r="CL71" s="309" t="str">
        <f ca="true">+IF(OFFSET('Sanitation Data'!$D$29,0,10*ROW('Sanitation Data'!D65))="","",OFFSET('Sanitation Data'!$D$29,0,10*ROW('Sanitation Data'!D65)))</f>
        <v/>
      </c>
      <c r="CM71" s="309" t="str">
        <f ca="true">+IF(OFFSET('Sanitation Data'!$D$30,0,10*ROW('Sanitation Data'!D65))="","",OFFSET('Sanitation Data'!$D$30,0,10*ROW('Sanitation Data'!D65)))</f>
        <v/>
      </c>
      <c r="CN71" s="309" t="str">
        <f ca="true">+IF(OFFSET('Sanitation Data'!$D$31,0,10*ROW('Sanitation Data'!D65))="","",OFFSET('Sanitation Data'!$D$31,0,10*ROW('Sanitation Data'!D65)))</f>
        <v/>
      </c>
      <c r="CO71" s="309" t="str">
        <f ca="true">+IF(OFFSET('Sanitation Data'!$D$32,0,10*ROW('Sanitation Data'!D65))="","",OFFSET('Sanitation Data'!$D$32,0,10*ROW('Sanitation Data'!D65)))</f>
        <v/>
      </c>
      <c r="CP71" s="309" t="str">
        <f ca="true">+IF(OFFSET('Sanitation Data'!$E$28,0,10*ROW('Sanitation Data'!E65))="","",OFFSET('Sanitation Data'!$E$28,0,10*ROW('Sanitation Data'!E65)))</f>
        <v/>
      </c>
      <c r="CQ71" s="309" t="str">
        <f ca="true">+IF(OFFSET('Sanitation Data'!$E$29,0,10*ROW('Sanitation Data'!E65))="","",OFFSET('Sanitation Data'!$E$29,0,10*ROW('Sanitation Data'!E65)))</f>
        <v/>
      </c>
      <c r="CR71" s="309" t="str">
        <f ca="true">+IF(OFFSET('Sanitation Data'!$E$30,0,10*ROW('Sanitation Data'!E65))="","",OFFSET('Sanitation Data'!$E$30,0,10*ROW('Sanitation Data'!E65)))</f>
        <v/>
      </c>
      <c r="CS71" s="309" t="str">
        <f ca="true">+IF(OFFSET('Sanitation Data'!$E$31,0,10*ROW('Sanitation Data'!E65))="","",OFFSET('Sanitation Data'!$E$31,0,10*ROW('Sanitation Data'!E65)))</f>
        <v/>
      </c>
      <c r="CT71" s="309" t="str">
        <f ca="true">+IF(OFFSET('Sanitation Data'!$E$32,0,10*ROW('Sanitation Data'!E65))="","",OFFSET('Sanitation Data'!$E$32,0,10*ROW('Sanitation Data'!E65)))</f>
        <v/>
      </c>
      <c r="CU71" s="309" t="str">
        <f ca="true">+IF(OFFSET('Sanitation Data'!$F$28,0,10*ROW('Sanitation Data'!F65))="","",OFFSET('Sanitation Data'!$F$28,0,10*ROW('Sanitation Data'!F65)))</f>
        <v/>
      </c>
      <c r="CV71" s="309" t="str">
        <f ca="true">+IF(OFFSET('Sanitation Data'!$F$29,0,10*ROW('Sanitation Data'!F65))="","",OFFSET('Sanitation Data'!$F$29,0,10*ROW('Sanitation Data'!F65)))</f>
        <v/>
      </c>
      <c r="CW71" s="309" t="str">
        <f ca="true">+IF(OFFSET('Sanitation Data'!$F$30,0,10*ROW('Sanitation Data'!F65))="","",OFFSET('Sanitation Data'!$F$30,0,10*ROW('Sanitation Data'!F65)))</f>
        <v/>
      </c>
      <c r="CX71" s="309" t="str">
        <f ca="true">+IF(OFFSET('Sanitation Data'!$F$31,0,10*ROW('Sanitation Data'!F65))="","",OFFSET('Sanitation Data'!$F$31,0,10*ROW('Sanitation Data'!F65)))</f>
        <v/>
      </c>
      <c r="CY71" s="309" t="str">
        <f ca="true">+IF(OFFSET('Sanitation Data'!$F$32,0,10*ROW('Sanitation Data'!F65))="","",OFFSET('Sanitation Data'!$F$32,0,10*ROW('Sanitation Data'!F65)))</f>
        <v/>
      </c>
      <c r="CZ71" s="309" t="str">
        <f ca="true">+IF(OFFSET('Sanitation Data'!$G$28,0,10*ROW('Sanitation Data'!G65))="","",OFFSET('Sanitation Data'!$G$28,0,10*ROW('Sanitation Data'!G65)))</f>
        <v/>
      </c>
      <c r="DA71" s="309" t="str">
        <f ca="true">+IF(OFFSET('Sanitation Data'!$G$29,0,10*ROW('Sanitation Data'!G65))="","",OFFSET('Sanitation Data'!$G$29,0,10*ROW('Sanitation Data'!G65)))</f>
        <v/>
      </c>
      <c r="DB71" s="309" t="str">
        <f ca="true">+IF(OFFSET('Sanitation Data'!$G$30,0,10*ROW('Sanitation Data'!G65))="","",OFFSET('Sanitation Data'!$G$30,0,10*ROW('Sanitation Data'!G65)))</f>
        <v/>
      </c>
      <c r="DC71" s="309" t="str">
        <f ca="true">+IF(OFFSET('Sanitation Data'!$G$31,0,10*ROW('Sanitation Data'!G65))="","",OFFSET('Sanitation Data'!$G$31,0,10*ROW('Sanitation Data'!G65)))</f>
        <v/>
      </c>
      <c r="DD71" s="309" t="str">
        <f ca="true">+IF(OFFSET('Sanitation Data'!$G$32,0,10*ROW('Sanitation Data'!G65))="","",OFFSET('Sanitation Data'!$G$32,0,10*ROW('Sanitation Data'!G65)))</f>
        <v/>
      </c>
      <c r="DE71" s="309" t="str">
        <f ca="true">+IF(OFFSET('Sanitation Data'!$H$28,0,10*ROW('Sanitation Data'!H65))="","",OFFSET('Sanitation Data'!$H$28,0,10*ROW('Sanitation Data'!H65)))</f>
        <v/>
      </c>
      <c r="DF71" s="309" t="str">
        <f ca="true">+IF(OFFSET('Sanitation Data'!$H$29,0,10*ROW('Sanitation Data'!H65))="","",OFFSET('Sanitation Data'!$H$29,0,10*ROW('Sanitation Data'!H65)))</f>
        <v/>
      </c>
      <c r="DG71" s="309" t="str">
        <f ca="true">+IF(OFFSET('Sanitation Data'!$H$30,0,10*ROW('Sanitation Data'!H65))="","",OFFSET('Sanitation Data'!$H$30,0,10*ROW('Sanitation Data'!H65)))</f>
        <v/>
      </c>
      <c r="DH71" s="309" t="str">
        <f ca="true">+IF(OFFSET('Sanitation Data'!$H$31,0,10*ROW('Sanitation Data'!H65))="","",OFFSET('Sanitation Data'!$H$31,0,10*ROW('Sanitation Data'!H65)))</f>
        <v/>
      </c>
      <c r="DI71" s="309" t="str">
        <f ca="true">+IF(OFFSET('Sanitation Data'!$H$32,0,10*ROW('Sanitation Data'!H65))="","",OFFSET('Sanitation Data'!$H$32,0,10*ROW('Sanitation Data'!H65)))</f>
        <v/>
      </c>
      <c r="DJ71" s="309" t="str">
        <f ca="true">+IF(OFFSET('Sanitation Data'!$I$28,0,10*ROW('Sanitation Data'!I65))="","",OFFSET('Sanitation Data'!$I$28,0,10*ROW('Sanitation Data'!I65)))</f>
        <v/>
      </c>
      <c r="DK71" s="309" t="str">
        <f ca="true">+IF(OFFSET('Sanitation Data'!$I$29,0,10*ROW('Sanitation Data'!I65))="","",OFFSET('Sanitation Data'!$I$29,0,10*ROW('Sanitation Data'!I65)))</f>
        <v/>
      </c>
      <c r="DL71" s="309" t="str">
        <f ca="true">+IF(OFFSET('Sanitation Data'!$I$30,0,10*ROW('Sanitation Data'!I65))="","",OFFSET('Sanitation Data'!$I$30,0,10*ROW('Sanitation Data'!I65)))</f>
        <v/>
      </c>
      <c r="DM71" s="309" t="str">
        <f ca="true">+IF(OFFSET('Sanitation Data'!$I$31,0,10*ROW('Sanitation Data'!I65))="","",OFFSET('Sanitation Data'!$I$31,0,10*ROW('Sanitation Data'!I65)))</f>
        <v/>
      </c>
      <c r="DN71" s="309" t="str">
        <f ca="true">+IF(OFFSET('Sanitation Data'!$I$32,0,10*ROW('Sanitation Data'!I65))="","",OFFSET('Sanitation Data'!$I$32,0,10*ROW('Sanitation Data'!I65)))</f>
        <v/>
      </c>
      <c r="DO71" s="309" t="str">
        <f ca="true">+IF(OFFSET('Hygiene Data'!$D$11,0,10*ROW('Hygiene Data'!D65))="","",OFFSET('Hygiene Data'!$D$11,0,10*ROW('Hygiene Data'!D65)))</f>
        <v/>
      </c>
      <c r="DP71" s="309" t="str">
        <f ca="true">+IF(OFFSET('Hygiene Data'!$D$12,0,10*ROW('Hygiene Data'!D65))="","",OFFSET('Hygiene Data'!$D$12,0,10*ROW('Hygiene Data'!D65)))</f>
        <v/>
      </c>
      <c r="DQ71" s="309" t="str">
        <f ca="true">+IF(OFFSET('Hygiene Data'!$D$13,0,10*ROW('Hygiene Data'!D65))="","",OFFSET('Hygiene Data'!$D$13,0,10*ROW('Hygiene Data'!D65)))</f>
        <v/>
      </c>
      <c r="DR71" s="309" t="str">
        <f ca="true">+IF(OFFSET('Hygiene Data'!$E$11,0,10*ROW('Hygiene Data'!E65))="","",OFFSET('Hygiene Data'!$E$11,0,10*ROW('Hygiene Data'!E65)))</f>
        <v/>
      </c>
      <c r="DS71" s="309" t="str">
        <f ca="true">+IF(OFFSET('Hygiene Data'!$E$12,0,10*ROW('Hygiene Data'!E65))="","",OFFSET('Hygiene Data'!$E$12,0,10*ROW('Hygiene Data'!E65)))</f>
        <v/>
      </c>
      <c r="DT71" s="309" t="str">
        <f ca="true">+IF(OFFSET('Hygiene Data'!$E$13,0,10*ROW('Hygiene Data'!E65))="","",OFFSET('Hygiene Data'!$E$13,0,10*ROW('Hygiene Data'!E65)))</f>
        <v/>
      </c>
      <c r="DU71" s="309" t="str">
        <f ca="true">+IF(OFFSET('Hygiene Data'!$F$11,0,10*ROW('Hygiene Data'!F65))="","",OFFSET('Hygiene Data'!$F$11,0,10*ROW('Hygiene Data'!F65)))</f>
        <v/>
      </c>
      <c r="DV71" s="309" t="str">
        <f ca="true">+IF(OFFSET('Hygiene Data'!$F$12,0,10*ROW('Hygiene Data'!F65))="","",OFFSET('Hygiene Data'!$F$12,0,10*ROW('Hygiene Data'!F65)))</f>
        <v/>
      </c>
      <c r="DW71" s="309" t="str">
        <f ca="true">+IF(OFFSET('Hygiene Data'!$F$13,0,10*ROW('Hygiene Data'!F65))="","",OFFSET('Hygiene Data'!$F$13,0,10*ROW('Hygiene Data'!F65)))</f>
        <v/>
      </c>
      <c r="DX71" s="309" t="str">
        <f ca="true">+IF(OFFSET('Hygiene Data'!$G$11,0,10*ROW('Hygiene Data'!G65))="","",OFFSET('Hygiene Data'!$G$11,0,10*ROW('Hygiene Data'!G65)))</f>
        <v/>
      </c>
      <c r="DY71" s="309" t="str">
        <f ca="true">+IF(OFFSET('Hygiene Data'!$G$12,0,10*ROW('Hygiene Data'!G65))="","",OFFSET('Hygiene Data'!$G$12,0,10*ROW('Hygiene Data'!G65)))</f>
        <v/>
      </c>
      <c r="DZ71" s="309" t="str">
        <f ca="true">+IF(OFFSET('Hygiene Data'!$G$13,0,10*ROW('Hygiene Data'!G65))="","",OFFSET('Hygiene Data'!$G$13,0,10*ROW('Hygiene Data'!G65)))</f>
        <v/>
      </c>
      <c r="EA71" s="309" t="str">
        <f ca="true">+IF(OFFSET('Hygiene Data'!$H$11,0,10*ROW('Hygiene Data'!H65))="","",OFFSET('Hygiene Data'!$H$11,0,10*ROW('Hygiene Data'!H65)))</f>
        <v/>
      </c>
      <c r="EB71" s="309" t="str">
        <f ca="true">+IF(OFFSET('Hygiene Data'!$H$12,0,10*ROW('Hygiene Data'!H65))="","",OFFSET('Hygiene Data'!$H$12,0,10*ROW('Hygiene Data'!H65)))</f>
        <v/>
      </c>
      <c r="EC71" s="309" t="str">
        <f ca="true">+IF(OFFSET('Hygiene Data'!$H$13,0,10*ROW('Hygiene Data'!H65))="","",OFFSET('Hygiene Data'!$H$13,0,10*ROW('Hygiene Data'!H65)))</f>
        <v/>
      </c>
      <c r="ED71" s="309" t="str">
        <f ca="true">+IF(OFFSET('Hygiene Data'!$I$11,0,10*ROW('Hygiene Data'!I65))="","",OFFSET('Hygiene Data'!$I$11,0,10*ROW('Hygiene Data'!I65)))</f>
        <v/>
      </c>
      <c r="EE71" s="309" t="str">
        <f ca="true">+IF(OFFSET('Hygiene Data'!$I$12,0,10*ROW('Hygiene Data'!I65))="","",OFFSET('Hygiene Data'!$I$12,0,10*ROW('Hygiene Data'!I65)))</f>
        <v/>
      </c>
      <c r="EF71" s="309"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65"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9"/>
      <c r="BS72" s="309" t="str">
        <f ca="true">+IF(OFFSET('Water Data'!$D$27,0,10*ROW('Water Data'!D66))="","",OFFSET('Water Data'!$D$27,0,10*ROW('Water Data'!D66)))</f>
        <v/>
      </c>
      <c r="BT72" s="309" t="str">
        <f ca="true">+IF(OFFSET('Water Data'!$D$28,0,10*ROW('Water Data'!D66))="","",OFFSET('Water Data'!$D$28,0,10*ROW('Water Data'!D66)))</f>
        <v/>
      </c>
      <c r="BU72" s="309" t="str">
        <f ca="true">+IF(OFFSET('Water Data'!$D$29,0,10*ROW('Water Data'!D66))="","",OFFSET('Water Data'!$D$29,0,10*ROW('Water Data'!D66)))</f>
        <v/>
      </c>
      <c r="BV72" s="309" t="str">
        <f ca="true">+IF(OFFSET('Water Data'!$E$27,0,10*ROW('Water Data'!E66))="","",OFFSET('Water Data'!$E$27,0,10*ROW('Water Data'!E66)))</f>
        <v/>
      </c>
      <c r="BW72" s="309" t="str">
        <f ca="true">+IF(OFFSET('Water Data'!$E$28,0,10*ROW('Water Data'!E66))="","",OFFSET('Water Data'!$E$28,0,10*ROW('Water Data'!E66)))</f>
        <v/>
      </c>
      <c r="BX72" s="309" t="str">
        <f ca="true">+IF(OFFSET('Water Data'!$E$29,0,10*ROW('Water Data'!E66))="","",OFFSET('Water Data'!$E$29,0,10*ROW('Water Data'!E66)))</f>
        <v/>
      </c>
      <c r="BY72" s="309" t="str">
        <f ca="true">+IF(OFFSET('Water Data'!$F$27,0,10*ROW('Water Data'!F66))="","",OFFSET('Water Data'!$F$27,0,10*ROW('Water Data'!F66)))</f>
        <v/>
      </c>
      <c r="BZ72" s="309" t="str">
        <f ca="true">+IF(OFFSET('Water Data'!$F$28,0,10*ROW('Water Data'!F66))="","",OFFSET('Water Data'!$F$28,0,10*ROW('Water Data'!F66)))</f>
        <v/>
      </c>
      <c r="CA72" s="309" t="str">
        <f ca="true">+IF(OFFSET('Water Data'!$F$29,0,10*ROW('Water Data'!F66))="","",OFFSET('Water Data'!$F$29,0,10*ROW('Water Data'!F66)))</f>
        <v/>
      </c>
      <c r="CB72" s="309" t="str">
        <f ca="true">+IF(OFFSET('Water Data'!$G$27,0,10*ROW('Water Data'!G66))="","",OFFSET('Water Data'!$G$27,0,10*ROW('Water Data'!G66)))</f>
        <v/>
      </c>
      <c r="CC72" s="309" t="str">
        <f ca="true">+IF(OFFSET('Water Data'!$G$28,0,10*ROW('Water Data'!G66))="","",OFFSET('Water Data'!$G$28,0,10*ROW('Water Data'!G66)))</f>
        <v/>
      </c>
      <c r="CD72" s="309" t="str">
        <f ca="true">+IF(OFFSET('Water Data'!$G$29,0,10*ROW('Water Data'!G66))="","",OFFSET('Water Data'!$G$29,0,10*ROW('Water Data'!G66)))</f>
        <v/>
      </c>
      <c r="CE72" s="309" t="str">
        <f ca="true">+IF(OFFSET('Water Data'!$H$27,0,10*ROW('Water Data'!H66))="","",OFFSET('Water Data'!$H$27,0,10*ROW('Water Data'!H66)))</f>
        <v/>
      </c>
      <c r="CF72" s="309" t="str">
        <f ca="true">+IF(OFFSET('Water Data'!$H$28,0,10*ROW('Water Data'!H66))="","",OFFSET('Water Data'!$H$28,0,10*ROW('Water Data'!H66)))</f>
        <v/>
      </c>
      <c r="CG72" s="309" t="str">
        <f ca="true">+IF(OFFSET('Water Data'!$H$29,0,10*ROW('Water Data'!H66))="","",OFFSET('Water Data'!$H$29,0,10*ROW('Water Data'!H66)))</f>
        <v/>
      </c>
      <c r="CH72" s="309" t="str">
        <f ca="true">+IF(OFFSET('Water Data'!$I$27,0,10*ROW('Water Data'!I66))="","",OFFSET('Water Data'!$I$27,0,10*ROW('Water Data'!I66)))</f>
        <v/>
      </c>
      <c r="CI72" s="309" t="str">
        <f ca="true">+IF(OFFSET('Water Data'!$I$28,0,10*ROW('Water Data'!I66))="","",OFFSET('Water Data'!$I$28,0,10*ROW('Water Data'!I66)))</f>
        <v/>
      </c>
      <c r="CJ72" s="309" t="str">
        <f ca="true">+IF(OFFSET('Water Data'!$I$29,0,10*ROW('Water Data'!I66))="","",OFFSET('Water Data'!$I$29,0,10*ROW('Water Data'!I66)))</f>
        <v/>
      </c>
      <c r="CK72" s="309" t="str">
        <f ca="true">+IF(OFFSET('Sanitation Data'!$D$28,0,10*ROW('Sanitation Data'!D66))="","",OFFSET('Sanitation Data'!$D$28,0,10*ROW('Sanitation Data'!D66)))</f>
        <v/>
      </c>
      <c r="CL72" s="309" t="str">
        <f ca="true">+IF(OFFSET('Sanitation Data'!$D$29,0,10*ROW('Sanitation Data'!D66))="","",OFFSET('Sanitation Data'!$D$29,0,10*ROW('Sanitation Data'!D66)))</f>
        <v/>
      </c>
      <c r="CM72" s="309" t="str">
        <f ca="true">+IF(OFFSET('Sanitation Data'!$D$30,0,10*ROW('Sanitation Data'!D66))="","",OFFSET('Sanitation Data'!$D$30,0,10*ROW('Sanitation Data'!D66)))</f>
        <v/>
      </c>
      <c r="CN72" s="309" t="str">
        <f ca="true">+IF(OFFSET('Sanitation Data'!$D$31,0,10*ROW('Sanitation Data'!D66))="","",OFFSET('Sanitation Data'!$D$31,0,10*ROW('Sanitation Data'!D66)))</f>
        <v/>
      </c>
      <c r="CO72" s="309" t="str">
        <f ca="true">+IF(OFFSET('Sanitation Data'!$D$32,0,10*ROW('Sanitation Data'!D66))="","",OFFSET('Sanitation Data'!$D$32,0,10*ROW('Sanitation Data'!D66)))</f>
        <v/>
      </c>
      <c r="CP72" s="309" t="str">
        <f ca="true">+IF(OFFSET('Sanitation Data'!$E$28,0,10*ROW('Sanitation Data'!E66))="","",OFFSET('Sanitation Data'!$E$28,0,10*ROW('Sanitation Data'!E66)))</f>
        <v/>
      </c>
      <c r="CQ72" s="309" t="str">
        <f ca="true">+IF(OFFSET('Sanitation Data'!$E$29,0,10*ROW('Sanitation Data'!E66))="","",OFFSET('Sanitation Data'!$E$29,0,10*ROW('Sanitation Data'!E66)))</f>
        <v/>
      </c>
      <c r="CR72" s="309" t="str">
        <f ca="true">+IF(OFFSET('Sanitation Data'!$E$30,0,10*ROW('Sanitation Data'!E66))="","",OFFSET('Sanitation Data'!$E$30,0,10*ROW('Sanitation Data'!E66)))</f>
        <v/>
      </c>
      <c r="CS72" s="309" t="str">
        <f ca="true">+IF(OFFSET('Sanitation Data'!$E$31,0,10*ROW('Sanitation Data'!E66))="","",OFFSET('Sanitation Data'!$E$31,0,10*ROW('Sanitation Data'!E66)))</f>
        <v/>
      </c>
      <c r="CT72" s="309" t="str">
        <f ca="true">+IF(OFFSET('Sanitation Data'!$E$32,0,10*ROW('Sanitation Data'!E66))="","",OFFSET('Sanitation Data'!$E$32,0,10*ROW('Sanitation Data'!E66)))</f>
        <v/>
      </c>
      <c r="CU72" s="309" t="str">
        <f ca="true">+IF(OFFSET('Sanitation Data'!$F$28,0,10*ROW('Sanitation Data'!F66))="","",OFFSET('Sanitation Data'!$F$28,0,10*ROW('Sanitation Data'!F66)))</f>
        <v/>
      </c>
      <c r="CV72" s="309" t="str">
        <f ca="true">+IF(OFFSET('Sanitation Data'!$F$29,0,10*ROW('Sanitation Data'!F66))="","",OFFSET('Sanitation Data'!$F$29,0,10*ROW('Sanitation Data'!F66)))</f>
        <v/>
      </c>
      <c r="CW72" s="309" t="str">
        <f ca="true">+IF(OFFSET('Sanitation Data'!$F$30,0,10*ROW('Sanitation Data'!F66))="","",OFFSET('Sanitation Data'!$F$30,0,10*ROW('Sanitation Data'!F66)))</f>
        <v/>
      </c>
      <c r="CX72" s="309" t="str">
        <f ca="true">+IF(OFFSET('Sanitation Data'!$F$31,0,10*ROW('Sanitation Data'!F66))="","",OFFSET('Sanitation Data'!$F$31,0,10*ROW('Sanitation Data'!F66)))</f>
        <v/>
      </c>
      <c r="CY72" s="309" t="str">
        <f ca="true">+IF(OFFSET('Sanitation Data'!$F$32,0,10*ROW('Sanitation Data'!F66))="","",OFFSET('Sanitation Data'!$F$32,0,10*ROW('Sanitation Data'!F66)))</f>
        <v/>
      </c>
      <c r="CZ72" s="309" t="str">
        <f ca="true">+IF(OFFSET('Sanitation Data'!$G$28,0,10*ROW('Sanitation Data'!G66))="","",OFFSET('Sanitation Data'!$G$28,0,10*ROW('Sanitation Data'!G66)))</f>
        <v/>
      </c>
      <c r="DA72" s="309" t="str">
        <f ca="true">+IF(OFFSET('Sanitation Data'!$G$29,0,10*ROW('Sanitation Data'!G66))="","",OFFSET('Sanitation Data'!$G$29,0,10*ROW('Sanitation Data'!G66)))</f>
        <v/>
      </c>
      <c r="DB72" s="309" t="str">
        <f ca="true">+IF(OFFSET('Sanitation Data'!$G$30,0,10*ROW('Sanitation Data'!G66))="","",OFFSET('Sanitation Data'!$G$30,0,10*ROW('Sanitation Data'!G66)))</f>
        <v/>
      </c>
      <c r="DC72" s="309" t="str">
        <f ca="true">+IF(OFFSET('Sanitation Data'!$G$31,0,10*ROW('Sanitation Data'!G66))="","",OFFSET('Sanitation Data'!$G$31,0,10*ROW('Sanitation Data'!G66)))</f>
        <v/>
      </c>
      <c r="DD72" s="309" t="str">
        <f ca="true">+IF(OFFSET('Sanitation Data'!$G$32,0,10*ROW('Sanitation Data'!G66))="","",OFFSET('Sanitation Data'!$G$32,0,10*ROW('Sanitation Data'!G66)))</f>
        <v/>
      </c>
      <c r="DE72" s="309" t="str">
        <f ca="true">+IF(OFFSET('Sanitation Data'!$H$28,0,10*ROW('Sanitation Data'!H66))="","",OFFSET('Sanitation Data'!$H$28,0,10*ROW('Sanitation Data'!H66)))</f>
        <v/>
      </c>
      <c r="DF72" s="309" t="str">
        <f ca="true">+IF(OFFSET('Sanitation Data'!$H$29,0,10*ROW('Sanitation Data'!H66))="","",OFFSET('Sanitation Data'!$H$29,0,10*ROW('Sanitation Data'!H66)))</f>
        <v/>
      </c>
      <c r="DG72" s="309" t="str">
        <f ca="true">+IF(OFFSET('Sanitation Data'!$H$30,0,10*ROW('Sanitation Data'!H66))="","",OFFSET('Sanitation Data'!$H$30,0,10*ROW('Sanitation Data'!H66)))</f>
        <v/>
      </c>
      <c r="DH72" s="309" t="str">
        <f ca="true">+IF(OFFSET('Sanitation Data'!$H$31,0,10*ROW('Sanitation Data'!H66))="","",OFFSET('Sanitation Data'!$H$31,0,10*ROW('Sanitation Data'!H66)))</f>
        <v/>
      </c>
      <c r="DI72" s="309" t="str">
        <f ca="true">+IF(OFFSET('Sanitation Data'!$H$32,0,10*ROW('Sanitation Data'!H66))="","",OFFSET('Sanitation Data'!$H$32,0,10*ROW('Sanitation Data'!H66)))</f>
        <v/>
      </c>
      <c r="DJ72" s="309" t="str">
        <f ca="true">+IF(OFFSET('Sanitation Data'!$I$28,0,10*ROW('Sanitation Data'!I66))="","",OFFSET('Sanitation Data'!$I$28,0,10*ROW('Sanitation Data'!I66)))</f>
        <v/>
      </c>
      <c r="DK72" s="309" t="str">
        <f ca="true">+IF(OFFSET('Sanitation Data'!$I$29,0,10*ROW('Sanitation Data'!I66))="","",OFFSET('Sanitation Data'!$I$29,0,10*ROW('Sanitation Data'!I66)))</f>
        <v/>
      </c>
      <c r="DL72" s="309" t="str">
        <f ca="true">+IF(OFFSET('Sanitation Data'!$I$30,0,10*ROW('Sanitation Data'!I66))="","",OFFSET('Sanitation Data'!$I$30,0,10*ROW('Sanitation Data'!I66)))</f>
        <v/>
      </c>
      <c r="DM72" s="309" t="str">
        <f ca="true">+IF(OFFSET('Sanitation Data'!$I$31,0,10*ROW('Sanitation Data'!I66))="","",OFFSET('Sanitation Data'!$I$31,0,10*ROW('Sanitation Data'!I66)))</f>
        <v/>
      </c>
      <c r="DN72" s="309" t="str">
        <f ca="true">+IF(OFFSET('Sanitation Data'!$I$32,0,10*ROW('Sanitation Data'!I66))="","",OFFSET('Sanitation Data'!$I$32,0,10*ROW('Sanitation Data'!I66)))</f>
        <v/>
      </c>
      <c r="DO72" s="309" t="str">
        <f ca="true">+IF(OFFSET('Hygiene Data'!$D$11,0,10*ROW('Hygiene Data'!D66))="","",OFFSET('Hygiene Data'!$D$11,0,10*ROW('Hygiene Data'!D66)))</f>
        <v/>
      </c>
      <c r="DP72" s="309" t="str">
        <f ca="true">+IF(OFFSET('Hygiene Data'!$D$12,0,10*ROW('Hygiene Data'!D66))="","",OFFSET('Hygiene Data'!$D$12,0,10*ROW('Hygiene Data'!D66)))</f>
        <v/>
      </c>
      <c r="DQ72" s="309" t="str">
        <f ca="true">+IF(OFFSET('Hygiene Data'!$D$13,0,10*ROW('Hygiene Data'!D66))="","",OFFSET('Hygiene Data'!$D$13,0,10*ROW('Hygiene Data'!D66)))</f>
        <v/>
      </c>
      <c r="DR72" s="309" t="str">
        <f ca="true">+IF(OFFSET('Hygiene Data'!$E$11,0,10*ROW('Hygiene Data'!E66))="","",OFFSET('Hygiene Data'!$E$11,0,10*ROW('Hygiene Data'!E66)))</f>
        <v/>
      </c>
      <c r="DS72" s="309" t="str">
        <f ca="true">+IF(OFFSET('Hygiene Data'!$E$12,0,10*ROW('Hygiene Data'!E66))="","",OFFSET('Hygiene Data'!$E$12,0,10*ROW('Hygiene Data'!E66)))</f>
        <v/>
      </c>
      <c r="DT72" s="309" t="str">
        <f ca="true">+IF(OFFSET('Hygiene Data'!$E$13,0,10*ROW('Hygiene Data'!E66))="","",OFFSET('Hygiene Data'!$E$13,0,10*ROW('Hygiene Data'!E66)))</f>
        <v/>
      </c>
      <c r="DU72" s="309" t="str">
        <f ca="true">+IF(OFFSET('Hygiene Data'!$F$11,0,10*ROW('Hygiene Data'!F66))="","",OFFSET('Hygiene Data'!$F$11,0,10*ROW('Hygiene Data'!F66)))</f>
        <v/>
      </c>
      <c r="DV72" s="309" t="str">
        <f ca="true">+IF(OFFSET('Hygiene Data'!$F$12,0,10*ROW('Hygiene Data'!F66))="","",OFFSET('Hygiene Data'!$F$12,0,10*ROW('Hygiene Data'!F66)))</f>
        <v/>
      </c>
      <c r="DW72" s="309" t="str">
        <f ca="true">+IF(OFFSET('Hygiene Data'!$F$13,0,10*ROW('Hygiene Data'!F66))="","",OFFSET('Hygiene Data'!$F$13,0,10*ROW('Hygiene Data'!F66)))</f>
        <v/>
      </c>
      <c r="DX72" s="309" t="str">
        <f ca="true">+IF(OFFSET('Hygiene Data'!$G$11,0,10*ROW('Hygiene Data'!G66))="","",OFFSET('Hygiene Data'!$G$11,0,10*ROW('Hygiene Data'!G66)))</f>
        <v/>
      </c>
      <c r="DY72" s="309" t="str">
        <f ca="true">+IF(OFFSET('Hygiene Data'!$G$12,0,10*ROW('Hygiene Data'!G66))="","",OFFSET('Hygiene Data'!$G$12,0,10*ROW('Hygiene Data'!G66)))</f>
        <v/>
      </c>
      <c r="DZ72" s="309" t="str">
        <f ca="true">+IF(OFFSET('Hygiene Data'!$G$13,0,10*ROW('Hygiene Data'!G66))="","",OFFSET('Hygiene Data'!$G$13,0,10*ROW('Hygiene Data'!G66)))</f>
        <v/>
      </c>
      <c r="EA72" s="309" t="str">
        <f ca="true">+IF(OFFSET('Hygiene Data'!$H$11,0,10*ROW('Hygiene Data'!H66))="","",OFFSET('Hygiene Data'!$H$11,0,10*ROW('Hygiene Data'!H66)))</f>
        <v/>
      </c>
      <c r="EB72" s="309" t="str">
        <f ca="true">+IF(OFFSET('Hygiene Data'!$H$12,0,10*ROW('Hygiene Data'!H66))="","",OFFSET('Hygiene Data'!$H$12,0,10*ROW('Hygiene Data'!H66)))</f>
        <v/>
      </c>
      <c r="EC72" s="309" t="str">
        <f ca="true">+IF(OFFSET('Hygiene Data'!$H$13,0,10*ROW('Hygiene Data'!H66))="","",OFFSET('Hygiene Data'!$H$13,0,10*ROW('Hygiene Data'!H66)))</f>
        <v/>
      </c>
      <c r="ED72" s="309" t="str">
        <f ca="true">+IF(OFFSET('Hygiene Data'!$I$11,0,10*ROW('Hygiene Data'!I66))="","",OFFSET('Hygiene Data'!$I$11,0,10*ROW('Hygiene Data'!I66)))</f>
        <v/>
      </c>
      <c r="EE72" s="309" t="str">
        <f ca="true">+IF(OFFSET('Hygiene Data'!$I$12,0,10*ROW('Hygiene Data'!I66))="","",OFFSET('Hygiene Data'!$I$12,0,10*ROW('Hygiene Data'!I66)))</f>
        <v/>
      </c>
      <c r="EF72" s="309"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65"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9"/>
      <c r="BS73" s="309" t="str">
        <f ca="true">+IF(OFFSET('Water Data'!$D$27,0,10*ROW('Water Data'!D67))="","",OFFSET('Water Data'!$D$27,0,10*ROW('Water Data'!D67)))</f>
        <v/>
      </c>
      <c r="BT73" s="309" t="str">
        <f ca="true">+IF(OFFSET('Water Data'!$D$28,0,10*ROW('Water Data'!D67))="","",OFFSET('Water Data'!$D$28,0,10*ROW('Water Data'!D67)))</f>
        <v/>
      </c>
      <c r="BU73" s="309" t="str">
        <f ca="true">+IF(OFFSET('Water Data'!$D$29,0,10*ROW('Water Data'!D67))="","",OFFSET('Water Data'!$D$29,0,10*ROW('Water Data'!D67)))</f>
        <v/>
      </c>
      <c r="BV73" s="309" t="str">
        <f ca="true">+IF(OFFSET('Water Data'!$E$27,0,10*ROW('Water Data'!E67))="","",OFFSET('Water Data'!$E$27,0,10*ROW('Water Data'!E67)))</f>
        <v/>
      </c>
      <c r="BW73" s="309" t="str">
        <f ca="true">+IF(OFFSET('Water Data'!$E$28,0,10*ROW('Water Data'!E67))="","",OFFSET('Water Data'!$E$28,0,10*ROW('Water Data'!E67)))</f>
        <v/>
      </c>
      <c r="BX73" s="309" t="str">
        <f ca="true">+IF(OFFSET('Water Data'!$E$29,0,10*ROW('Water Data'!E67))="","",OFFSET('Water Data'!$E$29,0,10*ROW('Water Data'!E67)))</f>
        <v/>
      </c>
      <c r="BY73" s="309" t="str">
        <f ca="true">+IF(OFFSET('Water Data'!$F$27,0,10*ROW('Water Data'!F67))="","",OFFSET('Water Data'!$F$27,0,10*ROW('Water Data'!F67)))</f>
        <v/>
      </c>
      <c r="BZ73" s="309" t="str">
        <f ca="true">+IF(OFFSET('Water Data'!$F$28,0,10*ROW('Water Data'!F67))="","",OFFSET('Water Data'!$F$28,0,10*ROW('Water Data'!F67)))</f>
        <v/>
      </c>
      <c r="CA73" s="309" t="str">
        <f ca="true">+IF(OFFSET('Water Data'!$F$29,0,10*ROW('Water Data'!F67))="","",OFFSET('Water Data'!$F$29,0,10*ROW('Water Data'!F67)))</f>
        <v/>
      </c>
      <c r="CB73" s="309" t="str">
        <f ca="true">+IF(OFFSET('Water Data'!$G$27,0,10*ROW('Water Data'!G67))="","",OFFSET('Water Data'!$G$27,0,10*ROW('Water Data'!G67)))</f>
        <v/>
      </c>
      <c r="CC73" s="309" t="str">
        <f ca="true">+IF(OFFSET('Water Data'!$G$28,0,10*ROW('Water Data'!G67))="","",OFFSET('Water Data'!$G$28,0,10*ROW('Water Data'!G67)))</f>
        <v/>
      </c>
      <c r="CD73" s="309" t="str">
        <f ca="true">+IF(OFFSET('Water Data'!$G$29,0,10*ROW('Water Data'!G67))="","",OFFSET('Water Data'!$G$29,0,10*ROW('Water Data'!G67)))</f>
        <v/>
      </c>
      <c r="CE73" s="309" t="str">
        <f ca="true">+IF(OFFSET('Water Data'!$H$27,0,10*ROW('Water Data'!H67))="","",OFFSET('Water Data'!$H$27,0,10*ROW('Water Data'!H67)))</f>
        <v/>
      </c>
      <c r="CF73" s="309" t="str">
        <f ca="true">+IF(OFFSET('Water Data'!$H$28,0,10*ROW('Water Data'!H67))="","",OFFSET('Water Data'!$H$28,0,10*ROW('Water Data'!H67)))</f>
        <v/>
      </c>
      <c r="CG73" s="309" t="str">
        <f ca="true">+IF(OFFSET('Water Data'!$H$29,0,10*ROW('Water Data'!H67))="","",OFFSET('Water Data'!$H$29,0,10*ROW('Water Data'!H67)))</f>
        <v/>
      </c>
      <c r="CH73" s="309" t="str">
        <f ca="true">+IF(OFFSET('Water Data'!$I$27,0,10*ROW('Water Data'!I67))="","",OFFSET('Water Data'!$I$27,0,10*ROW('Water Data'!I67)))</f>
        <v/>
      </c>
      <c r="CI73" s="309" t="str">
        <f ca="true">+IF(OFFSET('Water Data'!$I$28,0,10*ROW('Water Data'!I67))="","",OFFSET('Water Data'!$I$28,0,10*ROW('Water Data'!I67)))</f>
        <v/>
      </c>
      <c r="CJ73" s="309" t="str">
        <f ca="true">+IF(OFFSET('Water Data'!$I$29,0,10*ROW('Water Data'!I67))="","",OFFSET('Water Data'!$I$29,0,10*ROW('Water Data'!I67)))</f>
        <v/>
      </c>
      <c r="CK73" s="309" t="str">
        <f ca="true">+IF(OFFSET('Sanitation Data'!$D$28,0,10*ROW('Sanitation Data'!D67))="","",OFFSET('Sanitation Data'!$D$28,0,10*ROW('Sanitation Data'!D67)))</f>
        <v/>
      </c>
      <c r="CL73" s="309" t="str">
        <f ca="true">+IF(OFFSET('Sanitation Data'!$D$29,0,10*ROW('Sanitation Data'!D67))="","",OFFSET('Sanitation Data'!$D$29,0,10*ROW('Sanitation Data'!D67)))</f>
        <v/>
      </c>
      <c r="CM73" s="309" t="str">
        <f ca="true">+IF(OFFSET('Sanitation Data'!$D$30,0,10*ROW('Sanitation Data'!D67))="","",OFFSET('Sanitation Data'!$D$30,0,10*ROW('Sanitation Data'!D67)))</f>
        <v/>
      </c>
      <c r="CN73" s="309" t="str">
        <f ca="true">+IF(OFFSET('Sanitation Data'!$D$31,0,10*ROW('Sanitation Data'!D67))="","",OFFSET('Sanitation Data'!$D$31,0,10*ROW('Sanitation Data'!D67)))</f>
        <v/>
      </c>
      <c r="CO73" s="309" t="str">
        <f ca="true">+IF(OFFSET('Sanitation Data'!$D$32,0,10*ROW('Sanitation Data'!D67))="","",OFFSET('Sanitation Data'!$D$32,0,10*ROW('Sanitation Data'!D67)))</f>
        <v/>
      </c>
      <c r="CP73" s="309" t="str">
        <f ca="true">+IF(OFFSET('Sanitation Data'!$E$28,0,10*ROW('Sanitation Data'!E67))="","",OFFSET('Sanitation Data'!$E$28,0,10*ROW('Sanitation Data'!E67)))</f>
        <v/>
      </c>
      <c r="CQ73" s="309" t="str">
        <f ca="true">+IF(OFFSET('Sanitation Data'!$E$29,0,10*ROW('Sanitation Data'!E67))="","",OFFSET('Sanitation Data'!$E$29,0,10*ROW('Sanitation Data'!E67)))</f>
        <v/>
      </c>
      <c r="CR73" s="309" t="str">
        <f ca="true">+IF(OFFSET('Sanitation Data'!$E$30,0,10*ROW('Sanitation Data'!E67))="","",OFFSET('Sanitation Data'!$E$30,0,10*ROW('Sanitation Data'!E67)))</f>
        <v/>
      </c>
      <c r="CS73" s="309" t="str">
        <f ca="true">+IF(OFFSET('Sanitation Data'!$E$31,0,10*ROW('Sanitation Data'!E67))="","",OFFSET('Sanitation Data'!$E$31,0,10*ROW('Sanitation Data'!E67)))</f>
        <v/>
      </c>
      <c r="CT73" s="309" t="str">
        <f ca="true">+IF(OFFSET('Sanitation Data'!$E$32,0,10*ROW('Sanitation Data'!E67))="","",OFFSET('Sanitation Data'!$E$32,0,10*ROW('Sanitation Data'!E67)))</f>
        <v/>
      </c>
      <c r="CU73" s="309" t="str">
        <f ca="true">+IF(OFFSET('Sanitation Data'!$F$28,0,10*ROW('Sanitation Data'!F67))="","",OFFSET('Sanitation Data'!$F$28,0,10*ROW('Sanitation Data'!F67)))</f>
        <v/>
      </c>
      <c r="CV73" s="309" t="str">
        <f ca="true">+IF(OFFSET('Sanitation Data'!$F$29,0,10*ROW('Sanitation Data'!F67))="","",OFFSET('Sanitation Data'!$F$29,0,10*ROW('Sanitation Data'!F67)))</f>
        <v/>
      </c>
      <c r="CW73" s="309" t="str">
        <f ca="true">+IF(OFFSET('Sanitation Data'!$F$30,0,10*ROW('Sanitation Data'!F67))="","",OFFSET('Sanitation Data'!$F$30,0,10*ROW('Sanitation Data'!F67)))</f>
        <v/>
      </c>
      <c r="CX73" s="309" t="str">
        <f ca="true">+IF(OFFSET('Sanitation Data'!$F$31,0,10*ROW('Sanitation Data'!F67))="","",OFFSET('Sanitation Data'!$F$31,0,10*ROW('Sanitation Data'!F67)))</f>
        <v/>
      </c>
      <c r="CY73" s="309" t="str">
        <f ca="true">+IF(OFFSET('Sanitation Data'!$F$32,0,10*ROW('Sanitation Data'!F67))="","",OFFSET('Sanitation Data'!$F$32,0,10*ROW('Sanitation Data'!F67)))</f>
        <v/>
      </c>
      <c r="CZ73" s="309" t="str">
        <f ca="true">+IF(OFFSET('Sanitation Data'!$G$28,0,10*ROW('Sanitation Data'!G67))="","",OFFSET('Sanitation Data'!$G$28,0,10*ROW('Sanitation Data'!G67)))</f>
        <v/>
      </c>
      <c r="DA73" s="309" t="str">
        <f ca="true">+IF(OFFSET('Sanitation Data'!$G$29,0,10*ROW('Sanitation Data'!G67))="","",OFFSET('Sanitation Data'!$G$29,0,10*ROW('Sanitation Data'!G67)))</f>
        <v/>
      </c>
      <c r="DB73" s="309" t="str">
        <f ca="true">+IF(OFFSET('Sanitation Data'!$G$30,0,10*ROW('Sanitation Data'!G67))="","",OFFSET('Sanitation Data'!$G$30,0,10*ROW('Sanitation Data'!G67)))</f>
        <v/>
      </c>
      <c r="DC73" s="309" t="str">
        <f ca="true">+IF(OFFSET('Sanitation Data'!$G$31,0,10*ROW('Sanitation Data'!G67))="","",OFFSET('Sanitation Data'!$G$31,0,10*ROW('Sanitation Data'!G67)))</f>
        <v/>
      </c>
      <c r="DD73" s="309" t="str">
        <f ca="true">+IF(OFFSET('Sanitation Data'!$G$32,0,10*ROW('Sanitation Data'!G67))="","",OFFSET('Sanitation Data'!$G$32,0,10*ROW('Sanitation Data'!G67)))</f>
        <v/>
      </c>
      <c r="DE73" s="309" t="str">
        <f ca="true">+IF(OFFSET('Sanitation Data'!$H$28,0,10*ROW('Sanitation Data'!H67))="","",OFFSET('Sanitation Data'!$H$28,0,10*ROW('Sanitation Data'!H67)))</f>
        <v/>
      </c>
      <c r="DF73" s="309" t="str">
        <f ca="true">+IF(OFFSET('Sanitation Data'!$H$29,0,10*ROW('Sanitation Data'!H67))="","",OFFSET('Sanitation Data'!$H$29,0,10*ROW('Sanitation Data'!H67)))</f>
        <v/>
      </c>
      <c r="DG73" s="309" t="str">
        <f ca="true">+IF(OFFSET('Sanitation Data'!$H$30,0,10*ROW('Sanitation Data'!H67))="","",OFFSET('Sanitation Data'!$H$30,0,10*ROW('Sanitation Data'!H67)))</f>
        <v/>
      </c>
      <c r="DH73" s="309" t="str">
        <f ca="true">+IF(OFFSET('Sanitation Data'!$H$31,0,10*ROW('Sanitation Data'!H67))="","",OFFSET('Sanitation Data'!$H$31,0,10*ROW('Sanitation Data'!H67)))</f>
        <v/>
      </c>
      <c r="DI73" s="309" t="str">
        <f ca="true">+IF(OFFSET('Sanitation Data'!$H$32,0,10*ROW('Sanitation Data'!H67))="","",OFFSET('Sanitation Data'!$H$32,0,10*ROW('Sanitation Data'!H67)))</f>
        <v/>
      </c>
      <c r="DJ73" s="309" t="str">
        <f ca="true">+IF(OFFSET('Sanitation Data'!$I$28,0,10*ROW('Sanitation Data'!I67))="","",OFFSET('Sanitation Data'!$I$28,0,10*ROW('Sanitation Data'!I67)))</f>
        <v/>
      </c>
      <c r="DK73" s="309" t="str">
        <f ca="true">+IF(OFFSET('Sanitation Data'!$I$29,0,10*ROW('Sanitation Data'!I67))="","",OFFSET('Sanitation Data'!$I$29,0,10*ROW('Sanitation Data'!I67)))</f>
        <v/>
      </c>
      <c r="DL73" s="309" t="str">
        <f ca="true">+IF(OFFSET('Sanitation Data'!$I$30,0,10*ROW('Sanitation Data'!I67))="","",OFFSET('Sanitation Data'!$I$30,0,10*ROW('Sanitation Data'!I67)))</f>
        <v/>
      </c>
      <c r="DM73" s="309" t="str">
        <f ca="true">+IF(OFFSET('Sanitation Data'!$I$31,0,10*ROW('Sanitation Data'!I67))="","",OFFSET('Sanitation Data'!$I$31,0,10*ROW('Sanitation Data'!I67)))</f>
        <v/>
      </c>
      <c r="DN73" s="309" t="str">
        <f ca="true">+IF(OFFSET('Sanitation Data'!$I$32,0,10*ROW('Sanitation Data'!I67))="","",OFFSET('Sanitation Data'!$I$32,0,10*ROW('Sanitation Data'!I67)))</f>
        <v/>
      </c>
      <c r="DO73" s="309" t="str">
        <f ca="true">+IF(OFFSET('Hygiene Data'!$D$11,0,10*ROW('Hygiene Data'!D67))="","",OFFSET('Hygiene Data'!$D$11,0,10*ROW('Hygiene Data'!D67)))</f>
        <v/>
      </c>
      <c r="DP73" s="309" t="str">
        <f ca="true">+IF(OFFSET('Hygiene Data'!$D$12,0,10*ROW('Hygiene Data'!D67))="","",OFFSET('Hygiene Data'!$D$12,0,10*ROW('Hygiene Data'!D67)))</f>
        <v/>
      </c>
      <c r="DQ73" s="309" t="str">
        <f ca="true">+IF(OFFSET('Hygiene Data'!$D$13,0,10*ROW('Hygiene Data'!D67))="","",OFFSET('Hygiene Data'!$D$13,0,10*ROW('Hygiene Data'!D67)))</f>
        <v/>
      </c>
      <c r="DR73" s="309" t="str">
        <f ca="true">+IF(OFFSET('Hygiene Data'!$E$11,0,10*ROW('Hygiene Data'!E67))="","",OFFSET('Hygiene Data'!$E$11,0,10*ROW('Hygiene Data'!E67)))</f>
        <v/>
      </c>
      <c r="DS73" s="309" t="str">
        <f ca="true">+IF(OFFSET('Hygiene Data'!$E$12,0,10*ROW('Hygiene Data'!E67))="","",OFFSET('Hygiene Data'!$E$12,0,10*ROW('Hygiene Data'!E67)))</f>
        <v/>
      </c>
      <c r="DT73" s="309" t="str">
        <f ca="true">+IF(OFFSET('Hygiene Data'!$E$13,0,10*ROW('Hygiene Data'!E67))="","",OFFSET('Hygiene Data'!$E$13,0,10*ROW('Hygiene Data'!E67)))</f>
        <v/>
      </c>
      <c r="DU73" s="309" t="str">
        <f ca="true">+IF(OFFSET('Hygiene Data'!$F$11,0,10*ROW('Hygiene Data'!F67))="","",OFFSET('Hygiene Data'!$F$11,0,10*ROW('Hygiene Data'!F67)))</f>
        <v/>
      </c>
      <c r="DV73" s="309" t="str">
        <f ca="true">+IF(OFFSET('Hygiene Data'!$F$12,0,10*ROW('Hygiene Data'!F67))="","",OFFSET('Hygiene Data'!$F$12,0,10*ROW('Hygiene Data'!F67)))</f>
        <v/>
      </c>
      <c r="DW73" s="309" t="str">
        <f ca="true">+IF(OFFSET('Hygiene Data'!$F$13,0,10*ROW('Hygiene Data'!F67))="","",OFFSET('Hygiene Data'!$F$13,0,10*ROW('Hygiene Data'!F67)))</f>
        <v/>
      </c>
      <c r="DX73" s="309" t="str">
        <f ca="true">+IF(OFFSET('Hygiene Data'!$G$11,0,10*ROW('Hygiene Data'!G67))="","",OFFSET('Hygiene Data'!$G$11,0,10*ROW('Hygiene Data'!G67)))</f>
        <v/>
      </c>
      <c r="DY73" s="309" t="str">
        <f ca="true">+IF(OFFSET('Hygiene Data'!$G$12,0,10*ROW('Hygiene Data'!G67))="","",OFFSET('Hygiene Data'!$G$12,0,10*ROW('Hygiene Data'!G67)))</f>
        <v/>
      </c>
      <c r="DZ73" s="309" t="str">
        <f ca="true">+IF(OFFSET('Hygiene Data'!$G$13,0,10*ROW('Hygiene Data'!G67))="","",OFFSET('Hygiene Data'!$G$13,0,10*ROW('Hygiene Data'!G67)))</f>
        <v/>
      </c>
      <c r="EA73" s="309" t="str">
        <f ca="true">+IF(OFFSET('Hygiene Data'!$H$11,0,10*ROW('Hygiene Data'!H67))="","",OFFSET('Hygiene Data'!$H$11,0,10*ROW('Hygiene Data'!H67)))</f>
        <v/>
      </c>
      <c r="EB73" s="309" t="str">
        <f ca="true">+IF(OFFSET('Hygiene Data'!$H$12,0,10*ROW('Hygiene Data'!H67))="","",OFFSET('Hygiene Data'!$H$12,0,10*ROW('Hygiene Data'!H67)))</f>
        <v/>
      </c>
      <c r="EC73" s="309" t="str">
        <f ca="true">+IF(OFFSET('Hygiene Data'!$H$13,0,10*ROW('Hygiene Data'!H67))="","",OFFSET('Hygiene Data'!$H$13,0,10*ROW('Hygiene Data'!H67)))</f>
        <v/>
      </c>
      <c r="ED73" s="309" t="str">
        <f ca="true">+IF(OFFSET('Hygiene Data'!$I$11,0,10*ROW('Hygiene Data'!I67))="","",OFFSET('Hygiene Data'!$I$11,0,10*ROW('Hygiene Data'!I67)))</f>
        <v/>
      </c>
      <c r="EE73" s="309" t="str">
        <f ca="true">+IF(OFFSET('Hygiene Data'!$I$12,0,10*ROW('Hygiene Data'!I67))="","",OFFSET('Hygiene Data'!$I$12,0,10*ROW('Hygiene Data'!I67)))</f>
        <v/>
      </c>
      <c r="EF73" s="309"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65"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9"/>
      <c r="BS74" s="309" t="str">
        <f ca="true">+IF(OFFSET('Water Data'!$D$27,0,10*ROW('Water Data'!D68))="","",OFFSET('Water Data'!$D$27,0,10*ROW('Water Data'!D68)))</f>
        <v/>
      </c>
      <c r="BT74" s="309" t="str">
        <f ca="true">+IF(OFFSET('Water Data'!$D$28,0,10*ROW('Water Data'!D68))="","",OFFSET('Water Data'!$D$28,0,10*ROW('Water Data'!D68)))</f>
        <v/>
      </c>
      <c r="BU74" s="309" t="str">
        <f ca="true">+IF(OFFSET('Water Data'!$D$29,0,10*ROW('Water Data'!D68))="","",OFFSET('Water Data'!$D$29,0,10*ROW('Water Data'!D68)))</f>
        <v/>
      </c>
      <c r="BV74" s="309" t="str">
        <f ca="true">+IF(OFFSET('Water Data'!$E$27,0,10*ROW('Water Data'!E68))="","",OFFSET('Water Data'!$E$27,0,10*ROW('Water Data'!E68)))</f>
        <v/>
      </c>
      <c r="BW74" s="309" t="str">
        <f ca="true">+IF(OFFSET('Water Data'!$E$28,0,10*ROW('Water Data'!E68))="","",OFFSET('Water Data'!$E$28,0,10*ROW('Water Data'!E68)))</f>
        <v/>
      </c>
      <c r="BX74" s="309" t="str">
        <f ca="true">+IF(OFFSET('Water Data'!$E$29,0,10*ROW('Water Data'!E68))="","",OFFSET('Water Data'!$E$29,0,10*ROW('Water Data'!E68)))</f>
        <v/>
      </c>
      <c r="BY74" s="309" t="str">
        <f ca="true">+IF(OFFSET('Water Data'!$F$27,0,10*ROW('Water Data'!F68))="","",OFFSET('Water Data'!$F$27,0,10*ROW('Water Data'!F68)))</f>
        <v/>
      </c>
      <c r="BZ74" s="309" t="str">
        <f ca="true">+IF(OFFSET('Water Data'!$F$28,0,10*ROW('Water Data'!F68))="","",OFFSET('Water Data'!$F$28,0,10*ROW('Water Data'!F68)))</f>
        <v/>
      </c>
      <c r="CA74" s="309" t="str">
        <f ca="true">+IF(OFFSET('Water Data'!$F$29,0,10*ROW('Water Data'!F68))="","",OFFSET('Water Data'!$F$29,0,10*ROW('Water Data'!F68)))</f>
        <v/>
      </c>
      <c r="CB74" s="309" t="str">
        <f ca="true">+IF(OFFSET('Water Data'!$G$27,0,10*ROW('Water Data'!G68))="","",OFFSET('Water Data'!$G$27,0,10*ROW('Water Data'!G68)))</f>
        <v/>
      </c>
      <c r="CC74" s="309" t="str">
        <f ca="true">+IF(OFFSET('Water Data'!$G$28,0,10*ROW('Water Data'!G68))="","",OFFSET('Water Data'!$G$28,0,10*ROW('Water Data'!G68)))</f>
        <v/>
      </c>
      <c r="CD74" s="309" t="str">
        <f ca="true">+IF(OFFSET('Water Data'!$G$29,0,10*ROW('Water Data'!G68))="","",OFFSET('Water Data'!$G$29,0,10*ROW('Water Data'!G68)))</f>
        <v/>
      </c>
      <c r="CE74" s="309" t="str">
        <f ca="true">+IF(OFFSET('Water Data'!$H$27,0,10*ROW('Water Data'!H68))="","",OFFSET('Water Data'!$H$27,0,10*ROW('Water Data'!H68)))</f>
        <v/>
      </c>
      <c r="CF74" s="309" t="str">
        <f ca="true">+IF(OFFSET('Water Data'!$H$28,0,10*ROW('Water Data'!H68))="","",OFFSET('Water Data'!$H$28,0,10*ROW('Water Data'!H68)))</f>
        <v/>
      </c>
      <c r="CG74" s="309" t="str">
        <f ca="true">+IF(OFFSET('Water Data'!$H$29,0,10*ROW('Water Data'!H68))="","",OFFSET('Water Data'!$H$29,0,10*ROW('Water Data'!H68)))</f>
        <v/>
      </c>
      <c r="CH74" s="309" t="str">
        <f ca="true">+IF(OFFSET('Water Data'!$I$27,0,10*ROW('Water Data'!I68))="","",OFFSET('Water Data'!$I$27,0,10*ROW('Water Data'!I68)))</f>
        <v/>
      </c>
      <c r="CI74" s="309" t="str">
        <f ca="true">+IF(OFFSET('Water Data'!$I$28,0,10*ROW('Water Data'!I68))="","",OFFSET('Water Data'!$I$28,0,10*ROW('Water Data'!I68)))</f>
        <v/>
      </c>
      <c r="CJ74" s="309" t="str">
        <f ca="true">+IF(OFFSET('Water Data'!$I$29,0,10*ROW('Water Data'!I68))="","",OFFSET('Water Data'!$I$29,0,10*ROW('Water Data'!I68)))</f>
        <v/>
      </c>
      <c r="CK74" s="309" t="str">
        <f ca="true">+IF(OFFSET('Sanitation Data'!$D$28,0,10*ROW('Sanitation Data'!D68))="","",OFFSET('Sanitation Data'!$D$28,0,10*ROW('Sanitation Data'!D68)))</f>
        <v/>
      </c>
      <c r="CL74" s="309" t="str">
        <f ca="true">+IF(OFFSET('Sanitation Data'!$D$29,0,10*ROW('Sanitation Data'!D68))="","",OFFSET('Sanitation Data'!$D$29,0,10*ROW('Sanitation Data'!D68)))</f>
        <v/>
      </c>
      <c r="CM74" s="309" t="str">
        <f ca="true">+IF(OFFSET('Sanitation Data'!$D$30,0,10*ROW('Sanitation Data'!D68))="","",OFFSET('Sanitation Data'!$D$30,0,10*ROW('Sanitation Data'!D68)))</f>
        <v/>
      </c>
      <c r="CN74" s="309" t="str">
        <f ca="true">+IF(OFFSET('Sanitation Data'!$D$31,0,10*ROW('Sanitation Data'!D68))="","",OFFSET('Sanitation Data'!$D$31,0,10*ROW('Sanitation Data'!D68)))</f>
        <v/>
      </c>
      <c r="CO74" s="309" t="str">
        <f ca="true">+IF(OFFSET('Sanitation Data'!$D$32,0,10*ROW('Sanitation Data'!D68))="","",OFFSET('Sanitation Data'!$D$32,0,10*ROW('Sanitation Data'!D68)))</f>
        <v/>
      </c>
      <c r="CP74" s="309" t="str">
        <f ca="true">+IF(OFFSET('Sanitation Data'!$E$28,0,10*ROW('Sanitation Data'!E68))="","",OFFSET('Sanitation Data'!$E$28,0,10*ROW('Sanitation Data'!E68)))</f>
        <v/>
      </c>
      <c r="CQ74" s="309" t="str">
        <f ca="true">+IF(OFFSET('Sanitation Data'!$E$29,0,10*ROW('Sanitation Data'!E68))="","",OFFSET('Sanitation Data'!$E$29,0,10*ROW('Sanitation Data'!E68)))</f>
        <v/>
      </c>
      <c r="CR74" s="309" t="str">
        <f ca="true">+IF(OFFSET('Sanitation Data'!$E$30,0,10*ROW('Sanitation Data'!E68))="","",OFFSET('Sanitation Data'!$E$30,0,10*ROW('Sanitation Data'!E68)))</f>
        <v/>
      </c>
      <c r="CS74" s="309" t="str">
        <f ca="true">+IF(OFFSET('Sanitation Data'!$E$31,0,10*ROW('Sanitation Data'!E68))="","",OFFSET('Sanitation Data'!$E$31,0,10*ROW('Sanitation Data'!E68)))</f>
        <v/>
      </c>
      <c r="CT74" s="309" t="str">
        <f ca="true">+IF(OFFSET('Sanitation Data'!$E$32,0,10*ROW('Sanitation Data'!E68))="","",OFFSET('Sanitation Data'!$E$32,0,10*ROW('Sanitation Data'!E68)))</f>
        <v/>
      </c>
      <c r="CU74" s="309" t="str">
        <f ca="true">+IF(OFFSET('Sanitation Data'!$F$28,0,10*ROW('Sanitation Data'!F68))="","",OFFSET('Sanitation Data'!$F$28,0,10*ROW('Sanitation Data'!F68)))</f>
        <v/>
      </c>
      <c r="CV74" s="309" t="str">
        <f ca="true">+IF(OFFSET('Sanitation Data'!$F$29,0,10*ROW('Sanitation Data'!F68))="","",OFFSET('Sanitation Data'!$F$29,0,10*ROW('Sanitation Data'!F68)))</f>
        <v/>
      </c>
      <c r="CW74" s="309" t="str">
        <f ca="true">+IF(OFFSET('Sanitation Data'!$F$30,0,10*ROW('Sanitation Data'!F68))="","",OFFSET('Sanitation Data'!$F$30,0,10*ROW('Sanitation Data'!F68)))</f>
        <v/>
      </c>
      <c r="CX74" s="309" t="str">
        <f ca="true">+IF(OFFSET('Sanitation Data'!$F$31,0,10*ROW('Sanitation Data'!F68))="","",OFFSET('Sanitation Data'!$F$31,0,10*ROW('Sanitation Data'!F68)))</f>
        <v/>
      </c>
      <c r="CY74" s="309" t="str">
        <f ca="true">+IF(OFFSET('Sanitation Data'!$F$32,0,10*ROW('Sanitation Data'!F68))="","",OFFSET('Sanitation Data'!$F$32,0,10*ROW('Sanitation Data'!F68)))</f>
        <v/>
      </c>
      <c r="CZ74" s="309" t="str">
        <f ca="true">+IF(OFFSET('Sanitation Data'!$G$28,0,10*ROW('Sanitation Data'!G68))="","",OFFSET('Sanitation Data'!$G$28,0,10*ROW('Sanitation Data'!G68)))</f>
        <v/>
      </c>
      <c r="DA74" s="309" t="str">
        <f ca="true">+IF(OFFSET('Sanitation Data'!$G$29,0,10*ROW('Sanitation Data'!G68))="","",OFFSET('Sanitation Data'!$G$29,0,10*ROW('Sanitation Data'!G68)))</f>
        <v/>
      </c>
      <c r="DB74" s="309" t="str">
        <f ca="true">+IF(OFFSET('Sanitation Data'!$G$30,0,10*ROW('Sanitation Data'!G68))="","",OFFSET('Sanitation Data'!$G$30,0,10*ROW('Sanitation Data'!G68)))</f>
        <v/>
      </c>
      <c r="DC74" s="309" t="str">
        <f ca="true">+IF(OFFSET('Sanitation Data'!$G$31,0,10*ROW('Sanitation Data'!G68))="","",OFFSET('Sanitation Data'!$G$31,0,10*ROW('Sanitation Data'!G68)))</f>
        <v/>
      </c>
      <c r="DD74" s="309" t="str">
        <f ca="true">+IF(OFFSET('Sanitation Data'!$G$32,0,10*ROW('Sanitation Data'!G68))="","",OFFSET('Sanitation Data'!$G$32,0,10*ROW('Sanitation Data'!G68)))</f>
        <v/>
      </c>
      <c r="DE74" s="309" t="str">
        <f ca="true">+IF(OFFSET('Sanitation Data'!$H$28,0,10*ROW('Sanitation Data'!H68))="","",OFFSET('Sanitation Data'!$H$28,0,10*ROW('Sanitation Data'!H68)))</f>
        <v/>
      </c>
      <c r="DF74" s="309" t="str">
        <f ca="true">+IF(OFFSET('Sanitation Data'!$H$29,0,10*ROW('Sanitation Data'!H68))="","",OFFSET('Sanitation Data'!$H$29,0,10*ROW('Sanitation Data'!H68)))</f>
        <v/>
      </c>
      <c r="DG74" s="309" t="str">
        <f ca="true">+IF(OFFSET('Sanitation Data'!$H$30,0,10*ROW('Sanitation Data'!H68))="","",OFFSET('Sanitation Data'!$H$30,0,10*ROW('Sanitation Data'!H68)))</f>
        <v/>
      </c>
      <c r="DH74" s="309" t="str">
        <f ca="true">+IF(OFFSET('Sanitation Data'!$H$31,0,10*ROW('Sanitation Data'!H68))="","",OFFSET('Sanitation Data'!$H$31,0,10*ROW('Sanitation Data'!H68)))</f>
        <v/>
      </c>
      <c r="DI74" s="309" t="str">
        <f ca="true">+IF(OFFSET('Sanitation Data'!$H$32,0,10*ROW('Sanitation Data'!H68))="","",OFFSET('Sanitation Data'!$H$32,0,10*ROW('Sanitation Data'!H68)))</f>
        <v/>
      </c>
      <c r="DJ74" s="309" t="str">
        <f ca="true">+IF(OFFSET('Sanitation Data'!$I$28,0,10*ROW('Sanitation Data'!I68))="","",OFFSET('Sanitation Data'!$I$28,0,10*ROW('Sanitation Data'!I68)))</f>
        <v/>
      </c>
      <c r="DK74" s="309" t="str">
        <f ca="true">+IF(OFFSET('Sanitation Data'!$I$29,0,10*ROW('Sanitation Data'!I68))="","",OFFSET('Sanitation Data'!$I$29,0,10*ROW('Sanitation Data'!I68)))</f>
        <v/>
      </c>
      <c r="DL74" s="309" t="str">
        <f ca="true">+IF(OFFSET('Sanitation Data'!$I$30,0,10*ROW('Sanitation Data'!I68))="","",OFFSET('Sanitation Data'!$I$30,0,10*ROW('Sanitation Data'!I68)))</f>
        <v/>
      </c>
      <c r="DM74" s="309" t="str">
        <f ca="true">+IF(OFFSET('Sanitation Data'!$I$31,0,10*ROW('Sanitation Data'!I68))="","",OFFSET('Sanitation Data'!$I$31,0,10*ROW('Sanitation Data'!I68)))</f>
        <v/>
      </c>
      <c r="DN74" s="309" t="str">
        <f ca="true">+IF(OFFSET('Sanitation Data'!$I$32,0,10*ROW('Sanitation Data'!I68))="","",OFFSET('Sanitation Data'!$I$32,0,10*ROW('Sanitation Data'!I68)))</f>
        <v/>
      </c>
      <c r="DO74" s="309" t="str">
        <f ca="true">+IF(OFFSET('Hygiene Data'!$D$11,0,10*ROW('Hygiene Data'!D68))="","",OFFSET('Hygiene Data'!$D$11,0,10*ROW('Hygiene Data'!D68)))</f>
        <v/>
      </c>
      <c r="DP74" s="309" t="str">
        <f ca="true">+IF(OFFSET('Hygiene Data'!$D$12,0,10*ROW('Hygiene Data'!D68))="","",OFFSET('Hygiene Data'!$D$12,0,10*ROW('Hygiene Data'!D68)))</f>
        <v/>
      </c>
      <c r="DQ74" s="309" t="str">
        <f ca="true">+IF(OFFSET('Hygiene Data'!$D$13,0,10*ROW('Hygiene Data'!D68))="","",OFFSET('Hygiene Data'!$D$13,0,10*ROW('Hygiene Data'!D68)))</f>
        <v/>
      </c>
      <c r="DR74" s="309" t="str">
        <f ca="true">+IF(OFFSET('Hygiene Data'!$E$11,0,10*ROW('Hygiene Data'!E68))="","",OFFSET('Hygiene Data'!$E$11,0,10*ROW('Hygiene Data'!E68)))</f>
        <v/>
      </c>
      <c r="DS74" s="309" t="str">
        <f ca="true">+IF(OFFSET('Hygiene Data'!$E$12,0,10*ROW('Hygiene Data'!E68))="","",OFFSET('Hygiene Data'!$E$12,0,10*ROW('Hygiene Data'!E68)))</f>
        <v/>
      </c>
      <c r="DT74" s="309" t="str">
        <f ca="true">+IF(OFFSET('Hygiene Data'!$E$13,0,10*ROW('Hygiene Data'!E68))="","",OFFSET('Hygiene Data'!$E$13,0,10*ROW('Hygiene Data'!E68)))</f>
        <v/>
      </c>
      <c r="DU74" s="309" t="str">
        <f ca="true">+IF(OFFSET('Hygiene Data'!$F$11,0,10*ROW('Hygiene Data'!F68))="","",OFFSET('Hygiene Data'!$F$11,0,10*ROW('Hygiene Data'!F68)))</f>
        <v/>
      </c>
      <c r="DV74" s="309" t="str">
        <f ca="true">+IF(OFFSET('Hygiene Data'!$F$12,0,10*ROW('Hygiene Data'!F68))="","",OFFSET('Hygiene Data'!$F$12,0,10*ROW('Hygiene Data'!F68)))</f>
        <v/>
      </c>
      <c r="DW74" s="309" t="str">
        <f ca="true">+IF(OFFSET('Hygiene Data'!$F$13,0,10*ROW('Hygiene Data'!F68))="","",OFFSET('Hygiene Data'!$F$13,0,10*ROW('Hygiene Data'!F68)))</f>
        <v/>
      </c>
      <c r="DX74" s="309" t="str">
        <f ca="true">+IF(OFFSET('Hygiene Data'!$G$11,0,10*ROW('Hygiene Data'!G68))="","",OFFSET('Hygiene Data'!$G$11,0,10*ROW('Hygiene Data'!G68)))</f>
        <v/>
      </c>
      <c r="DY74" s="309" t="str">
        <f ca="true">+IF(OFFSET('Hygiene Data'!$G$12,0,10*ROW('Hygiene Data'!G68))="","",OFFSET('Hygiene Data'!$G$12,0,10*ROW('Hygiene Data'!G68)))</f>
        <v/>
      </c>
      <c r="DZ74" s="309" t="str">
        <f ca="true">+IF(OFFSET('Hygiene Data'!$G$13,0,10*ROW('Hygiene Data'!G68))="","",OFFSET('Hygiene Data'!$G$13,0,10*ROW('Hygiene Data'!G68)))</f>
        <v/>
      </c>
      <c r="EA74" s="309" t="str">
        <f ca="true">+IF(OFFSET('Hygiene Data'!$H$11,0,10*ROW('Hygiene Data'!H68))="","",OFFSET('Hygiene Data'!$H$11,0,10*ROW('Hygiene Data'!H68)))</f>
        <v/>
      </c>
      <c r="EB74" s="309" t="str">
        <f ca="true">+IF(OFFSET('Hygiene Data'!$H$12,0,10*ROW('Hygiene Data'!H68))="","",OFFSET('Hygiene Data'!$H$12,0,10*ROW('Hygiene Data'!H68)))</f>
        <v/>
      </c>
      <c r="EC74" s="309" t="str">
        <f ca="true">+IF(OFFSET('Hygiene Data'!$H$13,0,10*ROW('Hygiene Data'!H68))="","",OFFSET('Hygiene Data'!$H$13,0,10*ROW('Hygiene Data'!H68)))</f>
        <v/>
      </c>
      <c r="ED74" s="309" t="str">
        <f ca="true">+IF(OFFSET('Hygiene Data'!$I$11,0,10*ROW('Hygiene Data'!I68))="","",OFFSET('Hygiene Data'!$I$11,0,10*ROW('Hygiene Data'!I68)))</f>
        <v/>
      </c>
      <c r="EE74" s="309" t="str">
        <f ca="true">+IF(OFFSET('Hygiene Data'!$I$12,0,10*ROW('Hygiene Data'!I68))="","",OFFSET('Hygiene Data'!$I$12,0,10*ROW('Hygiene Data'!I68)))</f>
        <v/>
      </c>
      <c r="EF74" s="309"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65"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9"/>
      <c r="BS75" s="309" t="str">
        <f ca="true">+IF(OFFSET('Water Data'!$D$27,0,10*ROW('Water Data'!D69))="","",OFFSET('Water Data'!$D$27,0,10*ROW('Water Data'!D69)))</f>
        <v/>
      </c>
      <c r="BT75" s="309" t="str">
        <f ca="true">+IF(OFFSET('Water Data'!$D$28,0,10*ROW('Water Data'!D69))="","",OFFSET('Water Data'!$D$28,0,10*ROW('Water Data'!D69)))</f>
        <v/>
      </c>
      <c r="BU75" s="309" t="str">
        <f ca="true">+IF(OFFSET('Water Data'!$D$29,0,10*ROW('Water Data'!D69))="","",OFFSET('Water Data'!$D$29,0,10*ROW('Water Data'!D69)))</f>
        <v/>
      </c>
      <c r="BV75" s="309" t="str">
        <f ca="true">+IF(OFFSET('Water Data'!$E$27,0,10*ROW('Water Data'!E69))="","",OFFSET('Water Data'!$E$27,0,10*ROW('Water Data'!E69)))</f>
        <v/>
      </c>
      <c r="BW75" s="309" t="str">
        <f ca="true">+IF(OFFSET('Water Data'!$E$28,0,10*ROW('Water Data'!E69))="","",OFFSET('Water Data'!$E$28,0,10*ROW('Water Data'!E69)))</f>
        <v/>
      </c>
      <c r="BX75" s="309" t="str">
        <f ca="true">+IF(OFFSET('Water Data'!$E$29,0,10*ROW('Water Data'!E69))="","",OFFSET('Water Data'!$E$29,0,10*ROW('Water Data'!E69)))</f>
        <v/>
      </c>
      <c r="BY75" s="309" t="str">
        <f ca="true">+IF(OFFSET('Water Data'!$F$27,0,10*ROW('Water Data'!F69))="","",OFFSET('Water Data'!$F$27,0,10*ROW('Water Data'!F69)))</f>
        <v/>
      </c>
      <c r="BZ75" s="309" t="str">
        <f ca="true">+IF(OFFSET('Water Data'!$F$28,0,10*ROW('Water Data'!F69))="","",OFFSET('Water Data'!$F$28,0,10*ROW('Water Data'!F69)))</f>
        <v/>
      </c>
      <c r="CA75" s="309" t="str">
        <f ca="true">+IF(OFFSET('Water Data'!$F$29,0,10*ROW('Water Data'!F69))="","",OFFSET('Water Data'!$F$29,0,10*ROW('Water Data'!F69)))</f>
        <v/>
      </c>
      <c r="CB75" s="309" t="str">
        <f ca="true">+IF(OFFSET('Water Data'!$G$27,0,10*ROW('Water Data'!G69))="","",OFFSET('Water Data'!$G$27,0,10*ROW('Water Data'!G69)))</f>
        <v/>
      </c>
      <c r="CC75" s="309" t="str">
        <f ca="true">+IF(OFFSET('Water Data'!$G$28,0,10*ROW('Water Data'!G69))="","",OFFSET('Water Data'!$G$28,0,10*ROW('Water Data'!G69)))</f>
        <v/>
      </c>
      <c r="CD75" s="309" t="str">
        <f ca="true">+IF(OFFSET('Water Data'!$G$29,0,10*ROW('Water Data'!G69))="","",OFFSET('Water Data'!$G$29,0,10*ROW('Water Data'!G69)))</f>
        <v/>
      </c>
      <c r="CE75" s="309" t="str">
        <f ca="true">+IF(OFFSET('Water Data'!$H$27,0,10*ROW('Water Data'!H69))="","",OFFSET('Water Data'!$H$27,0,10*ROW('Water Data'!H69)))</f>
        <v/>
      </c>
      <c r="CF75" s="309" t="str">
        <f ca="true">+IF(OFFSET('Water Data'!$H$28,0,10*ROW('Water Data'!H69))="","",OFFSET('Water Data'!$H$28,0,10*ROW('Water Data'!H69)))</f>
        <v/>
      </c>
      <c r="CG75" s="309" t="str">
        <f ca="true">+IF(OFFSET('Water Data'!$H$29,0,10*ROW('Water Data'!H69))="","",OFFSET('Water Data'!$H$29,0,10*ROW('Water Data'!H69)))</f>
        <v/>
      </c>
      <c r="CH75" s="309" t="str">
        <f ca="true">+IF(OFFSET('Water Data'!$I$27,0,10*ROW('Water Data'!I69))="","",OFFSET('Water Data'!$I$27,0,10*ROW('Water Data'!I69)))</f>
        <v/>
      </c>
      <c r="CI75" s="309" t="str">
        <f ca="true">+IF(OFFSET('Water Data'!$I$28,0,10*ROW('Water Data'!I69))="","",OFFSET('Water Data'!$I$28,0,10*ROW('Water Data'!I69)))</f>
        <v/>
      </c>
      <c r="CJ75" s="309" t="str">
        <f ca="true">+IF(OFFSET('Water Data'!$I$29,0,10*ROW('Water Data'!I69))="","",OFFSET('Water Data'!$I$29,0,10*ROW('Water Data'!I69)))</f>
        <v/>
      </c>
      <c r="CK75" s="309" t="str">
        <f ca="true">+IF(OFFSET('Sanitation Data'!$D$28,0,10*ROW('Sanitation Data'!D69))="","",OFFSET('Sanitation Data'!$D$28,0,10*ROW('Sanitation Data'!D69)))</f>
        <v/>
      </c>
      <c r="CL75" s="309" t="str">
        <f ca="true">+IF(OFFSET('Sanitation Data'!$D$29,0,10*ROW('Sanitation Data'!D69))="","",OFFSET('Sanitation Data'!$D$29,0,10*ROW('Sanitation Data'!D69)))</f>
        <v/>
      </c>
      <c r="CM75" s="309" t="str">
        <f ca="true">+IF(OFFSET('Sanitation Data'!$D$30,0,10*ROW('Sanitation Data'!D69))="","",OFFSET('Sanitation Data'!$D$30,0,10*ROW('Sanitation Data'!D69)))</f>
        <v/>
      </c>
      <c r="CN75" s="309" t="str">
        <f ca="true">+IF(OFFSET('Sanitation Data'!$D$31,0,10*ROW('Sanitation Data'!D69))="","",OFFSET('Sanitation Data'!$D$31,0,10*ROW('Sanitation Data'!D69)))</f>
        <v/>
      </c>
      <c r="CO75" s="309" t="str">
        <f ca="true">+IF(OFFSET('Sanitation Data'!$D$32,0,10*ROW('Sanitation Data'!D69))="","",OFFSET('Sanitation Data'!$D$32,0,10*ROW('Sanitation Data'!D69)))</f>
        <v/>
      </c>
      <c r="CP75" s="309" t="str">
        <f ca="true">+IF(OFFSET('Sanitation Data'!$E$28,0,10*ROW('Sanitation Data'!E69))="","",OFFSET('Sanitation Data'!$E$28,0,10*ROW('Sanitation Data'!E69)))</f>
        <v/>
      </c>
      <c r="CQ75" s="309" t="str">
        <f ca="true">+IF(OFFSET('Sanitation Data'!$E$29,0,10*ROW('Sanitation Data'!E69))="","",OFFSET('Sanitation Data'!$E$29,0,10*ROW('Sanitation Data'!E69)))</f>
        <v/>
      </c>
      <c r="CR75" s="309" t="str">
        <f ca="true">+IF(OFFSET('Sanitation Data'!$E$30,0,10*ROW('Sanitation Data'!E69))="","",OFFSET('Sanitation Data'!$E$30,0,10*ROW('Sanitation Data'!E69)))</f>
        <v/>
      </c>
      <c r="CS75" s="309" t="str">
        <f ca="true">+IF(OFFSET('Sanitation Data'!$E$31,0,10*ROW('Sanitation Data'!E69))="","",OFFSET('Sanitation Data'!$E$31,0,10*ROW('Sanitation Data'!E69)))</f>
        <v/>
      </c>
      <c r="CT75" s="309" t="str">
        <f ca="true">+IF(OFFSET('Sanitation Data'!$E$32,0,10*ROW('Sanitation Data'!E69))="","",OFFSET('Sanitation Data'!$E$32,0,10*ROW('Sanitation Data'!E69)))</f>
        <v/>
      </c>
      <c r="CU75" s="309" t="str">
        <f ca="true">+IF(OFFSET('Sanitation Data'!$F$28,0,10*ROW('Sanitation Data'!F69))="","",OFFSET('Sanitation Data'!$F$28,0,10*ROW('Sanitation Data'!F69)))</f>
        <v/>
      </c>
      <c r="CV75" s="309" t="str">
        <f ca="true">+IF(OFFSET('Sanitation Data'!$F$29,0,10*ROW('Sanitation Data'!F69))="","",OFFSET('Sanitation Data'!$F$29,0,10*ROW('Sanitation Data'!F69)))</f>
        <v/>
      </c>
      <c r="CW75" s="309" t="str">
        <f ca="true">+IF(OFFSET('Sanitation Data'!$F$30,0,10*ROW('Sanitation Data'!F69))="","",OFFSET('Sanitation Data'!$F$30,0,10*ROW('Sanitation Data'!F69)))</f>
        <v/>
      </c>
      <c r="CX75" s="309" t="str">
        <f ca="true">+IF(OFFSET('Sanitation Data'!$F$31,0,10*ROW('Sanitation Data'!F69))="","",OFFSET('Sanitation Data'!$F$31,0,10*ROW('Sanitation Data'!F69)))</f>
        <v/>
      </c>
      <c r="CY75" s="309" t="str">
        <f ca="true">+IF(OFFSET('Sanitation Data'!$F$32,0,10*ROW('Sanitation Data'!F69))="","",OFFSET('Sanitation Data'!$F$32,0,10*ROW('Sanitation Data'!F69)))</f>
        <v/>
      </c>
      <c r="CZ75" s="309" t="str">
        <f ca="true">+IF(OFFSET('Sanitation Data'!$G$28,0,10*ROW('Sanitation Data'!G69))="","",OFFSET('Sanitation Data'!$G$28,0,10*ROW('Sanitation Data'!G69)))</f>
        <v/>
      </c>
      <c r="DA75" s="309" t="str">
        <f ca="true">+IF(OFFSET('Sanitation Data'!$G$29,0,10*ROW('Sanitation Data'!G69))="","",OFFSET('Sanitation Data'!$G$29,0,10*ROW('Sanitation Data'!G69)))</f>
        <v/>
      </c>
      <c r="DB75" s="309" t="str">
        <f ca="true">+IF(OFFSET('Sanitation Data'!$G$30,0,10*ROW('Sanitation Data'!G69))="","",OFFSET('Sanitation Data'!$G$30,0,10*ROW('Sanitation Data'!G69)))</f>
        <v/>
      </c>
      <c r="DC75" s="309" t="str">
        <f ca="true">+IF(OFFSET('Sanitation Data'!$G$31,0,10*ROW('Sanitation Data'!G69))="","",OFFSET('Sanitation Data'!$G$31,0,10*ROW('Sanitation Data'!G69)))</f>
        <v/>
      </c>
      <c r="DD75" s="309" t="str">
        <f ca="true">+IF(OFFSET('Sanitation Data'!$G$32,0,10*ROW('Sanitation Data'!G69))="","",OFFSET('Sanitation Data'!$G$32,0,10*ROW('Sanitation Data'!G69)))</f>
        <v/>
      </c>
      <c r="DE75" s="309" t="str">
        <f ca="true">+IF(OFFSET('Sanitation Data'!$H$28,0,10*ROW('Sanitation Data'!H69))="","",OFFSET('Sanitation Data'!$H$28,0,10*ROW('Sanitation Data'!H69)))</f>
        <v/>
      </c>
      <c r="DF75" s="309" t="str">
        <f ca="true">+IF(OFFSET('Sanitation Data'!$H$29,0,10*ROW('Sanitation Data'!H69))="","",OFFSET('Sanitation Data'!$H$29,0,10*ROW('Sanitation Data'!H69)))</f>
        <v/>
      </c>
      <c r="DG75" s="309" t="str">
        <f ca="true">+IF(OFFSET('Sanitation Data'!$H$30,0,10*ROW('Sanitation Data'!H69))="","",OFFSET('Sanitation Data'!$H$30,0,10*ROW('Sanitation Data'!H69)))</f>
        <v/>
      </c>
      <c r="DH75" s="309" t="str">
        <f ca="true">+IF(OFFSET('Sanitation Data'!$H$31,0,10*ROW('Sanitation Data'!H69))="","",OFFSET('Sanitation Data'!$H$31,0,10*ROW('Sanitation Data'!H69)))</f>
        <v/>
      </c>
      <c r="DI75" s="309" t="str">
        <f ca="true">+IF(OFFSET('Sanitation Data'!$H$32,0,10*ROW('Sanitation Data'!H69))="","",OFFSET('Sanitation Data'!$H$32,0,10*ROW('Sanitation Data'!H69)))</f>
        <v/>
      </c>
      <c r="DJ75" s="309" t="str">
        <f ca="true">+IF(OFFSET('Sanitation Data'!$I$28,0,10*ROW('Sanitation Data'!I69))="","",OFFSET('Sanitation Data'!$I$28,0,10*ROW('Sanitation Data'!I69)))</f>
        <v/>
      </c>
      <c r="DK75" s="309" t="str">
        <f ca="true">+IF(OFFSET('Sanitation Data'!$I$29,0,10*ROW('Sanitation Data'!I69))="","",OFFSET('Sanitation Data'!$I$29,0,10*ROW('Sanitation Data'!I69)))</f>
        <v/>
      </c>
      <c r="DL75" s="309" t="str">
        <f ca="true">+IF(OFFSET('Sanitation Data'!$I$30,0,10*ROW('Sanitation Data'!I69))="","",OFFSET('Sanitation Data'!$I$30,0,10*ROW('Sanitation Data'!I69)))</f>
        <v/>
      </c>
      <c r="DM75" s="309" t="str">
        <f ca="true">+IF(OFFSET('Sanitation Data'!$I$31,0,10*ROW('Sanitation Data'!I69))="","",OFFSET('Sanitation Data'!$I$31,0,10*ROW('Sanitation Data'!I69)))</f>
        <v/>
      </c>
      <c r="DN75" s="309" t="str">
        <f ca="true">+IF(OFFSET('Sanitation Data'!$I$32,0,10*ROW('Sanitation Data'!I69))="","",OFFSET('Sanitation Data'!$I$32,0,10*ROW('Sanitation Data'!I69)))</f>
        <v/>
      </c>
      <c r="DO75" s="309" t="str">
        <f ca="true">+IF(OFFSET('Hygiene Data'!$D$11,0,10*ROW('Hygiene Data'!D69))="","",OFFSET('Hygiene Data'!$D$11,0,10*ROW('Hygiene Data'!D69)))</f>
        <v/>
      </c>
      <c r="DP75" s="309" t="str">
        <f ca="true">+IF(OFFSET('Hygiene Data'!$D$12,0,10*ROW('Hygiene Data'!D69))="","",OFFSET('Hygiene Data'!$D$12,0,10*ROW('Hygiene Data'!D69)))</f>
        <v/>
      </c>
      <c r="DQ75" s="309" t="str">
        <f ca="true">+IF(OFFSET('Hygiene Data'!$D$13,0,10*ROW('Hygiene Data'!D69))="","",OFFSET('Hygiene Data'!$D$13,0,10*ROW('Hygiene Data'!D69)))</f>
        <v/>
      </c>
      <c r="DR75" s="309" t="str">
        <f ca="true">+IF(OFFSET('Hygiene Data'!$E$11,0,10*ROW('Hygiene Data'!E69))="","",OFFSET('Hygiene Data'!$E$11,0,10*ROW('Hygiene Data'!E69)))</f>
        <v/>
      </c>
      <c r="DS75" s="309" t="str">
        <f ca="true">+IF(OFFSET('Hygiene Data'!$E$12,0,10*ROW('Hygiene Data'!E69))="","",OFFSET('Hygiene Data'!$E$12,0,10*ROW('Hygiene Data'!E69)))</f>
        <v/>
      </c>
      <c r="DT75" s="309" t="str">
        <f ca="true">+IF(OFFSET('Hygiene Data'!$E$13,0,10*ROW('Hygiene Data'!E69))="","",OFFSET('Hygiene Data'!$E$13,0,10*ROW('Hygiene Data'!E69)))</f>
        <v/>
      </c>
      <c r="DU75" s="309" t="str">
        <f ca="true">+IF(OFFSET('Hygiene Data'!$F$11,0,10*ROW('Hygiene Data'!F69))="","",OFFSET('Hygiene Data'!$F$11,0,10*ROW('Hygiene Data'!F69)))</f>
        <v/>
      </c>
      <c r="DV75" s="309" t="str">
        <f ca="true">+IF(OFFSET('Hygiene Data'!$F$12,0,10*ROW('Hygiene Data'!F69))="","",OFFSET('Hygiene Data'!$F$12,0,10*ROW('Hygiene Data'!F69)))</f>
        <v/>
      </c>
      <c r="DW75" s="309" t="str">
        <f ca="true">+IF(OFFSET('Hygiene Data'!$F$13,0,10*ROW('Hygiene Data'!F69))="","",OFFSET('Hygiene Data'!$F$13,0,10*ROW('Hygiene Data'!F69)))</f>
        <v/>
      </c>
      <c r="DX75" s="309" t="str">
        <f ca="true">+IF(OFFSET('Hygiene Data'!$G$11,0,10*ROW('Hygiene Data'!G69))="","",OFFSET('Hygiene Data'!$G$11,0,10*ROW('Hygiene Data'!G69)))</f>
        <v/>
      </c>
      <c r="DY75" s="309" t="str">
        <f ca="true">+IF(OFFSET('Hygiene Data'!$G$12,0,10*ROW('Hygiene Data'!G69))="","",OFFSET('Hygiene Data'!$G$12,0,10*ROW('Hygiene Data'!G69)))</f>
        <v/>
      </c>
      <c r="DZ75" s="309" t="str">
        <f ca="true">+IF(OFFSET('Hygiene Data'!$G$13,0,10*ROW('Hygiene Data'!G69))="","",OFFSET('Hygiene Data'!$G$13,0,10*ROW('Hygiene Data'!G69)))</f>
        <v/>
      </c>
      <c r="EA75" s="309" t="str">
        <f ca="true">+IF(OFFSET('Hygiene Data'!$H$11,0,10*ROW('Hygiene Data'!H69))="","",OFFSET('Hygiene Data'!$H$11,0,10*ROW('Hygiene Data'!H69)))</f>
        <v/>
      </c>
      <c r="EB75" s="309" t="str">
        <f ca="true">+IF(OFFSET('Hygiene Data'!$H$12,0,10*ROW('Hygiene Data'!H69))="","",OFFSET('Hygiene Data'!$H$12,0,10*ROW('Hygiene Data'!H69)))</f>
        <v/>
      </c>
      <c r="EC75" s="309" t="str">
        <f ca="true">+IF(OFFSET('Hygiene Data'!$H$13,0,10*ROW('Hygiene Data'!H69))="","",OFFSET('Hygiene Data'!$H$13,0,10*ROW('Hygiene Data'!H69)))</f>
        <v/>
      </c>
      <c r="ED75" s="309" t="str">
        <f ca="true">+IF(OFFSET('Hygiene Data'!$I$11,0,10*ROW('Hygiene Data'!I69))="","",OFFSET('Hygiene Data'!$I$11,0,10*ROW('Hygiene Data'!I69)))</f>
        <v/>
      </c>
      <c r="EE75" s="309" t="str">
        <f ca="true">+IF(OFFSET('Hygiene Data'!$I$12,0,10*ROW('Hygiene Data'!I69))="","",OFFSET('Hygiene Data'!$I$12,0,10*ROW('Hygiene Data'!I69)))</f>
        <v/>
      </c>
      <c r="EF75" s="309"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65"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9"/>
      <c r="BS76" s="309" t="str">
        <f ca="true">+IF(OFFSET('Water Data'!$D$27,0,10*ROW('Water Data'!D70))="","",OFFSET('Water Data'!$D$27,0,10*ROW('Water Data'!D70)))</f>
        <v/>
      </c>
      <c r="BT76" s="309" t="str">
        <f ca="true">+IF(OFFSET('Water Data'!$D$28,0,10*ROW('Water Data'!D70))="","",OFFSET('Water Data'!$D$28,0,10*ROW('Water Data'!D70)))</f>
        <v/>
      </c>
      <c r="BU76" s="309" t="str">
        <f ca="true">+IF(OFFSET('Water Data'!$D$29,0,10*ROW('Water Data'!D70))="","",OFFSET('Water Data'!$D$29,0,10*ROW('Water Data'!D70)))</f>
        <v/>
      </c>
      <c r="BV76" s="309" t="str">
        <f ca="true">+IF(OFFSET('Water Data'!$E$27,0,10*ROW('Water Data'!E70))="","",OFFSET('Water Data'!$E$27,0,10*ROW('Water Data'!E70)))</f>
        <v/>
      </c>
      <c r="BW76" s="309" t="str">
        <f ca="true">+IF(OFFSET('Water Data'!$E$28,0,10*ROW('Water Data'!E70))="","",OFFSET('Water Data'!$E$28,0,10*ROW('Water Data'!E70)))</f>
        <v/>
      </c>
      <c r="BX76" s="309" t="str">
        <f ca="true">+IF(OFFSET('Water Data'!$E$29,0,10*ROW('Water Data'!E70))="","",OFFSET('Water Data'!$E$29,0,10*ROW('Water Data'!E70)))</f>
        <v/>
      </c>
      <c r="BY76" s="309" t="str">
        <f ca="true">+IF(OFFSET('Water Data'!$F$27,0,10*ROW('Water Data'!F70))="","",OFFSET('Water Data'!$F$27,0,10*ROW('Water Data'!F70)))</f>
        <v/>
      </c>
      <c r="BZ76" s="309" t="str">
        <f ca="true">+IF(OFFSET('Water Data'!$F$28,0,10*ROW('Water Data'!F70))="","",OFFSET('Water Data'!$F$28,0,10*ROW('Water Data'!F70)))</f>
        <v/>
      </c>
      <c r="CA76" s="309" t="str">
        <f ca="true">+IF(OFFSET('Water Data'!$F$29,0,10*ROW('Water Data'!F70))="","",OFFSET('Water Data'!$F$29,0,10*ROW('Water Data'!F70)))</f>
        <v/>
      </c>
      <c r="CB76" s="309" t="str">
        <f ca="true">+IF(OFFSET('Water Data'!$G$27,0,10*ROW('Water Data'!G70))="","",OFFSET('Water Data'!$G$27,0,10*ROW('Water Data'!G70)))</f>
        <v/>
      </c>
      <c r="CC76" s="309" t="str">
        <f ca="true">+IF(OFFSET('Water Data'!$G$28,0,10*ROW('Water Data'!G70))="","",OFFSET('Water Data'!$G$28,0,10*ROW('Water Data'!G70)))</f>
        <v/>
      </c>
      <c r="CD76" s="309" t="str">
        <f ca="true">+IF(OFFSET('Water Data'!$G$29,0,10*ROW('Water Data'!G70))="","",OFFSET('Water Data'!$G$29,0,10*ROW('Water Data'!G70)))</f>
        <v/>
      </c>
      <c r="CE76" s="309" t="str">
        <f ca="true">+IF(OFFSET('Water Data'!$H$27,0,10*ROW('Water Data'!H70))="","",OFFSET('Water Data'!$H$27,0,10*ROW('Water Data'!H70)))</f>
        <v/>
      </c>
      <c r="CF76" s="309" t="str">
        <f ca="true">+IF(OFFSET('Water Data'!$H$28,0,10*ROW('Water Data'!H70))="","",OFFSET('Water Data'!$H$28,0,10*ROW('Water Data'!H70)))</f>
        <v/>
      </c>
      <c r="CG76" s="309" t="str">
        <f ca="true">+IF(OFFSET('Water Data'!$H$29,0,10*ROW('Water Data'!H70))="","",OFFSET('Water Data'!$H$29,0,10*ROW('Water Data'!H70)))</f>
        <v/>
      </c>
      <c r="CH76" s="309" t="str">
        <f ca="true">+IF(OFFSET('Water Data'!$I$27,0,10*ROW('Water Data'!I70))="","",OFFSET('Water Data'!$I$27,0,10*ROW('Water Data'!I70)))</f>
        <v/>
      </c>
      <c r="CI76" s="309" t="str">
        <f ca="true">+IF(OFFSET('Water Data'!$I$28,0,10*ROW('Water Data'!I70))="","",OFFSET('Water Data'!$I$28,0,10*ROW('Water Data'!I70)))</f>
        <v/>
      </c>
      <c r="CJ76" s="309" t="str">
        <f ca="true">+IF(OFFSET('Water Data'!$I$29,0,10*ROW('Water Data'!I70))="","",OFFSET('Water Data'!$I$29,0,10*ROW('Water Data'!I70)))</f>
        <v/>
      </c>
      <c r="CK76" s="309" t="str">
        <f ca="true">+IF(OFFSET('Sanitation Data'!$D$28,0,10*ROW('Sanitation Data'!D70))="","",OFFSET('Sanitation Data'!$D$28,0,10*ROW('Sanitation Data'!D70)))</f>
        <v/>
      </c>
      <c r="CL76" s="309" t="str">
        <f ca="true">+IF(OFFSET('Sanitation Data'!$D$29,0,10*ROW('Sanitation Data'!D70))="","",OFFSET('Sanitation Data'!$D$29,0,10*ROW('Sanitation Data'!D70)))</f>
        <v/>
      </c>
      <c r="CM76" s="309" t="str">
        <f ca="true">+IF(OFFSET('Sanitation Data'!$D$30,0,10*ROW('Sanitation Data'!D70))="","",OFFSET('Sanitation Data'!$D$30,0,10*ROW('Sanitation Data'!D70)))</f>
        <v/>
      </c>
      <c r="CN76" s="309" t="str">
        <f ca="true">+IF(OFFSET('Sanitation Data'!$D$31,0,10*ROW('Sanitation Data'!D70))="","",OFFSET('Sanitation Data'!$D$31,0,10*ROW('Sanitation Data'!D70)))</f>
        <v/>
      </c>
      <c r="CO76" s="309" t="str">
        <f ca="true">+IF(OFFSET('Sanitation Data'!$D$32,0,10*ROW('Sanitation Data'!D70))="","",OFFSET('Sanitation Data'!$D$32,0,10*ROW('Sanitation Data'!D70)))</f>
        <v/>
      </c>
      <c r="CP76" s="309" t="str">
        <f ca="true">+IF(OFFSET('Sanitation Data'!$E$28,0,10*ROW('Sanitation Data'!E70))="","",OFFSET('Sanitation Data'!$E$28,0,10*ROW('Sanitation Data'!E70)))</f>
        <v/>
      </c>
      <c r="CQ76" s="309" t="str">
        <f ca="true">+IF(OFFSET('Sanitation Data'!$E$29,0,10*ROW('Sanitation Data'!E70))="","",OFFSET('Sanitation Data'!$E$29,0,10*ROW('Sanitation Data'!E70)))</f>
        <v/>
      </c>
      <c r="CR76" s="309" t="str">
        <f ca="true">+IF(OFFSET('Sanitation Data'!$E$30,0,10*ROW('Sanitation Data'!E70))="","",OFFSET('Sanitation Data'!$E$30,0,10*ROW('Sanitation Data'!E70)))</f>
        <v/>
      </c>
      <c r="CS76" s="309" t="str">
        <f ca="true">+IF(OFFSET('Sanitation Data'!$E$31,0,10*ROW('Sanitation Data'!E70))="","",OFFSET('Sanitation Data'!$E$31,0,10*ROW('Sanitation Data'!E70)))</f>
        <v/>
      </c>
      <c r="CT76" s="309" t="str">
        <f ca="true">+IF(OFFSET('Sanitation Data'!$E$32,0,10*ROW('Sanitation Data'!E70))="","",OFFSET('Sanitation Data'!$E$32,0,10*ROW('Sanitation Data'!E70)))</f>
        <v/>
      </c>
      <c r="CU76" s="309" t="str">
        <f ca="true">+IF(OFFSET('Sanitation Data'!$F$28,0,10*ROW('Sanitation Data'!F70))="","",OFFSET('Sanitation Data'!$F$28,0,10*ROW('Sanitation Data'!F70)))</f>
        <v/>
      </c>
      <c r="CV76" s="309" t="str">
        <f ca="true">+IF(OFFSET('Sanitation Data'!$F$29,0,10*ROW('Sanitation Data'!F70))="","",OFFSET('Sanitation Data'!$F$29,0,10*ROW('Sanitation Data'!F70)))</f>
        <v/>
      </c>
      <c r="CW76" s="309" t="str">
        <f ca="true">+IF(OFFSET('Sanitation Data'!$F$30,0,10*ROW('Sanitation Data'!F70))="","",OFFSET('Sanitation Data'!$F$30,0,10*ROW('Sanitation Data'!F70)))</f>
        <v/>
      </c>
      <c r="CX76" s="309" t="str">
        <f ca="true">+IF(OFFSET('Sanitation Data'!$F$31,0,10*ROW('Sanitation Data'!F70))="","",OFFSET('Sanitation Data'!$F$31,0,10*ROW('Sanitation Data'!F70)))</f>
        <v/>
      </c>
      <c r="CY76" s="309" t="str">
        <f ca="true">+IF(OFFSET('Sanitation Data'!$F$32,0,10*ROW('Sanitation Data'!F70))="","",OFFSET('Sanitation Data'!$F$32,0,10*ROW('Sanitation Data'!F70)))</f>
        <v/>
      </c>
      <c r="CZ76" s="309" t="str">
        <f ca="true">+IF(OFFSET('Sanitation Data'!$G$28,0,10*ROW('Sanitation Data'!G70))="","",OFFSET('Sanitation Data'!$G$28,0,10*ROW('Sanitation Data'!G70)))</f>
        <v/>
      </c>
      <c r="DA76" s="309" t="str">
        <f ca="true">+IF(OFFSET('Sanitation Data'!$G$29,0,10*ROW('Sanitation Data'!G70))="","",OFFSET('Sanitation Data'!$G$29,0,10*ROW('Sanitation Data'!G70)))</f>
        <v/>
      </c>
      <c r="DB76" s="309" t="str">
        <f ca="true">+IF(OFFSET('Sanitation Data'!$G$30,0,10*ROW('Sanitation Data'!G70))="","",OFFSET('Sanitation Data'!$G$30,0,10*ROW('Sanitation Data'!G70)))</f>
        <v/>
      </c>
      <c r="DC76" s="309" t="str">
        <f ca="true">+IF(OFFSET('Sanitation Data'!$G$31,0,10*ROW('Sanitation Data'!G70))="","",OFFSET('Sanitation Data'!$G$31,0,10*ROW('Sanitation Data'!G70)))</f>
        <v/>
      </c>
      <c r="DD76" s="309" t="str">
        <f ca="true">+IF(OFFSET('Sanitation Data'!$G$32,0,10*ROW('Sanitation Data'!G70))="","",OFFSET('Sanitation Data'!$G$32,0,10*ROW('Sanitation Data'!G70)))</f>
        <v/>
      </c>
      <c r="DE76" s="309" t="str">
        <f ca="true">+IF(OFFSET('Sanitation Data'!$H$28,0,10*ROW('Sanitation Data'!H70))="","",OFFSET('Sanitation Data'!$H$28,0,10*ROW('Sanitation Data'!H70)))</f>
        <v/>
      </c>
      <c r="DF76" s="309" t="str">
        <f ca="true">+IF(OFFSET('Sanitation Data'!$H$29,0,10*ROW('Sanitation Data'!H70))="","",OFFSET('Sanitation Data'!$H$29,0,10*ROW('Sanitation Data'!H70)))</f>
        <v/>
      </c>
      <c r="DG76" s="309" t="str">
        <f ca="true">+IF(OFFSET('Sanitation Data'!$H$30,0,10*ROW('Sanitation Data'!H70))="","",OFFSET('Sanitation Data'!$H$30,0,10*ROW('Sanitation Data'!H70)))</f>
        <v/>
      </c>
      <c r="DH76" s="309" t="str">
        <f ca="true">+IF(OFFSET('Sanitation Data'!$H$31,0,10*ROW('Sanitation Data'!H70))="","",OFFSET('Sanitation Data'!$H$31,0,10*ROW('Sanitation Data'!H70)))</f>
        <v/>
      </c>
      <c r="DI76" s="309" t="str">
        <f ca="true">+IF(OFFSET('Sanitation Data'!$H$32,0,10*ROW('Sanitation Data'!H70))="","",OFFSET('Sanitation Data'!$H$32,0,10*ROW('Sanitation Data'!H70)))</f>
        <v/>
      </c>
      <c r="DJ76" s="309" t="str">
        <f ca="true">+IF(OFFSET('Sanitation Data'!$I$28,0,10*ROW('Sanitation Data'!I70))="","",OFFSET('Sanitation Data'!$I$28,0,10*ROW('Sanitation Data'!I70)))</f>
        <v/>
      </c>
      <c r="DK76" s="309" t="str">
        <f ca="true">+IF(OFFSET('Sanitation Data'!$I$29,0,10*ROW('Sanitation Data'!I70))="","",OFFSET('Sanitation Data'!$I$29,0,10*ROW('Sanitation Data'!I70)))</f>
        <v/>
      </c>
      <c r="DL76" s="309" t="str">
        <f ca="true">+IF(OFFSET('Sanitation Data'!$I$30,0,10*ROW('Sanitation Data'!I70))="","",OFFSET('Sanitation Data'!$I$30,0,10*ROW('Sanitation Data'!I70)))</f>
        <v/>
      </c>
      <c r="DM76" s="309" t="str">
        <f ca="true">+IF(OFFSET('Sanitation Data'!$I$31,0,10*ROW('Sanitation Data'!I70))="","",OFFSET('Sanitation Data'!$I$31,0,10*ROW('Sanitation Data'!I70)))</f>
        <v/>
      </c>
      <c r="DN76" s="309" t="str">
        <f ca="true">+IF(OFFSET('Sanitation Data'!$I$32,0,10*ROW('Sanitation Data'!I70))="","",OFFSET('Sanitation Data'!$I$32,0,10*ROW('Sanitation Data'!I70)))</f>
        <v/>
      </c>
      <c r="DO76" s="309" t="str">
        <f ca="true">+IF(OFFSET('Hygiene Data'!$D$11,0,10*ROW('Hygiene Data'!D70))="","",OFFSET('Hygiene Data'!$D$11,0,10*ROW('Hygiene Data'!D70)))</f>
        <v/>
      </c>
      <c r="DP76" s="309" t="str">
        <f ca="true">+IF(OFFSET('Hygiene Data'!$D$12,0,10*ROW('Hygiene Data'!D70))="","",OFFSET('Hygiene Data'!$D$12,0,10*ROW('Hygiene Data'!D70)))</f>
        <v/>
      </c>
      <c r="DQ76" s="309" t="str">
        <f ca="true">+IF(OFFSET('Hygiene Data'!$D$13,0,10*ROW('Hygiene Data'!D70))="","",OFFSET('Hygiene Data'!$D$13,0,10*ROW('Hygiene Data'!D70)))</f>
        <v/>
      </c>
      <c r="DR76" s="309" t="str">
        <f ca="true">+IF(OFFSET('Hygiene Data'!$E$11,0,10*ROW('Hygiene Data'!E70))="","",OFFSET('Hygiene Data'!$E$11,0,10*ROW('Hygiene Data'!E70)))</f>
        <v/>
      </c>
      <c r="DS76" s="309" t="str">
        <f ca="true">+IF(OFFSET('Hygiene Data'!$E$12,0,10*ROW('Hygiene Data'!E70))="","",OFFSET('Hygiene Data'!$E$12,0,10*ROW('Hygiene Data'!E70)))</f>
        <v/>
      </c>
      <c r="DT76" s="309" t="str">
        <f ca="true">+IF(OFFSET('Hygiene Data'!$E$13,0,10*ROW('Hygiene Data'!E70))="","",OFFSET('Hygiene Data'!$E$13,0,10*ROW('Hygiene Data'!E70)))</f>
        <v/>
      </c>
      <c r="DU76" s="309" t="str">
        <f ca="true">+IF(OFFSET('Hygiene Data'!$F$11,0,10*ROW('Hygiene Data'!F70))="","",OFFSET('Hygiene Data'!$F$11,0,10*ROW('Hygiene Data'!F70)))</f>
        <v/>
      </c>
      <c r="DV76" s="309" t="str">
        <f ca="true">+IF(OFFSET('Hygiene Data'!$F$12,0,10*ROW('Hygiene Data'!F70))="","",OFFSET('Hygiene Data'!$F$12,0,10*ROW('Hygiene Data'!F70)))</f>
        <v/>
      </c>
      <c r="DW76" s="309" t="str">
        <f ca="true">+IF(OFFSET('Hygiene Data'!$F$13,0,10*ROW('Hygiene Data'!F70))="","",OFFSET('Hygiene Data'!$F$13,0,10*ROW('Hygiene Data'!F70)))</f>
        <v/>
      </c>
      <c r="DX76" s="309" t="str">
        <f ca="true">+IF(OFFSET('Hygiene Data'!$G$11,0,10*ROW('Hygiene Data'!G70))="","",OFFSET('Hygiene Data'!$G$11,0,10*ROW('Hygiene Data'!G70)))</f>
        <v/>
      </c>
      <c r="DY76" s="309" t="str">
        <f ca="true">+IF(OFFSET('Hygiene Data'!$G$12,0,10*ROW('Hygiene Data'!G70))="","",OFFSET('Hygiene Data'!$G$12,0,10*ROW('Hygiene Data'!G70)))</f>
        <v/>
      </c>
      <c r="DZ76" s="309" t="str">
        <f ca="true">+IF(OFFSET('Hygiene Data'!$G$13,0,10*ROW('Hygiene Data'!G70))="","",OFFSET('Hygiene Data'!$G$13,0,10*ROW('Hygiene Data'!G70)))</f>
        <v/>
      </c>
      <c r="EA76" s="309" t="str">
        <f ca="true">+IF(OFFSET('Hygiene Data'!$H$11,0,10*ROW('Hygiene Data'!H70))="","",OFFSET('Hygiene Data'!$H$11,0,10*ROW('Hygiene Data'!H70)))</f>
        <v/>
      </c>
      <c r="EB76" s="309" t="str">
        <f ca="true">+IF(OFFSET('Hygiene Data'!$H$12,0,10*ROW('Hygiene Data'!H70))="","",OFFSET('Hygiene Data'!$H$12,0,10*ROW('Hygiene Data'!H70)))</f>
        <v/>
      </c>
      <c r="EC76" s="309" t="str">
        <f ca="true">+IF(OFFSET('Hygiene Data'!$H$13,0,10*ROW('Hygiene Data'!H70))="","",OFFSET('Hygiene Data'!$H$13,0,10*ROW('Hygiene Data'!H70)))</f>
        <v/>
      </c>
      <c r="ED76" s="309" t="str">
        <f ca="true">+IF(OFFSET('Hygiene Data'!$I$11,0,10*ROW('Hygiene Data'!I70))="","",OFFSET('Hygiene Data'!$I$11,0,10*ROW('Hygiene Data'!I70)))</f>
        <v/>
      </c>
      <c r="EE76" s="309" t="str">
        <f ca="true">+IF(OFFSET('Hygiene Data'!$I$12,0,10*ROW('Hygiene Data'!I70))="","",OFFSET('Hygiene Data'!$I$12,0,10*ROW('Hygiene Data'!I70)))</f>
        <v/>
      </c>
      <c r="EF76" s="309"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65"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9"/>
      <c r="BS77" s="309" t="str">
        <f ca="true">+IF(OFFSET('Water Data'!$D$27,0,10*ROW('Water Data'!D71))="","",OFFSET('Water Data'!$D$27,0,10*ROW('Water Data'!D71)))</f>
        <v/>
      </c>
      <c r="BT77" s="309" t="str">
        <f ca="true">+IF(OFFSET('Water Data'!$D$28,0,10*ROW('Water Data'!D71))="","",OFFSET('Water Data'!$D$28,0,10*ROW('Water Data'!D71)))</f>
        <v/>
      </c>
      <c r="BU77" s="309" t="str">
        <f ca="true">+IF(OFFSET('Water Data'!$D$29,0,10*ROW('Water Data'!D71))="","",OFFSET('Water Data'!$D$29,0,10*ROW('Water Data'!D71)))</f>
        <v/>
      </c>
      <c r="BV77" s="309" t="str">
        <f ca="true">+IF(OFFSET('Water Data'!$E$27,0,10*ROW('Water Data'!E71))="","",OFFSET('Water Data'!$E$27,0,10*ROW('Water Data'!E71)))</f>
        <v/>
      </c>
      <c r="BW77" s="309" t="str">
        <f ca="true">+IF(OFFSET('Water Data'!$E$28,0,10*ROW('Water Data'!E71))="","",OFFSET('Water Data'!$E$28,0,10*ROW('Water Data'!E71)))</f>
        <v/>
      </c>
      <c r="BX77" s="309" t="str">
        <f ca="true">+IF(OFFSET('Water Data'!$E$29,0,10*ROW('Water Data'!E71))="","",OFFSET('Water Data'!$E$29,0,10*ROW('Water Data'!E71)))</f>
        <v/>
      </c>
      <c r="BY77" s="309" t="str">
        <f ca="true">+IF(OFFSET('Water Data'!$F$27,0,10*ROW('Water Data'!F71))="","",OFFSET('Water Data'!$F$27,0,10*ROW('Water Data'!F71)))</f>
        <v/>
      </c>
      <c r="BZ77" s="309" t="str">
        <f ca="true">+IF(OFFSET('Water Data'!$F$28,0,10*ROW('Water Data'!F71))="","",OFFSET('Water Data'!$F$28,0,10*ROW('Water Data'!F71)))</f>
        <v/>
      </c>
      <c r="CA77" s="309" t="str">
        <f ca="true">+IF(OFFSET('Water Data'!$F$29,0,10*ROW('Water Data'!F71))="","",OFFSET('Water Data'!$F$29,0,10*ROW('Water Data'!F71)))</f>
        <v/>
      </c>
      <c r="CB77" s="309" t="str">
        <f ca="true">+IF(OFFSET('Water Data'!$G$27,0,10*ROW('Water Data'!G71))="","",OFFSET('Water Data'!$G$27,0,10*ROW('Water Data'!G71)))</f>
        <v/>
      </c>
      <c r="CC77" s="309" t="str">
        <f ca="true">+IF(OFFSET('Water Data'!$G$28,0,10*ROW('Water Data'!G71))="","",OFFSET('Water Data'!$G$28,0,10*ROW('Water Data'!G71)))</f>
        <v/>
      </c>
      <c r="CD77" s="309" t="str">
        <f ca="true">+IF(OFFSET('Water Data'!$G$29,0,10*ROW('Water Data'!G71))="","",OFFSET('Water Data'!$G$29,0,10*ROW('Water Data'!G71)))</f>
        <v/>
      </c>
      <c r="CE77" s="309" t="str">
        <f ca="true">+IF(OFFSET('Water Data'!$H$27,0,10*ROW('Water Data'!H71))="","",OFFSET('Water Data'!$H$27,0,10*ROW('Water Data'!H71)))</f>
        <v/>
      </c>
      <c r="CF77" s="309" t="str">
        <f ca="true">+IF(OFFSET('Water Data'!$H$28,0,10*ROW('Water Data'!H71))="","",OFFSET('Water Data'!$H$28,0,10*ROW('Water Data'!H71)))</f>
        <v/>
      </c>
      <c r="CG77" s="309" t="str">
        <f ca="true">+IF(OFFSET('Water Data'!$H$29,0,10*ROW('Water Data'!H71))="","",OFFSET('Water Data'!$H$29,0,10*ROW('Water Data'!H71)))</f>
        <v/>
      </c>
      <c r="CH77" s="309" t="str">
        <f ca="true">+IF(OFFSET('Water Data'!$I$27,0,10*ROW('Water Data'!I71))="","",OFFSET('Water Data'!$I$27,0,10*ROW('Water Data'!I71)))</f>
        <v/>
      </c>
      <c r="CI77" s="309" t="str">
        <f ca="true">+IF(OFFSET('Water Data'!$I$28,0,10*ROW('Water Data'!I71))="","",OFFSET('Water Data'!$I$28,0,10*ROW('Water Data'!I71)))</f>
        <v/>
      </c>
      <c r="CJ77" s="309" t="str">
        <f ca="true">+IF(OFFSET('Water Data'!$I$29,0,10*ROW('Water Data'!I71))="","",OFFSET('Water Data'!$I$29,0,10*ROW('Water Data'!I71)))</f>
        <v/>
      </c>
      <c r="CK77" s="309" t="str">
        <f ca="true">+IF(OFFSET('Sanitation Data'!$D$28,0,10*ROW('Sanitation Data'!D71))="","",OFFSET('Sanitation Data'!$D$28,0,10*ROW('Sanitation Data'!D71)))</f>
        <v/>
      </c>
      <c r="CL77" s="309" t="str">
        <f ca="true">+IF(OFFSET('Sanitation Data'!$D$29,0,10*ROW('Sanitation Data'!D71))="","",OFFSET('Sanitation Data'!$D$29,0,10*ROW('Sanitation Data'!D71)))</f>
        <v/>
      </c>
      <c r="CM77" s="309" t="str">
        <f ca="true">+IF(OFFSET('Sanitation Data'!$D$30,0,10*ROW('Sanitation Data'!D71))="","",OFFSET('Sanitation Data'!$D$30,0,10*ROW('Sanitation Data'!D71)))</f>
        <v/>
      </c>
      <c r="CN77" s="309" t="str">
        <f ca="true">+IF(OFFSET('Sanitation Data'!$D$31,0,10*ROW('Sanitation Data'!D71))="","",OFFSET('Sanitation Data'!$D$31,0,10*ROW('Sanitation Data'!D71)))</f>
        <v/>
      </c>
      <c r="CO77" s="309" t="str">
        <f ca="true">+IF(OFFSET('Sanitation Data'!$D$32,0,10*ROW('Sanitation Data'!D71))="","",OFFSET('Sanitation Data'!$D$32,0,10*ROW('Sanitation Data'!D71)))</f>
        <v/>
      </c>
      <c r="CP77" s="309" t="str">
        <f ca="true">+IF(OFFSET('Sanitation Data'!$E$28,0,10*ROW('Sanitation Data'!E71))="","",OFFSET('Sanitation Data'!$E$28,0,10*ROW('Sanitation Data'!E71)))</f>
        <v/>
      </c>
      <c r="CQ77" s="309" t="str">
        <f ca="true">+IF(OFFSET('Sanitation Data'!$E$29,0,10*ROW('Sanitation Data'!E71))="","",OFFSET('Sanitation Data'!$E$29,0,10*ROW('Sanitation Data'!E71)))</f>
        <v/>
      </c>
      <c r="CR77" s="309" t="str">
        <f ca="true">+IF(OFFSET('Sanitation Data'!$E$30,0,10*ROW('Sanitation Data'!E71))="","",OFFSET('Sanitation Data'!$E$30,0,10*ROW('Sanitation Data'!E71)))</f>
        <v/>
      </c>
      <c r="CS77" s="309" t="str">
        <f ca="true">+IF(OFFSET('Sanitation Data'!$E$31,0,10*ROW('Sanitation Data'!E71))="","",OFFSET('Sanitation Data'!$E$31,0,10*ROW('Sanitation Data'!E71)))</f>
        <v/>
      </c>
      <c r="CT77" s="309" t="str">
        <f ca="true">+IF(OFFSET('Sanitation Data'!$E$32,0,10*ROW('Sanitation Data'!E71))="","",OFFSET('Sanitation Data'!$E$32,0,10*ROW('Sanitation Data'!E71)))</f>
        <v/>
      </c>
      <c r="CU77" s="309" t="str">
        <f ca="true">+IF(OFFSET('Sanitation Data'!$F$28,0,10*ROW('Sanitation Data'!F71))="","",OFFSET('Sanitation Data'!$F$28,0,10*ROW('Sanitation Data'!F71)))</f>
        <v/>
      </c>
      <c r="CV77" s="309" t="str">
        <f ca="true">+IF(OFFSET('Sanitation Data'!$F$29,0,10*ROW('Sanitation Data'!F71))="","",OFFSET('Sanitation Data'!$F$29,0,10*ROW('Sanitation Data'!F71)))</f>
        <v/>
      </c>
      <c r="CW77" s="309" t="str">
        <f ca="true">+IF(OFFSET('Sanitation Data'!$F$30,0,10*ROW('Sanitation Data'!F71))="","",OFFSET('Sanitation Data'!$F$30,0,10*ROW('Sanitation Data'!F71)))</f>
        <v/>
      </c>
      <c r="CX77" s="309" t="str">
        <f ca="true">+IF(OFFSET('Sanitation Data'!$F$31,0,10*ROW('Sanitation Data'!F71))="","",OFFSET('Sanitation Data'!$F$31,0,10*ROW('Sanitation Data'!F71)))</f>
        <v/>
      </c>
      <c r="CY77" s="309" t="str">
        <f ca="true">+IF(OFFSET('Sanitation Data'!$F$32,0,10*ROW('Sanitation Data'!F71))="","",OFFSET('Sanitation Data'!$F$32,0,10*ROW('Sanitation Data'!F71)))</f>
        <v/>
      </c>
      <c r="CZ77" s="309" t="str">
        <f ca="true">+IF(OFFSET('Sanitation Data'!$G$28,0,10*ROW('Sanitation Data'!G71))="","",OFFSET('Sanitation Data'!$G$28,0,10*ROW('Sanitation Data'!G71)))</f>
        <v/>
      </c>
      <c r="DA77" s="309" t="str">
        <f ca="true">+IF(OFFSET('Sanitation Data'!$G$29,0,10*ROW('Sanitation Data'!G71))="","",OFFSET('Sanitation Data'!$G$29,0,10*ROW('Sanitation Data'!G71)))</f>
        <v/>
      </c>
      <c r="DB77" s="309" t="str">
        <f ca="true">+IF(OFFSET('Sanitation Data'!$G$30,0,10*ROW('Sanitation Data'!G71))="","",OFFSET('Sanitation Data'!$G$30,0,10*ROW('Sanitation Data'!G71)))</f>
        <v/>
      </c>
      <c r="DC77" s="309" t="str">
        <f ca="true">+IF(OFFSET('Sanitation Data'!$G$31,0,10*ROW('Sanitation Data'!G71))="","",OFFSET('Sanitation Data'!$G$31,0,10*ROW('Sanitation Data'!G71)))</f>
        <v/>
      </c>
      <c r="DD77" s="309" t="str">
        <f ca="true">+IF(OFFSET('Sanitation Data'!$G$32,0,10*ROW('Sanitation Data'!G71))="","",OFFSET('Sanitation Data'!$G$32,0,10*ROW('Sanitation Data'!G71)))</f>
        <v/>
      </c>
      <c r="DE77" s="309" t="str">
        <f ca="true">+IF(OFFSET('Sanitation Data'!$H$28,0,10*ROW('Sanitation Data'!H71))="","",OFFSET('Sanitation Data'!$H$28,0,10*ROW('Sanitation Data'!H71)))</f>
        <v/>
      </c>
      <c r="DF77" s="309" t="str">
        <f ca="true">+IF(OFFSET('Sanitation Data'!$H$29,0,10*ROW('Sanitation Data'!H71))="","",OFFSET('Sanitation Data'!$H$29,0,10*ROW('Sanitation Data'!H71)))</f>
        <v/>
      </c>
      <c r="DG77" s="309" t="str">
        <f ca="true">+IF(OFFSET('Sanitation Data'!$H$30,0,10*ROW('Sanitation Data'!H71))="","",OFFSET('Sanitation Data'!$H$30,0,10*ROW('Sanitation Data'!H71)))</f>
        <v/>
      </c>
      <c r="DH77" s="309" t="str">
        <f ca="true">+IF(OFFSET('Sanitation Data'!$H$31,0,10*ROW('Sanitation Data'!H71))="","",OFFSET('Sanitation Data'!$H$31,0,10*ROW('Sanitation Data'!H71)))</f>
        <v/>
      </c>
      <c r="DI77" s="309" t="str">
        <f ca="true">+IF(OFFSET('Sanitation Data'!$H$32,0,10*ROW('Sanitation Data'!H71))="","",OFFSET('Sanitation Data'!$H$32,0,10*ROW('Sanitation Data'!H71)))</f>
        <v/>
      </c>
      <c r="DJ77" s="309" t="str">
        <f ca="true">+IF(OFFSET('Sanitation Data'!$I$28,0,10*ROW('Sanitation Data'!I71))="","",OFFSET('Sanitation Data'!$I$28,0,10*ROW('Sanitation Data'!I71)))</f>
        <v/>
      </c>
      <c r="DK77" s="309" t="str">
        <f ca="true">+IF(OFFSET('Sanitation Data'!$I$29,0,10*ROW('Sanitation Data'!I71))="","",OFFSET('Sanitation Data'!$I$29,0,10*ROW('Sanitation Data'!I71)))</f>
        <v/>
      </c>
      <c r="DL77" s="309" t="str">
        <f ca="true">+IF(OFFSET('Sanitation Data'!$I$30,0,10*ROW('Sanitation Data'!I71))="","",OFFSET('Sanitation Data'!$I$30,0,10*ROW('Sanitation Data'!I71)))</f>
        <v/>
      </c>
      <c r="DM77" s="309" t="str">
        <f ca="true">+IF(OFFSET('Sanitation Data'!$I$31,0,10*ROW('Sanitation Data'!I71))="","",OFFSET('Sanitation Data'!$I$31,0,10*ROW('Sanitation Data'!I71)))</f>
        <v/>
      </c>
      <c r="DN77" s="309" t="str">
        <f ca="true">+IF(OFFSET('Sanitation Data'!$I$32,0,10*ROW('Sanitation Data'!I71))="","",OFFSET('Sanitation Data'!$I$32,0,10*ROW('Sanitation Data'!I71)))</f>
        <v/>
      </c>
      <c r="DO77" s="309" t="str">
        <f ca="true">+IF(OFFSET('Hygiene Data'!$D$11,0,10*ROW('Hygiene Data'!D71))="","",OFFSET('Hygiene Data'!$D$11,0,10*ROW('Hygiene Data'!D71)))</f>
        <v/>
      </c>
      <c r="DP77" s="309" t="str">
        <f ca="true">+IF(OFFSET('Hygiene Data'!$D$12,0,10*ROW('Hygiene Data'!D71))="","",OFFSET('Hygiene Data'!$D$12,0,10*ROW('Hygiene Data'!D71)))</f>
        <v/>
      </c>
      <c r="DQ77" s="309" t="str">
        <f ca="true">+IF(OFFSET('Hygiene Data'!$D$13,0,10*ROW('Hygiene Data'!D71))="","",OFFSET('Hygiene Data'!$D$13,0,10*ROW('Hygiene Data'!D71)))</f>
        <v/>
      </c>
      <c r="DR77" s="309" t="str">
        <f ca="true">+IF(OFFSET('Hygiene Data'!$E$11,0,10*ROW('Hygiene Data'!E71))="","",OFFSET('Hygiene Data'!$E$11,0,10*ROW('Hygiene Data'!E71)))</f>
        <v/>
      </c>
      <c r="DS77" s="309" t="str">
        <f ca="true">+IF(OFFSET('Hygiene Data'!$E$12,0,10*ROW('Hygiene Data'!E71))="","",OFFSET('Hygiene Data'!$E$12,0,10*ROW('Hygiene Data'!E71)))</f>
        <v/>
      </c>
      <c r="DT77" s="309" t="str">
        <f ca="true">+IF(OFFSET('Hygiene Data'!$E$13,0,10*ROW('Hygiene Data'!E71))="","",OFFSET('Hygiene Data'!$E$13,0,10*ROW('Hygiene Data'!E71)))</f>
        <v/>
      </c>
      <c r="DU77" s="309" t="str">
        <f ca="true">+IF(OFFSET('Hygiene Data'!$F$11,0,10*ROW('Hygiene Data'!F71))="","",OFFSET('Hygiene Data'!$F$11,0,10*ROW('Hygiene Data'!F71)))</f>
        <v/>
      </c>
      <c r="DV77" s="309" t="str">
        <f ca="true">+IF(OFFSET('Hygiene Data'!$F$12,0,10*ROW('Hygiene Data'!F71))="","",OFFSET('Hygiene Data'!$F$12,0,10*ROW('Hygiene Data'!F71)))</f>
        <v/>
      </c>
      <c r="DW77" s="309" t="str">
        <f ca="true">+IF(OFFSET('Hygiene Data'!$F$13,0,10*ROW('Hygiene Data'!F71))="","",OFFSET('Hygiene Data'!$F$13,0,10*ROW('Hygiene Data'!F71)))</f>
        <v/>
      </c>
      <c r="DX77" s="309" t="str">
        <f ca="true">+IF(OFFSET('Hygiene Data'!$G$11,0,10*ROW('Hygiene Data'!G71))="","",OFFSET('Hygiene Data'!$G$11,0,10*ROW('Hygiene Data'!G71)))</f>
        <v/>
      </c>
      <c r="DY77" s="309" t="str">
        <f ca="true">+IF(OFFSET('Hygiene Data'!$G$12,0,10*ROW('Hygiene Data'!G71))="","",OFFSET('Hygiene Data'!$G$12,0,10*ROW('Hygiene Data'!G71)))</f>
        <v/>
      </c>
      <c r="DZ77" s="309" t="str">
        <f ca="true">+IF(OFFSET('Hygiene Data'!$G$13,0,10*ROW('Hygiene Data'!G71))="","",OFFSET('Hygiene Data'!$G$13,0,10*ROW('Hygiene Data'!G71)))</f>
        <v/>
      </c>
      <c r="EA77" s="309" t="str">
        <f ca="true">+IF(OFFSET('Hygiene Data'!$H$11,0,10*ROW('Hygiene Data'!H71))="","",OFFSET('Hygiene Data'!$H$11,0,10*ROW('Hygiene Data'!H71)))</f>
        <v/>
      </c>
      <c r="EB77" s="309" t="str">
        <f ca="true">+IF(OFFSET('Hygiene Data'!$H$12,0,10*ROW('Hygiene Data'!H71))="","",OFFSET('Hygiene Data'!$H$12,0,10*ROW('Hygiene Data'!H71)))</f>
        <v/>
      </c>
      <c r="EC77" s="309" t="str">
        <f ca="true">+IF(OFFSET('Hygiene Data'!$H$13,0,10*ROW('Hygiene Data'!H71))="","",OFFSET('Hygiene Data'!$H$13,0,10*ROW('Hygiene Data'!H71)))</f>
        <v/>
      </c>
      <c r="ED77" s="309" t="str">
        <f ca="true">+IF(OFFSET('Hygiene Data'!$I$11,0,10*ROW('Hygiene Data'!I71))="","",OFFSET('Hygiene Data'!$I$11,0,10*ROW('Hygiene Data'!I71)))</f>
        <v/>
      </c>
      <c r="EE77" s="309" t="str">
        <f ca="true">+IF(OFFSET('Hygiene Data'!$I$12,0,10*ROW('Hygiene Data'!I71))="","",OFFSET('Hygiene Data'!$I$12,0,10*ROW('Hygiene Data'!I71)))</f>
        <v/>
      </c>
      <c r="EF77" s="309"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65"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9"/>
      <c r="BS78" s="309" t="str">
        <f ca="true">+IF(OFFSET('Water Data'!$D$27,0,10*ROW('Water Data'!D72))="","",OFFSET('Water Data'!$D$27,0,10*ROW('Water Data'!D72)))</f>
        <v/>
      </c>
      <c r="BT78" s="309" t="str">
        <f ca="true">+IF(OFFSET('Water Data'!$D$28,0,10*ROW('Water Data'!D72))="","",OFFSET('Water Data'!$D$28,0,10*ROW('Water Data'!D72)))</f>
        <v/>
      </c>
      <c r="BU78" s="309" t="str">
        <f ca="true">+IF(OFFSET('Water Data'!$D$29,0,10*ROW('Water Data'!D72))="","",OFFSET('Water Data'!$D$29,0,10*ROW('Water Data'!D72)))</f>
        <v/>
      </c>
      <c r="BV78" s="309" t="str">
        <f ca="true">+IF(OFFSET('Water Data'!$E$27,0,10*ROW('Water Data'!E72))="","",OFFSET('Water Data'!$E$27,0,10*ROW('Water Data'!E72)))</f>
        <v/>
      </c>
      <c r="BW78" s="309" t="str">
        <f ca="true">+IF(OFFSET('Water Data'!$E$28,0,10*ROW('Water Data'!E72))="","",OFFSET('Water Data'!$E$28,0,10*ROW('Water Data'!E72)))</f>
        <v/>
      </c>
      <c r="BX78" s="309" t="str">
        <f ca="true">+IF(OFFSET('Water Data'!$E$29,0,10*ROW('Water Data'!E72))="","",OFFSET('Water Data'!$E$29,0,10*ROW('Water Data'!E72)))</f>
        <v/>
      </c>
      <c r="BY78" s="309" t="str">
        <f ca="true">+IF(OFFSET('Water Data'!$F$27,0,10*ROW('Water Data'!F72))="","",OFFSET('Water Data'!$F$27,0,10*ROW('Water Data'!F72)))</f>
        <v/>
      </c>
      <c r="BZ78" s="309" t="str">
        <f ca="true">+IF(OFFSET('Water Data'!$F$28,0,10*ROW('Water Data'!F72))="","",OFFSET('Water Data'!$F$28,0,10*ROW('Water Data'!F72)))</f>
        <v/>
      </c>
      <c r="CA78" s="309" t="str">
        <f ca="true">+IF(OFFSET('Water Data'!$F$29,0,10*ROW('Water Data'!F72))="","",OFFSET('Water Data'!$F$29,0,10*ROW('Water Data'!F72)))</f>
        <v/>
      </c>
      <c r="CB78" s="309" t="str">
        <f ca="true">+IF(OFFSET('Water Data'!$G$27,0,10*ROW('Water Data'!G72))="","",OFFSET('Water Data'!$G$27,0,10*ROW('Water Data'!G72)))</f>
        <v/>
      </c>
      <c r="CC78" s="309" t="str">
        <f ca="true">+IF(OFFSET('Water Data'!$G$28,0,10*ROW('Water Data'!G72))="","",OFFSET('Water Data'!$G$28,0,10*ROW('Water Data'!G72)))</f>
        <v/>
      </c>
      <c r="CD78" s="309" t="str">
        <f ca="true">+IF(OFFSET('Water Data'!$G$29,0,10*ROW('Water Data'!G72))="","",OFFSET('Water Data'!$G$29,0,10*ROW('Water Data'!G72)))</f>
        <v/>
      </c>
      <c r="CE78" s="309" t="str">
        <f ca="true">+IF(OFFSET('Water Data'!$H$27,0,10*ROW('Water Data'!H72))="","",OFFSET('Water Data'!$H$27,0,10*ROW('Water Data'!H72)))</f>
        <v/>
      </c>
      <c r="CF78" s="309" t="str">
        <f ca="true">+IF(OFFSET('Water Data'!$H$28,0,10*ROW('Water Data'!H72))="","",OFFSET('Water Data'!$H$28,0,10*ROW('Water Data'!H72)))</f>
        <v/>
      </c>
      <c r="CG78" s="309" t="str">
        <f ca="true">+IF(OFFSET('Water Data'!$H$29,0,10*ROW('Water Data'!H72))="","",OFFSET('Water Data'!$H$29,0,10*ROW('Water Data'!H72)))</f>
        <v/>
      </c>
      <c r="CH78" s="309" t="str">
        <f ca="true">+IF(OFFSET('Water Data'!$I$27,0,10*ROW('Water Data'!I72))="","",OFFSET('Water Data'!$I$27,0,10*ROW('Water Data'!I72)))</f>
        <v/>
      </c>
      <c r="CI78" s="309" t="str">
        <f ca="true">+IF(OFFSET('Water Data'!$I$28,0,10*ROW('Water Data'!I72))="","",OFFSET('Water Data'!$I$28,0,10*ROW('Water Data'!I72)))</f>
        <v/>
      </c>
      <c r="CJ78" s="309" t="str">
        <f ca="true">+IF(OFFSET('Water Data'!$I$29,0,10*ROW('Water Data'!I72))="","",OFFSET('Water Data'!$I$29,0,10*ROW('Water Data'!I72)))</f>
        <v/>
      </c>
      <c r="CK78" s="309" t="str">
        <f ca="true">+IF(OFFSET('Sanitation Data'!$D$28,0,10*ROW('Sanitation Data'!D72))="","",OFFSET('Sanitation Data'!$D$28,0,10*ROW('Sanitation Data'!D72)))</f>
        <v/>
      </c>
      <c r="CL78" s="309" t="str">
        <f ca="true">+IF(OFFSET('Sanitation Data'!$D$29,0,10*ROW('Sanitation Data'!D72))="","",OFFSET('Sanitation Data'!$D$29,0,10*ROW('Sanitation Data'!D72)))</f>
        <v/>
      </c>
      <c r="CM78" s="309" t="str">
        <f ca="true">+IF(OFFSET('Sanitation Data'!$D$30,0,10*ROW('Sanitation Data'!D72))="","",OFFSET('Sanitation Data'!$D$30,0,10*ROW('Sanitation Data'!D72)))</f>
        <v/>
      </c>
      <c r="CN78" s="309" t="str">
        <f ca="true">+IF(OFFSET('Sanitation Data'!$D$31,0,10*ROW('Sanitation Data'!D72))="","",OFFSET('Sanitation Data'!$D$31,0,10*ROW('Sanitation Data'!D72)))</f>
        <v/>
      </c>
      <c r="CO78" s="309" t="str">
        <f ca="true">+IF(OFFSET('Sanitation Data'!$D$32,0,10*ROW('Sanitation Data'!D72))="","",OFFSET('Sanitation Data'!$D$32,0,10*ROW('Sanitation Data'!D72)))</f>
        <v/>
      </c>
      <c r="CP78" s="309" t="str">
        <f ca="true">+IF(OFFSET('Sanitation Data'!$E$28,0,10*ROW('Sanitation Data'!E72))="","",OFFSET('Sanitation Data'!$E$28,0,10*ROW('Sanitation Data'!E72)))</f>
        <v/>
      </c>
      <c r="CQ78" s="309" t="str">
        <f ca="true">+IF(OFFSET('Sanitation Data'!$E$29,0,10*ROW('Sanitation Data'!E72))="","",OFFSET('Sanitation Data'!$E$29,0,10*ROW('Sanitation Data'!E72)))</f>
        <v/>
      </c>
      <c r="CR78" s="309" t="str">
        <f ca="true">+IF(OFFSET('Sanitation Data'!$E$30,0,10*ROW('Sanitation Data'!E72))="","",OFFSET('Sanitation Data'!$E$30,0,10*ROW('Sanitation Data'!E72)))</f>
        <v/>
      </c>
      <c r="CS78" s="309" t="str">
        <f ca="true">+IF(OFFSET('Sanitation Data'!$E$31,0,10*ROW('Sanitation Data'!E72))="","",OFFSET('Sanitation Data'!$E$31,0,10*ROW('Sanitation Data'!E72)))</f>
        <v/>
      </c>
      <c r="CT78" s="309" t="str">
        <f ca="true">+IF(OFFSET('Sanitation Data'!$E$32,0,10*ROW('Sanitation Data'!E72))="","",OFFSET('Sanitation Data'!$E$32,0,10*ROW('Sanitation Data'!E72)))</f>
        <v/>
      </c>
      <c r="CU78" s="309" t="str">
        <f ca="true">+IF(OFFSET('Sanitation Data'!$F$28,0,10*ROW('Sanitation Data'!F72))="","",OFFSET('Sanitation Data'!$F$28,0,10*ROW('Sanitation Data'!F72)))</f>
        <v/>
      </c>
      <c r="CV78" s="309" t="str">
        <f ca="true">+IF(OFFSET('Sanitation Data'!$F$29,0,10*ROW('Sanitation Data'!F72))="","",OFFSET('Sanitation Data'!$F$29,0,10*ROW('Sanitation Data'!F72)))</f>
        <v/>
      </c>
      <c r="CW78" s="309" t="str">
        <f ca="true">+IF(OFFSET('Sanitation Data'!$F$30,0,10*ROW('Sanitation Data'!F72))="","",OFFSET('Sanitation Data'!$F$30,0,10*ROW('Sanitation Data'!F72)))</f>
        <v/>
      </c>
      <c r="CX78" s="309" t="str">
        <f ca="true">+IF(OFFSET('Sanitation Data'!$F$31,0,10*ROW('Sanitation Data'!F72))="","",OFFSET('Sanitation Data'!$F$31,0,10*ROW('Sanitation Data'!F72)))</f>
        <v/>
      </c>
      <c r="CY78" s="309" t="str">
        <f ca="true">+IF(OFFSET('Sanitation Data'!$F$32,0,10*ROW('Sanitation Data'!F72))="","",OFFSET('Sanitation Data'!$F$32,0,10*ROW('Sanitation Data'!F72)))</f>
        <v/>
      </c>
      <c r="CZ78" s="309" t="str">
        <f ca="true">+IF(OFFSET('Sanitation Data'!$G$28,0,10*ROW('Sanitation Data'!G72))="","",OFFSET('Sanitation Data'!$G$28,0,10*ROW('Sanitation Data'!G72)))</f>
        <v/>
      </c>
      <c r="DA78" s="309" t="str">
        <f ca="true">+IF(OFFSET('Sanitation Data'!$G$29,0,10*ROW('Sanitation Data'!G72))="","",OFFSET('Sanitation Data'!$G$29,0,10*ROW('Sanitation Data'!G72)))</f>
        <v/>
      </c>
      <c r="DB78" s="309" t="str">
        <f ca="true">+IF(OFFSET('Sanitation Data'!$G$30,0,10*ROW('Sanitation Data'!G72))="","",OFFSET('Sanitation Data'!$G$30,0,10*ROW('Sanitation Data'!G72)))</f>
        <v/>
      </c>
      <c r="DC78" s="309" t="str">
        <f ca="true">+IF(OFFSET('Sanitation Data'!$G$31,0,10*ROW('Sanitation Data'!G72))="","",OFFSET('Sanitation Data'!$G$31,0,10*ROW('Sanitation Data'!G72)))</f>
        <v/>
      </c>
      <c r="DD78" s="309" t="str">
        <f ca="true">+IF(OFFSET('Sanitation Data'!$G$32,0,10*ROW('Sanitation Data'!G72))="","",OFFSET('Sanitation Data'!$G$32,0,10*ROW('Sanitation Data'!G72)))</f>
        <v/>
      </c>
      <c r="DE78" s="309" t="str">
        <f ca="true">+IF(OFFSET('Sanitation Data'!$H$28,0,10*ROW('Sanitation Data'!H72))="","",OFFSET('Sanitation Data'!$H$28,0,10*ROW('Sanitation Data'!H72)))</f>
        <v/>
      </c>
      <c r="DF78" s="309" t="str">
        <f ca="true">+IF(OFFSET('Sanitation Data'!$H$29,0,10*ROW('Sanitation Data'!H72))="","",OFFSET('Sanitation Data'!$H$29,0,10*ROW('Sanitation Data'!H72)))</f>
        <v/>
      </c>
      <c r="DG78" s="309" t="str">
        <f ca="true">+IF(OFFSET('Sanitation Data'!$H$30,0,10*ROW('Sanitation Data'!H72))="","",OFFSET('Sanitation Data'!$H$30,0,10*ROW('Sanitation Data'!H72)))</f>
        <v/>
      </c>
      <c r="DH78" s="309" t="str">
        <f ca="true">+IF(OFFSET('Sanitation Data'!$H$31,0,10*ROW('Sanitation Data'!H72))="","",OFFSET('Sanitation Data'!$H$31,0,10*ROW('Sanitation Data'!H72)))</f>
        <v/>
      </c>
      <c r="DI78" s="309" t="str">
        <f ca="true">+IF(OFFSET('Sanitation Data'!$H$32,0,10*ROW('Sanitation Data'!H72))="","",OFFSET('Sanitation Data'!$H$32,0,10*ROW('Sanitation Data'!H72)))</f>
        <v/>
      </c>
      <c r="DJ78" s="309" t="str">
        <f ca="true">+IF(OFFSET('Sanitation Data'!$I$28,0,10*ROW('Sanitation Data'!I72))="","",OFFSET('Sanitation Data'!$I$28,0,10*ROW('Sanitation Data'!I72)))</f>
        <v/>
      </c>
      <c r="DK78" s="309" t="str">
        <f ca="true">+IF(OFFSET('Sanitation Data'!$I$29,0,10*ROW('Sanitation Data'!I72))="","",OFFSET('Sanitation Data'!$I$29,0,10*ROW('Sanitation Data'!I72)))</f>
        <v/>
      </c>
      <c r="DL78" s="309" t="str">
        <f ca="true">+IF(OFFSET('Sanitation Data'!$I$30,0,10*ROW('Sanitation Data'!I72))="","",OFFSET('Sanitation Data'!$I$30,0,10*ROW('Sanitation Data'!I72)))</f>
        <v/>
      </c>
      <c r="DM78" s="309" t="str">
        <f ca="true">+IF(OFFSET('Sanitation Data'!$I$31,0,10*ROW('Sanitation Data'!I72))="","",OFFSET('Sanitation Data'!$I$31,0,10*ROW('Sanitation Data'!I72)))</f>
        <v/>
      </c>
      <c r="DN78" s="309" t="str">
        <f ca="true">+IF(OFFSET('Sanitation Data'!$I$32,0,10*ROW('Sanitation Data'!I72))="","",OFFSET('Sanitation Data'!$I$32,0,10*ROW('Sanitation Data'!I72)))</f>
        <v/>
      </c>
      <c r="DO78" s="309" t="str">
        <f ca="true">+IF(OFFSET('Hygiene Data'!$D$11,0,10*ROW('Hygiene Data'!D72))="","",OFFSET('Hygiene Data'!$D$11,0,10*ROW('Hygiene Data'!D72)))</f>
        <v/>
      </c>
      <c r="DP78" s="309" t="str">
        <f ca="true">+IF(OFFSET('Hygiene Data'!$D$12,0,10*ROW('Hygiene Data'!D72))="","",OFFSET('Hygiene Data'!$D$12,0,10*ROW('Hygiene Data'!D72)))</f>
        <v/>
      </c>
      <c r="DQ78" s="309" t="str">
        <f ca="true">+IF(OFFSET('Hygiene Data'!$D$13,0,10*ROW('Hygiene Data'!D72))="","",OFFSET('Hygiene Data'!$D$13,0,10*ROW('Hygiene Data'!D72)))</f>
        <v/>
      </c>
      <c r="DR78" s="309" t="str">
        <f ca="true">+IF(OFFSET('Hygiene Data'!$E$11,0,10*ROW('Hygiene Data'!E72))="","",OFFSET('Hygiene Data'!$E$11,0,10*ROW('Hygiene Data'!E72)))</f>
        <v/>
      </c>
      <c r="DS78" s="309" t="str">
        <f ca="true">+IF(OFFSET('Hygiene Data'!$E$12,0,10*ROW('Hygiene Data'!E72))="","",OFFSET('Hygiene Data'!$E$12,0,10*ROW('Hygiene Data'!E72)))</f>
        <v/>
      </c>
      <c r="DT78" s="309" t="str">
        <f ca="true">+IF(OFFSET('Hygiene Data'!$E$13,0,10*ROW('Hygiene Data'!E72))="","",OFFSET('Hygiene Data'!$E$13,0,10*ROW('Hygiene Data'!E72)))</f>
        <v/>
      </c>
      <c r="DU78" s="309" t="str">
        <f ca="true">+IF(OFFSET('Hygiene Data'!$F$11,0,10*ROW('Hygiene Data'!F72))="","",OFFSET('Hygiene Data'!$F$11,0,10*ROW('Hygiene Data'!F72)))</f>
        <v/>
      </c>
      <c r="DV78" s="309" t="str">
        <f ca="true">+IF(OFFSET('Hygiene Data'!$F$12,0,10*ROW('Hygiene Data'!F72))="","",OFFSET('Hygiene Data'!$F$12,0,10*ROW('Hygiene Data'!F72)))</f>
        <v/>
      </c>
      <c r="DW78" s="309" t="str">
        <f ca="true">+IF(OFFSET('Hygiene Data'!$F$13,0,10*ROW('Hygiene Data'!F72))="","",OFFSET('Hygiene Data'!$F$13,0,10*ROW('Hygiene Data'!F72)))</f>
        <v/>
      </c>
      <c r="DX78" s="309" t="str">
        <f ca="true">+IF(OFFSET('Hygiene Data'!$G$11,0,10*ROW('Hygiene Data'!G72))="","",OFFSET('Hygiene Data'!$G$11,0,10*ROW('Hygiene Data'!G72)))</f>
        <v/>
      </c>
      <c r="DY78" s="309" t="str">
        <f ca="true">+IF(OFFSET('Hygiene Data'!$G$12,0,10*ROW('Hygiene Data'!G72))="","",OFFSET('Hygiene Data'!$G$12,0,10*ROW('Hygiene Data'!G72)))</f>
        <v/>
      </c>
      <c r="DZ78" s="309" t="str">
        <f ca="true">+IF(OFFSET('Hygiene Data'!$G$13,0,10*ROW('Hygiene Data'!G72))="","",OFFSET('Hygiene Data'!$G$13,0,10*ROW('Hygiene Data'!G72)))</f>
        <v/>
      </c>
      <c r="EA78" s="309" t="str">
        <f ca="true">+IF(OFFSET('Hygiene Data'!$H$11,0,10*ROW('Hygiene Data'!H72))="","",OFFSET('Hygiene Data'!$H$11,0,10*ROW('Hygiene Data'!H72)))</f>
        <v/>
      </c>
      <c r="EB78" s="309" t="str">
        <f ca="true">+IF(OFFSET('Hygiene Data'!$H$12,0,10*ROW('Hygiene Data'!H72))="","",OFFSET('Hygiene Data'!$H$12,0,10*ROW('Hygiene Data'!H72)))</f>
        <v/>
      </c>
      <c r="EC78" s="309" t="str">
        <f ca="true">+IF(OFFSET('Hygiene Data'!$H$13,0,10*ROW('Hygiene Data'!H72))="","",OFFSET('Hygiene Data'!$H$13,0,10*ROW('Hygiene Data'!H72)))</f>
        <v/>
      </c>
      <c r="ED78" s="309" t="str">
        <f ca="true">+IF(OFFSET('Hygiene Data'!$I$11,0,10*ROW('Hygiene Data'!I72))="","",OFFSET('Hygiene Data'!$I$11,0,10*ROW('Hygiene Data'!I72)))</f>
        <v/>
      </c>
      <c r="EE78" s="309" t="str">
        <f ca="true">+IF(OFFSET('Hygiene Data'!$I$12,0,10*ROW('Hygiene Data'!I72))="","",OFFSET('Hygiene Data'!$I$12,0,10*ROW('Hygiene Data'!I72)))</f>
        <v/>
      </c>
      <c r="EF78" s="309"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65"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9"/>
      <c r="BS79" s="309" t="str">
        <f ca="true">+IF(OFFSET('Water Data'!$D$27,0,10*ROW('Water Data'!D73))="","",OFFSET('Water Data'!$D$27,0,10*ROW('Water Data'!D73)))</f>
        <v/>
      </c>
      <c r="BT79" s="309" t="str">
        <f ca="true">+IF(OFFSET('Water Data'!$D$28,0,10*ROW('Water Data'!D73))="","",OFFSET('Water Data'!$D$28,0,10*ROW('Water Data'!D73)))</f>
        <v/>
      </c>
      <c r="BU79" s="309" t="str">
        <f ca="true">+IF(OFFSET('Water Data'!$D$29,0,10*ROW('Water Data'!D73))="","",OFFSET('Water Data'!$D$29,0,10*ROW('Water Data'!D73)))</f>
        <v/>
      </c>
      <c r="BV79" s="309" t="str">
        <f ca="true">+IF(OFFSET('Water Data'!$E$27,0,10*ROW('Water Data'!E73))="","",OFFSET('Water Data'!$E$27,0,10*ROW('Water Data'!E73)))</f>
        <v/>
      </c>
      <c r="BW79" s="309" t="str">
        <f ca="true">+IF(OFFSET('Water Data'!$E$28,0,10*ROW('Water Data'!E73))="","",OFFSET('Water Data'!$E$28,0,10*ROW('Water Data'!E73)))</f>
        <v/>
      </c>
      <c r="BX79" s="309" t="str">
        <f ca="true">+IF(OFFSET('Water Data'!$E$29,0,10*ROW('Water Data'!E73))="","",OFFSET('Water Data'!$E$29,0,10*ROW('Water Data'!E73)))</f>
        <v/>
      </c>
      <c r="BY79" s="309" t="str">
        <f ca="true">+IF(OFFSET('Water Data'!$F$27,0,10*ROW('Water Data'!F73))="","",OFFSET('Water Data'!$F$27,0,10*ROW('Water Data'!F73)))</f>
        <v/>
      </c>
      <c r="BZ79" s="309" t="str">
        <f ca="true">+IF(OFFSET('Water Data'!$F$28,0,10*ROW('Water Data'!F73))="","",OFFSET('Water Data'!$F$28,0,10*ROW('Water Data'!F73)))</f>
        <v/>
      </c>
      <c r="CA79" s="309" t="str">
        <f ca="true">+IF(OFFSET('Water Data'!$F$29,0,10*ROW('Water Data'!F73))="","",OFFSET('Water Data'!$F$29,0,10*ROW('Water Data'!F73)))</f>
        <v/>
      </c>
      <c r="CB79" s="309" t="str">
        <f ca="true">+IF(OFFSET('Water Data'!$G$27,0,10*ROW('Water Data'!G73))="","",OFFSET('Water Data'!$G$27,0,10*ROW('Water Data'!G73)))</f>
        <v/>
      </c>
      <c r="CC79" s="309" t="str">
        <f ca="true">+IF(OFFSET('Water Data'!$G$28,0,10*ROW('Water Data'!G73))="","",OFFSET('Water Data'!$G$28,0,10*ROW('Water Data'!G73)))</f>
        <v/>
      </c>
      <c r="CD79" s="309" t="str">
        <f ca="true">+IF(OFFSET('Water Data'!$G$29,0,10*ROW('Water Data'!G73))="","",OFFSET('Water Data'!$G$29,0,10*ROW('Water Data'!G73)))</f>
        <v/>
      </c>
      <c r="CE79" s="309" t="str">
        <f ca="true">+IF(OFFSET('Water Data'!$H$27,0,10*ROW('Water Data'!H73))="","",OFFSET('Water Data'!$H$27,0,10*ROW('Water Data'!H73)))</f>
        <v/>
      </c>
      <c r="CF79" s="309" t="str">
        <f ca="true">+IF(OFFSET('Water Data'!$H$28,0,10*ROW('Water Data'!H73))="","",OFFSET('Water Data'!$H$28,0,10*ROW('Water Data'!H73)))</f>
        <v/>
      </c>
      <c r="CG79" s="309" t="str">
        <f ca="true">+IF(OFFSET('Water Data'!$H$29,0,10*ROW('Water Data'!H73))="","",OFFSET('Water Data'!$H$29,0,10*ROW('Water Data'!H73)))</f>
        <v/>
      </c>
      <c r="CH79" s="309" t="str">
        <f ca="true">+IF(OFFSET('Water Data'!$I$27,0,10*ROW('Water Data'!I73))="","",OFFSET('Water Data'!$I$27,0,10*ROW('Water Data'!I73)))</f>
        <v/>
      </c>
      <c r="CI79" s="309" t="str">
        <f ca="true">+IF(OFFSET('Water Data'!$I$28,0,10*ROW('Water Data'!I73))="","",OFFSET('Water Data'!$I$28,0,10*ROW('Water Data'!I73)))</f>
        <v/>
      </c>
      <c r="CJ79" s="309" t="str">
        <f ca="true">+IF(OFFSET('Water Data'!$I$29,0,10*ROW('Water Data'!I73))="","",OFFSET('Water Data'!$I$29,0,10*ROW('Water Data'!I73)))</f>
        <v/>
      </c>
      <c r="CK79" s="309" t="str">
        <f ca="true">+IF(OFFSET('Sanitation Data'!$D$28,0,10*ROW('Sanitation Data'!D73))="","",OFFSET('Sanitation Data'!$D$28,0,10*ROW('Sanitation Data'!D73)))</f>
        <v/>
      </c>
      <c r="CL79" s="309" t="str">
        <f ca="true">+IF(OFFSET('Sanitation Data'!$D$29,0,10*ROW('Sanitation Data'!D73))="","",OFFSET('Sanitation Data'!$D$29,0,10*ROW('Sanitation Data'!D73)))</f>
        <v/>
      </c>
      <c r="CM79" s="309" t="str">
        <f ca="true">+IF(OFFSET('Sanitation Data'!$D$30,0,10*ROW('Sanitation Data'!D73))="","",OFFSET('Sanitation Data'!$D$30,0,10*ROW('Sanitation Data'!D73)))</f>
        <v/>
      </c>
      <c r="CN79" s="309" t="str">
        <f ca="true">+IF(OFFSET('Sanitation Data'!$D$31,0,10*ROW('Sanitation Data'!D73))="","",OFFSET('Sanitation Data'!$D$31,0,10*ROW('Sanitation Data'!D73)))</f>
        <v/>
      </c>
      <c r="CO79" s="309" t="str">
        <f ca="true">+IF(OFFSET('Sanitation Data'!$D$32,0,10*ROW('Sanitation Data'!D73))="","",OFFSET('Sanitation Data'!$D$32,0,10*ROW('Sanitation Data'!D73)))</f>
        <v/>
      </c>
      <c r="CP79" s="309" t="str">
        <f ca="true">+IF(OFFSET('Sanitation Data'!$E$28,0,10*ROW('Sanitation Data'!E73))="","",OFFSET('Sanitation Data'!$E$28,0,10*ROW('Sanitation Data'!E73)))</f>
        <v/>
      </c>
      <c r="CQ79" s="309" t="str">
        <f ca="true">+IF(OFFSET('Sanitation Data'!$E$29,0,10*ROW('Sanitation Data'!E73))="","",OFFSET('Sanitation Data'!$E$29,0,10*ROW('Sanitation Data'!E73)))</f>
        <v/>
      </c>
      <c r="CR79" s="309" t="str">
        <f ca="true">+IF(OFFSET('Sanitation Data'!$E$30,0,10*ROW('Sanitation Data'!E73))="","",OFFSET('Sanitation Data'!$E$30,0,10*ROW('Sanitation Data'!E73)))</f>
        <v/>
      </c>
      <c r="CS79" s="309" t="str">
        <f ca="true">+IF(OFFSET('Sanitation Data'!$E$31,0,10*ROW('Sanitation Data'!E73))="","",OFFSET('Sanitation Data'!$E$31,0,10*ROW('Sanitation Data'!E73)))</f>
        <v/>
      </c>
      <c r="CT79" s="309" t="str">
        <f ca="true">+IF(OFFSET('Sanitation Data'!$E$32,0,10*ROW('Sanitation Data'!E73))="","",OFFSET('Sanitation Data'!$E$32,0,10*ROW('Sanitation Data'!E73)))</f>
        <v/>
      </c>
      <c r="CU79" s="309" t="str">
        <f ca="true">+IF(OFFSET('Sanitation Data'!$F$28,0,10*ROW('Sanitation Data'!F73))="","",OFFSET('Sanitation Data'!$F$28,0,10*ROW('Sanitation Data'!F73)))</f>
        <v/>
      </c>
      <c r="CV79" s="309" t="str">
        <f ca="true">+IF(OFFSET('Sanitation Data'!$F$29,0,10*ROW('Sanitation Data'!F73))="","",OFFSET('Sanitation Data'!$F$29,0,10*ROW('Sanitation Data'!F73)))</f>
        <v/>
      </c>
      <c r="CW79" s="309" t="str">
        <f ca="true">+IF(OFFSET('Sanitation Data'!$F$30,0,10*ROW('Sanitation Data'!F73))="","",OFFSET('Sanitation Data'!$F$30,0,10*ROW('Sanitation Data'!F73)))</f>
        <v/>
      </c>
      <c r="CX79" s="309" t="str">
        <f ca="true">+IF(OFFSET('Sanitation Data'!$F$31,0,10*ROW('Sanitation Data'!F73))="","",OFFSET('Sanitation Data'!$F$31,0,10*ROW('Sanitation Data'!F73)))</f>
        <v/>
      </c>
      <c r="CY79" s="309" t="str">
        <f ca="true">+IF(OFFSET('Sanitation Data'!$F$32,0,10*ROW('Sanitation Data'!F73))="","",OFFSET('Sanitation Data'!$F$32,0,10*ROW('Sanitation Data'!F73)))</f>
        <v/>
      </c>
      <c r="CZ79" s="309" t="str">
        <f ca="true">+IF(OFFSET('Sanitation Data'!$G$28,0,10*ROW('Sanitation Data'!G73))="","",OFFSET('Sanitation Data'!$G$28,0,10*ROW('Sanitation Data'!G73)))</f>
        <v/>
      </c>
      <c r="DA79" s="309" t="str">
        <f ca="true">+IF(OFFSET('Sanitation Data'!$G$29,0,10*ROW('Sanitation Data'!G73))="","",OFFSET('Sanitation Data'!$G$29,0,10*ROW('Sanitation Data'!G73)))</f>
        <v/>
      </c>
      <c r="DB79" s="309" t="str">
        <f ca="true">+IF(OFFSET('Sanitation Data'!$G$30,0,10*ROW('Sanitation Data'!G73))="","",OFFSET('Sanitation Data'!$G$30,0,10*ROW('Sanitation Data'!G73)))</f>
        <v/>
      </c>
      <c r="DC79" s="309" t="str">
        <f ca="true">+IF(OFFSET('Sanitation Data'!$G$31,0,10*ROW('Sanitation Data'!G73))="","",OFFSET('Sanitation Data'!$G$31,0,10*ROW('Sanitation Data'!G73)))</f>
        <v/>
      </c>
      <c r="DD79" s="309" t="str">
        <f ca="true">+IF(OFFSET('Sanitation Data'!$G$32,0,10*ROW('Sanitation Data'!G73))="","",OFFSET('Sanitation Data'!$G$32,0,10*ROW('Sanitation Data'!G73)))</f>
        <v/>
      </c>
      <c r="DE79" s="309" t="str">
        <f ca="true">+IF(OFFSET('Sanitation Data'!$H$28,0,10*ROW('Sanitation Data'!H73))="","",OFFSET('Sanitation Data'!$H$28,0,10*ROW('Sanitation Data'!H73)))</f>
        <v/>
      </c>
      <c r="DF79" s="309" t="str">
        <f ca="true">+IF(OFFSET('Sanitation Data'!$H$29,0,10*ROW('Sanitation Data'!H73))="","",OFFSET('Sanitation Data'!$H$29,0,10*ROW('Sanitation Data'!H73)))</f>
        <v/>
      </c>
      <c r="DG79" s="309" t="str">
        <f ca="true">+IF(OFFSET('Sanitation Data'!$H$30,0,10*ROW('Sanitation Data'!H73))="","",OFFSET('Sanitation Data'!$H$30,0,10*ROW('Sanitation Data'!H73)))</f>
        <v/>
      </c>
      <c r="DH79" s="309" t="str">
        <f ca="true">+IF(OFFSET('Sanitation Data'!$H$31,0,10*ROW('Sanitation Data'!H73))="","",OFFSET('Sanitation Data'!$H$31,0,10*ROW('Sanitation Data'!H73)))</f>
        <v/>
      </c>
      <c r="DI79" s="309" t="str">
        <f ca="true">+IF(OFFSET('Sanitation Data'!$H$32,0,10*ROW('Sanitation Data'!H73))="","",OFFSET('Sanitation Data'!$H$32,0,10*ROW('Sanitation Data'!H73)))</f>
        <v/>
      </c>
      <c r="DJ79" s="309" t="str">
        <f ca="true">+IF(OFFSET('Sanitation Data'!$I$28,0,10*ROW('Sanitation Data'!I73))="","",OFFSET('Sanitation Data'!$I$28,0,10*ROW('Sanitation Data'!I73)))</f>
        <v/>
      </c>
      <c r="DK79" s="309" t="str">
        <f ca="true">+IF(OFFSET('Sanitation Data'!$I$29,0,10*ROW('Sanitation Data'!I73))="","",OFFSET('Sanitation Data'!$I$29,0,10*ROW('Sanitation Data'!I73)))</f>
        <v/>
      </c>
      <c r="DL79" s="309" t="str">
        <f ca="true">+IF(OFFSET('Sanitation Data'!$I$30,0,10*ROW('Sanitation Data'!I73))="","",OFFSET('Sanitation Data'!$I$30,0,10*ROW('Sanitation Data'!I73)))</f>
        <v/>
      </c>
      <c r="DM79" s="309" t="str">
        <f ca="true">+IF(OFFSET('Sanitation Data'!$I$31,0,10*ROW('Sanitation Data'!I73))="","",OFFSET('Sanitation Data'!$I$31,0,10*ROW('Sanitation Data'!I73)))</f>
        <v/>
      </c>
      <c r="DN79" s="309" t="str">
        <f ca="true">+IF(OFFSET('Sanitation Data'!$I$32,0,10*ROW('Sanitation Data'!I73))="","",OFFSET('Sanitation Data'!$I$32,0,10*ROW('Sanitation Data'!I73)))</f>
        <v/>
      </c>
      <c r="DO79" s="309" t="str">
        <f ca="true">+IF(OFFSET('Hygiene Data'!$D$11,0,10*ROW('Hygiene Data'!D73))="","",OFFSET('Hygiene Data'!$D$11,0,10*ROW('Hygiene Data'!D73)))</f>
        <v/>
      </c>
      <c r="DP79" s="309" t="str">
        <f ca="true">+IF(OFFSET('Hygiene Data'!$D$12,0,10*ROW('Hygiene Data'!D73))="","",OFFSET('Hygiene Data'!$D$12,0,10*ROW('Hygiene Data'!D73)))</f>
        <v/>
      </c>
      <c r="DQ79" s="309" t="str">
        <f ca="true">+IF(OFFSET('Hygiene Data'!$D$13,0,10*ROW('Hygiene Data'!D73))="","",OFFSET('Hygiene Data'!$D$13,0,10*ROW('Hygiene Data'!D73)))</f>
        <v/>
      </c>
      <c r="DR79" s="309" t="str">
        <f ca="true">+IF(OFFSET('Hygiene Data'!$E$11,0,10*ROW('Hygiene Data'!E73))="","",OFFSET('Hygiene Data'!$E$11,0,10*ROW('Hygiene Data'!E73)))</f>
        <v/>
      </c>
      <c r="DS79" s="309" t="str">
        <f ca="true">+IF(OFFSET('Hygiene Data'!$E$12,0,10*ROW('Hygiene Data'!E73))="","",OFFSET('Hygiene Data'!$E$12,0,10*ROW('Hygiene Data'!E73)))</f>
        <v/>
      </c>
      <c r="DT79" s="309" t="str">
        <f ca="true">+IF(OFFSET('Hygiene Data'!$E$13,0,10*ROW('Hygiene Data'!E73))="","",OFFSET('Hygiene Data'!$E$13,0,10*ROW('Hygiene Data'!E73)))</f>
        <v/>
      </c>
      <c r="DU79" s="309" t="str">
        <f ca="true">+IF(OFFSET('Hygiene Data'!$F$11,0,10*ROW('Hygiene Data'!F73))="","",OFFSET('Hygiene Data'!$F$11,0,10*ROW('Hygiene Data'!F73)))</f>
        <v/>
      </c>
      <c r="DV79" s="309" t="str">
        <f ca="true">+IF(OFFSET('Hygiene Data'!$F$12,0,10*ROW('Hygiene Data'!F73))="","",OFFSET('Hygiene Data'!$F$12,0,10*ROW('Hygiene Data'!F73)))</f>
        <v/>
      </c>
      <c r="DW79" s="309" t="str">
        <f ca="true">+IF(OFFSET('Hygiene Data'!$F$13,0,10*ROW('Hygiene Data'!F73))="","",OFFSET('Hygiene Data'!$F$13,0,10*ROW('Hygiene Data'!F73)))</f>
        <v/>
      </c>
      <c r="DX79" s="309" t="str">
        <f ca="true">+IF(OFFSET('Hygiene Data'!$G$11,0,10*ROW('Hygiene Data'!G73))="","",OFFSET('Hygiene Data'!$G$11,0,10*ROW('Hygiene Data'!G73)))</f>
        <v/>
      </c>
      <c r="DY79" s="309" t="str">
        <f ca="true">+IF(OFFSET('Hygiene Data'!$G$12,0,10*ROW('Hygiene Data'!G73))="","",OFFSET('Hygiene Data'!$G$12,0,10*ROW('Hygiene Data'!G73)))</f>
        <v/>
      </c>
      <c r="DZ79" s="309" t="str">
        <f ca="true">+IF(OFFSET('Hygiene Data'!$G$13,0,10*ROW('Hygiene Data'!G73))="","",OFFSET('Hygiene Data'!$G$13,0,10*ROW('Hygiene Data'!G73)))</f>
        <v/>
      </c>
      <c r="EA79" s="309" t="str">
        <f ca="true">+IF(OFFSET('Hygiene Data'!$H$11,0,10*ROW('Hygiene Data'!H73))="","",OFFSET('Hygiene Data'!$H$11,0,10*ROW('Hygiene Data'!H73)))</f>
        <v/>
      </c>
      <c r="EB79" s="309" t="str">
        <f ca="true">+IF(OFFSET('Hygiene Data'!$H$12,0,10*ROW('Hygiene Data'!H73))="","",OFFSET('Hygiene Data'!$H$12,0,10*ROW('Hygiene Data'!H73)))</f>
        <v/>
      </c>
      <c r="EC79" s="309" t="str">
        <f ca="true">+IF(OFFSET('Hygiene Data'!$H$13,0,10*ROW('Hygiene Data'!H73))="","",OFFSET('Hygiene Data'!$H$13,0,10*ROW('Hygiene Data'!H73)))</f>
        <v/>
      </c>
      <c r="ED79" s="309" t="str">
        <f ca="true">+IF(OFFSET('Hygiene Data'!$I$11,0,10*ROW('Hygiene Data'!I73))="","",OFFSET('Hygiene Data'!$I$11,0,10*ROW('Hygiene Data'!I73)))</f>
        <v/>
      </c>
      <c r="EE79" s="309" t="str">
        <f ca="true">+IF(OFFSET('Hygiene Data'!$I$12,0,10*ROW('Hygiene Data'!I73))="","",OFFSET('Hygiene Data'!$I$12,0,10*ROW('Hygiene Data'!I73)))</f>
        <v/>
      </c>
      <c r="EF79" s="309"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65"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9"/>
      <c r="BS80" s="309" t="str">
        <f ca="true">+IF(OFFSET('Water Data'!$D$27,0,10*ROW('Water Data'!D74))="","",OFFSET('Water Data'!$D$27,0,10*ROW('Water Data'!D74)))</f>
        <v/>
      </c>
      <c r="BT80" s="309" t="str">
        <f ca="true">+IF(OFFSET('Water Data'!$D$28,0,10*ROW('Water Data'!D74))="","",OFFSET('Water Data'!$D$28,0,10*ROW('Water Data'!D74)))</f>
        <v/>
      </c>
      <c r="BU80" s="309" t="str">
        <f ca="true">+IF(OFFSET('Water Data'!$D$29,0,10*ROW('Water Data'!D74))="","",OFFSET('Water Data'!$D$29,0,10*ROW('Water Data'!D74)))</f>
        <v/>
      </c>
      <c r="BV80" s="309" t="str">
        <f ca="true">+IF(OFFSET('Water Data'!$E$27,0,10*ROW('Water Data'!E74))="","",OFFSET('Water Data'!$E$27,0,10*ROW('Water Data'!E74)))</f>
        <v/>
      </c>
      <c r="BW80" s="309" t="str">
        <f ca="true">+IF(OFFSET('Water Data'!$E$28,0,10*ROW('Water Data'!E74))="","",OFFSET('Water Data'!$E$28,0,10*ROW('Water Data'!E74)))</f>
        <v/>
      </c>
      <c r="BX80" s="309" t="str">
        <f ca="true">+IF(OFFSET('Water Data'!$E$29,0,10*ROW('Water Data'!E74))="","",OFFSET('Water Data'!$E$29,0,10*ROW('Water Data'!E74)))</f>
        <v/>
      </c>
      <c r="BY80" s="309" t="str">
        <f ca="true">+IF(OFFSET('Water Data'!$F$27,0,10*ROW('Water Data'!F74))="","",OFFSET('Water Data'!$F$27,0,10*ROW('Water Data'!F74)))</f>
        <v/>
      </c>
      <c r="BZ80" s="309" t="str">
        <f ca="true">+IF(OFFSET('Water Data'!$F$28,0,10*ROW('Water Data'!F74))="","",OFFSET('Water Data'!$F$28,0,10*ROW('Water Data'!F74)))</f>
        <v/>
      </c>
      <c r="CA80" s="309" t="str">
        <f ca="true">+IF(OFFSET('Water Data'!$F$29,0,10*ROW('Water Data'!F74))="","",OFFSET('Water Data'!$F$29,0,10*ROW('Water Data'!F74)))</f>
        <v/>
      </c>
      <c r="CB80" s="309" t="str">
        <f ca="true">+IF(OFFSET('Water Data'!$G$27,0,10*ROW('Water Data'!G74))="","",OFFSET('Water Data'!$G$27,0,10*ROW('Water Data'!G74)))</f>
        <v/>
      </c>
      <c r="CC80" s="309" t="str">
        <f ca="true">+IF(OFFSET('Water Data'!$G$28,0,10*ROW('Water Data'!G74))="","",OFFSET('Water Data'!$G$28,0,10*ROW('Water Data'!G74)))</f>
        <v/>
      </c>
      <c r="CD80" s="309" t="str">
        <f ca="true">+IF(OFFSET('Water Data'!$G$29,0,10*ROW('Water Data'!G74))="","",OFFSET('Water Data'!$G$29,0,10*ROW('Water Data'!G74)))</f>
        <v/>
      </c>
      <c r="CE80" s="309" t="str">
        <f ca="true">+IF(OFFSET('Water Data'!$H$27,0,10*ROW('Water Data'!H74))="","",OFFSET('Water Data'!$H$27,0,10*ROW('Water Data'!H74)))</f>
        <v/>
      </c>
      <c r="CF80" s="309" t="str">
        <f ca="true">+IF(OFFSET('Water Data'!$H$28,0,10*ROW('Water Data'!H74))="","",OFFSET('Water Data'!$H$28,0,10*ROW('Water Data'!H74)))</f>
        <v/>
      </c>
      <c r="CG80" s="309" t="str">
        <f ca="true">+IF(OFFSET('Water Data'!$H$29,0,10*ROW('Water Data'!H74))="","",OFFSET('Water Data'!$H$29,0,10*ROW('Water Data'!H74)))</f>
        <v/>
      </c>
      <c r="CH80" s="309" t="str">
        <f ca="true">+IF(OFFSET('Water Data'!$I$27,0,10*ROW('Water Data'!I74))="","",OFFSET('Water Data'!$I$27,0,10*ROW('Water Data'!I74)))</f>
        <v/>
      </c>
      <c r="CI80" s="309" t="str">
        <f ca="true">+IF(OFFSET('Water Data'!$I$28,0,10*ROW('Water Data'!I74))="","",OFFSET('Water Data'!$I$28,0,10*ROW('Water Data'!I74)))</f>
        <v/>
      </c>
      <c r="CJ80" s="309" t="str">
        <f ca="true">+IF(OFFSET('Water Data'!$I$29,0,10*ROW('Water Data'!I74))="","",OFFSET('Water Data'!$I$29,0,10*ROW('Water Data'!I74)))</f>
        <v/>
      </c>
      <c r="CK80" s="309" t="str">
        <f ca="true">+IF(OFFSET('Sanitation Data'!$D$28,0,10*ROW('Sanitation Data'!D74))="","",OFFSET('Sanitation Data'!$D$28,0,10*ROW('Sanitation Data'!D74)))</f>
        <v/>
      </c>
      <c r="CL80" s="309" t="str">
        <f ca="true">+IF(OFFSET('Sanitation Data'!$D$29,0,10*ROW('Sanitation Data'!D74))="","",OFFSET('Sanitation Data'!$D$29,0,10*ROW('Sanitation Data'!D74)))</f>
        <v/>
      </c>
      <c r="CM80" s="309" t="str">
        <f ca="true">+IF(OFFSET('Sanitation Data'!$D$30,0,10*ROW('Sanitation Data'!D74))="","",OFFSET('Sanitation Data'!$D$30,0,10*ROW('Sanitation Data'!D74)))</f>
        <v/>
      </c>
      <c r="CN80" s="309" t="str">
        <f ca="true">+IF(OFFSET('Sanitation Data'!$D$31,0,10*ROW('Sanitation Data'!D74))="","",OFFSET('Sanitation Data'!$D$31,0,10*ROW('Sanitation Data'!D74)))</f>
        <v/>
      </c>
      <c r="CO80" s="309" t="str">
        <f ca="true">+IF(OFFSET('Sanitation Data'!$D$32,0,10*ROW('Sanitation Data'!D74))="","",OFFSET('Sanitation Data'!$D$32,0,10*ROW('Sanitation Data'!D74)))</f>
        <v/>
      </c>
      <c r="CP80" s="309" t="str">
        <f ca="true">+IF(OFFSET('Sanitation Data'!$E$28,0,10*ROW('Sanitation Data'!E74))="","",OFFSET('Sanitation Data'!$E$28,0,10*ROW('Sanitation Data'!E74)))</f>
        <v/>
      </c>
      <c r="CQ80" s="309" t="str">
        <f ca="true">+IF(OFFSET('Sanitation Data'!$E$29,0,10*ROW('Sanitation Data'!E74))="","",OFFSET('Sanitation Data'!$E$29,0,10*ROW('Sanitation Data'!E74)))</f>
        <v/>
      </c>
      <c r="CR80" s="309" t="str">
        <f ca="true">+IF(OFFSET('Sanitation Data'!$E$30,0,10*ROW('Sanitation Data'!E74))="","",OFFSET('Sanitation Data'!$E$30,0,10*ROW('Sanitation Data'!E74)))</f>
        <v/>
      </c>
      <c r="CS80" s="309" t="str">
        <f ca="true">+IF(OFFSET('Sanitation Data'!$E$31,0,10*ROW('Sanitation Data'!E74))="","",OFFSET('Sanitation Data'!$E$31,0,10*ROW('Sanitation Data'!E74)))</f>
        <v/>
      </c>
      <c r="CT80" s="309" t="str">
        <f ca="true">+IF(OFFSET('Sanitation Data'!$E$32,0,10*ROW('Sanitation Data'!E74))="","",OFFSET('Sanitation Data'!$E$32,0,10*ROW('Sanitation Data'!E74)))</f>
        <v/>
      </c>
      <c r="CU80" s="309" t="str">
        <f ca="true">+IF(OFFSET('Sanitation Data'!$F$28,0,10*ROW('Sanitation Data'!F74))="","",OFFSET('Sanitation Data'!$F$28,0,10*ROW('Sanitation Data'!F74)))</f>
        <v/>
      </c>
      <c r="CV80" s="309" t="str">
        <f ca="true">+IF(OFFSET('Sanitation Data'!$F$29,0,10*ROW('Sanitation Data'!F74))="","",OFFSET('Sanitation Data'!$F$29,0,10*ROW('Sanitation Data'!F74)))</f>
        <v/>
      </c>
      <c r="CW80" s="309" t="str">
        <f ca="true">+IF(OFFSET('Sanitation Data'!$F$30,0,10*ROW('Sanitation Data'!F74))="","",OFFSET('Sanitation Data'!$F$30,0,10*ROW('Sanitation Data'!F74)))</f>
        <v/>
      </c>
      <c r="CX80" s="309" t="str">
        <f ca="true">+IF(OFFSET('Sanitation Data'!$F$31,0,10*ROW('Sanitation Data'!F74))="","",OFFSET('Sanitation Data'!$F$31,0,10*ROW('Sanitation Data'!F74)))</f>
        <v/>
      </c>
      <c r="CY80" s="309" t="str">
        <f ca="true">+IF(OFFSET('Sanitation Data'!$F$32,0,10*ROW('Sanitation Data'!F74))="","",OFFSET('Sanitation Data'!$F$32,0,10*ROW('Sanitation Data'!F74)))</f>
        <v/>
      </c>
      <c r="CZ80" s="309" t="str">
        <f ca="true">+IF(OFFSET('Sanitation Data'!$G$28,0,10*ROW('Sanitation Data'!G74))="","",OFFSET('Sanitation Data'!$G$28,0,10*ROW('Sanitation Data'!G74)))</f>
        <v/>
      </c>
      <c r="DA80" s="309" t="str">
        <f ca="true">+IF(OFFSET('Sanitation Data'!$G$29,0,10*ROW('Sanitation Data'!G74))="","",OFFSET('Sanitation Data'!$G$29,0,10*ROW('Sanitation Data'!G74)))</f>
        <v/>
      </c>
      <c r="DB80" s="309" t="str">
        <f ca="true">+IF(OFFSET('Sanitation Data'!$G$30,0,10*ROW('Sanitation Data'!G74))="","",OFFSET('Sanitation Data'!$G$30,0,10*ROW('Sanitation Data'!G74)))</f>
        <v/>
      </c>
      <c r="DC80" s="309" t="str">
        <f ca="true">+IF(OFFSET('Sanitation Data'!$G$31,0,10*ROW('Sanitation Data'!G74))="","",OFFSET('Sanitation Data'!$G$31,0,10*ROW('Sanitation Data'!G74)))</f>
        <v/>
      </c>
      <c r="DD80" s="309" t="str">
        <f ca="true">+IF(OFFSET('Sanitation Data'!$G$32,0,10*ROW('Sanitation Data'!G74))="","",OFFSET('Sanitation Data'!$G$32,0,10*ROW('Sanitation Data'!G74)))</f>
        <v/>
      </c>
      <c r="DE80" s="309" t="str">
        <f ca="true">+IF(OFFSET('Sanitation Data'!$H$28,0,10*ROW('Sanitation Data'!H74))="","",OFFSET('Sanitation Data'!$H$28,0,10*ROW('Sanitation Data'!H74)))</f>
        <v/>
      </c>
      <c r="DF80" s="309" t="str">
        <f ca="true">+IF(OFFSET('Sanitation Data'!$H$29,0,10*ROW('Sanitation Data'!H74))="","",OFFSET('Sanitation Data'!$H$29,0,10*ROW('Sanitation Data'!H74)))</f>
        <v/>
      </c>
      <c r="DG80" s="309" t="str">
        <f ca="true">+IF(OFFSET('Sanitation Data'!$H$30,0,10*ROW('Sanitation Data'!H74))="","",OFFSET('Sanitation Data'!$H$30,0,10*ROW('Sanitation Data'!H74)))</f>
        <v/>
      </c>
      <c r="DH80" s="309" t="str">
        <f ca="true">+IF(OFFSET('Sanitation Data'!$H$31,0,10*ROW('Sanitation Data'!H74))="","",OFFSET('Sanitation Data'!$H$31,0,10*ROW('Sanitation Data'!H74)))</f>
        <v/>
      </c>
      <c r="DI80" s="309" t="str">
        <f ca="true">+IF(OFFSET('Sanitation Data'!$H$32,0,10*ROW('Sanitation Data'!H74))="","",OFFSET('Sanitation Data'!$H$32,0,10*ROW('Sanitation Data'!H74)))</f>
        <v/>
      </c>
      <c r="DJ80" s="309" t="str">
        <f ca="true">+IF(OFFSET('Sanitation Data'!$I$28,0,10*ROW('Sanitation Data'!I74))="","",OFFSET('Sanitation Data'!$I$28,0,10*ROW('Sanitation Data'!I74)))</f>
        <v/>
      </c>
      <c r="DK80" s="309" t="str">
        <f ca="true">+IF(OFFSET('Sanitation Data'!$I$29,0,10*ROW('Sanitation Data'!I74))="","",OFFSET('Sanitation Data'!$I$29,0,10*ROW('Sanitation Data'!I74)))</f>
        <v/>
      </c>
      <c r="DL80" s="309" t="str">
        <f ca="true">+IF(OFFSET('Sanitation Data'!$I$30,0,10*ROW('Sanitation Data'!I74))="","",OFFSET('Sanitation Data'!$I$30,0,10*ROW('Sanitation Data'!I74)))</f>
        <v/>
      </c>
      <c r="DM80" s="309" t="str">
        <f ca="true">+IF(OFFSET('Sanitation Data'!$I$31,0,10*ROW('Sanitation Data'!I74))="","",OFFSET('Sanitation Data'!$I$31,0,10*ROW('Sanitation Data'!I74)))</f>
        <v/>
      </c>
      <c r="DN80" s="309" t="str">
        <f ca="true">+IF(OFFSET('Sanitation Data'!$I$32,0,10*ROW('Sanitation Data'!I74))="","",OFFSET('Sanitation Data'!$I$32,0,10*ROW('Sanitation Data'!I74)))</f>
        <v/>
      </c>
      <c r="DO80" s="309" t="str">
        <f ca="true">+IF(OFFSET('Hygiene Data'!$D$11,0,10*ROW('Hygiene Data'!D74))="","",OFFSET('Hygiene Data'!$D$11,0,10*ROW('Hygiene Data'!D74)))</f>
        <v/>
      </c>
      <c r="DP80" s="309" t="str">
        <f ca="true">+IF(OFFSET('Hygiene Data'!$D$12,0,10*ROW('Hygiene Data'!D74))="","",OFFSET('Hygiene Data'!$D$12,0,10*ROW('Hygiene Data'!D74)))</f>
        <v/>
      </c>
      <c r="DQ80" s="309" t="str">
        <f ca="true">+IF(OFFSET('Hygiene Data'!$D$13,0,10*ROW('Hygiene Data'!D74))="","",OFFSET('Hygiene Data'!$D$13,0,10*ROW('Hygiene Data'!D74)))</f>
        <v/>
      </c>
      <c r="DR80" s="309" t="str">
        <f ca="true">+IF(OFFSET('Hygiene Data'!$E$11,0,10*ROW('Hygiene Data'!E74))="","",OFFSET('Hygiene Data'!$E$11,0,10*ROW('Hygiene Data'!E74)))</f>
        <v/>
      </c>
      <c r="DS80" s="309" t="str">
        <f ca="true">+IF(OFFSET('Hygiene Data'!$E$12,0,10*ROW('Hygiene Data'!E74))="","",OFFSET('Hygiene Data'!$E$12,0,10*ROW('Hygiene Data'!E74)))</f>
        <v/>
      </c>
      <c r="DT80" s="309" t="str">
        <f ca="true">+IF(OFFSET('Hygiene Data'!$E$13,0,10*ROW('Hygiene Data'!E74))="","",OFFSET('Hygiene Data'!$E$13,0,10*ROW('Hygiene Data'!E74)))</f>
        <v/>
      </c>
      <c r="DU80" s="309" t="str">
        <f ca="true">+IF(OFFSET('Hygiene Data'!$F$11,0,10*ROW('Hygiene Data'!F74))="","",OFFSET('Hygiene Data'!$F$11,0,10*ROW('Hygiene Data'!F74)))</f>
        <v/>
      </c>
      <c r="DV80" s="309" t="str">
        <f ca="true">+IF(OFFSET('Hygiene Data'!$F$12,0,10*ROW('Hygiene Data'!F74))="","",OFFSET('Hygiene Data'!$F$12,0,10*ROW('Hygiene Data'!F74)))</f>
        <v/>
      </c>
      <c r="DW80" s="309" t="str">
        <f ca="true">+IF(OFFSET('Hygiene Data'!$F$13,0,10*ROW('Hygiene Data'!F74))="","",OFFSET('Hygiene Data'!$F$13,0,10*ROW('Hygiene Data'!F74)))</f>
        <v/>
      </c>
      <c r="DX80" s="309" t="str">
        <f ca="true">+IF(OFFSET('Hygiene Data'!$G$11,0,10*ROW('Hygiene Data'!G74))="","",OFFSET('Hygiene Data'!$G$11,0,10*ROW('Hygiene Data'!G74)))</f>
        <v/>
      </c>
      <c r="DY80" s="309" t="str">
        <f ca="true">+IF(OFFSET('Hygiene Data'!$G$12,0,10*ROW('Hygiene Data'!G74))="","",OFFSET('Hygiene Data'!$G$12,0,10*ROW('Hygiene Data'!G74)))</f>
        <v/>
      </c>
      <c r="DZ80" s="309" t="str">
        <f ca="true">+IF(OFFSET('Hygiene Data'!$G$13,0,10*ROW('Hygiene Data'!G74))="","",OFFSET('Hygiene Data'!$G$13,0,10*ROW('Hygiene Data'!G74)))</f>
        <v/>
      </c>
      <c r="EA80" s="309" t="str">
        <f ca="true">+IF(OFFSET('Hygiene Data'!$H$11,0,10*ROW('Hygiene Data'!H74))="","",OFFSET('Hygiene Data'!$H$11,0,10*ROW('Hygiene Data'!H74)))</f>
        <v/>
      </c>
      <c r="EB80" s="309" t="str">
        <f ca="true">+IF(OFFSET('Hygiene Data'!$H$12,0,10*ROW('Hygiene Data'!H74))="","",OFFSET('Hygiene Data'!$H$12,0,10*ROW('Hygiene Data'!H74)))</f>
        <v/>
      </c>
      <c r="EC80" s="309" t="str">
        <f ca="true">+IF(OFFSET('Hygiene Data'!$H$13,0,10*ROW('Hygiene Data'!H74))="","",OFFSET('Hygiene Data'!$H$13,0,10*ROW('Hygiene Data'!H74)))</f>
        <v/>
      </c>
      <c r="ED80" s="309" t="str">
        <f ca="true">+IF(OFFSET('Hygiene Data'!$I$11,0,10*ROW('Hygiene Data'!I74))="","",OFFSET('Hygiene Data'!$I$11,0,10*ROW('Hygiene Data'!I74)))</f>
        <v/>
      </c>
      <c r="EE80" s="309" t="str">
        <f ca="true">+IF(OFFSET('Hygiene Data'!$I$12,0,10*ROW('Hygiene Data'!I74))="","",OFFSET('Hygiene Data'!$I$12,0,10*ROW('Hygiene Data'!I74)))</f>
        <v/>
      </c>
      <c r="EF80" s="309"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65"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9"/>
      <c r="BS81" s="309" t="str">
        <f ca="true">+IF(OFFSET('Water Data'!$D$27,0,10*ROW('Water Data'!D75))="","",OFFSET('Water Data'!$D$27,0,10*ROW('Water Data'!D75)))</f>
        <v/>
      </c>
      <c r="BT81" s="309" t="str">
        <f ca="true">+IF(OFFSET('Water Data'!$D$28,0,10*ROW('Water Data'!D75))="","",OFFSET('Water Data'!$D$28,0,10*ROW('Water Data'!D75)))</f>
        <v/>
      </c>
      <c r="BU81" s="309" t="str">
        <f ca="true">+IF(OFFSET('Water Data'!$D$29,0,10*ROW('Water Data'!D75))="","",OFFSET('Water Data'!$D$29,0,10*ROW('Water Data'!D75)))</f>
        <v/>
      </c>
      <c r="BV81" s="309" t="str">
        <f ca="true">+IF(OFFSET('Water Data'!$E$27,0,10*ROW('Water Data'!E75))="","",OFFSET('Water Data'!$E$27,0,10*ROW('Water Data'!E75)))</f>
        <v/>
      </c>
      <c r="BW81" s="309" t="str">
        <f ca="true">+IF(OFFSET('Water Data'!$E$28,0,10*ROW('Water Data'!E75))="","",OFFSET('Water Data'!$E$28,0,10*ROW('Water Data'!E75)))</f>
        <v/>
      </c>
      <c r="BX81" s="309" t="str">
        <f ca="true">+IF(OFFSET('Water Data'!$E$29,0,10*ROW('Water Data'!E75))="","",OFFSET('Water Data'!$E$29,0,10*ROW('Water Data'!E75)))</f>
        <v/>
      </c>
      <c r="BY81" s="309" t="str">
        <f ca="true">+IF(OFFSET('Water Data'!$F$27,0,10*ROW('Water Data'!F75))="","",OFFSET('Water Data'!$F$27,0,10*ROW('Water Data'!F75)))</f>
        <v/>
      </c>
      <c r="BZ81" s="309" t="str">
        <f ca="true">+IF(OFFSET('Water Data'!$F$28,0,10*ROW('Water Data'!F75))="","",OFFSET('Water Data'!$F$28,0,10*ROW('Water Data'!F75)))</f>
        <v/>
      </c>
      <c r="CA81" s="309" t="str">
        <f ca="true">+IF(OFFSET('Water Data'!$F$29,0,10*ROW('Water Data'!F75))="","",OFFSET('Water Data'!$F$29,0,10*ROW('Water Data'!F75)))</f>
        <v/>
      </c>
      <c r="CB81" s="309" t="str">
        <f ca="true">+IF(OFFSET('Water Data'!$G$27,0,10*ROW('Water Data'!G75))="","",OFFSET('Water Data'!$G$27,0,10*ROW('Water Data'!G75)))</f>
        <v/>
      </c>
      <c r="CC81" s="309" t="str">
        <f ca="true">+IF(OFFSET('Water Data'!$G$28,0,10*ROW('Water Data'!G75))="","",OFFSET('Water Data'!$G$28,0,10*ROW('Water Data'!G75)))</f>
        <v/>
      </c>
      <c r="CD81" s="309" t="str">
        <f ca="true">+IF(OFFSET('Water Data'!$G$29,0,10*ROW('Water Data'!G75))="","",OFFSET('Water Data'!$G$29,0,10*ROW('Water Data'!G75)))</f>
        <v/>
      </c>
      <c r="CE81" s="309" t="str">
        <f ca="true">+IF(OFFSET('Water Data'!$H$27,0,10*ROW('Water Data'!H75))="","",OFFSET('Water Data'!$H$27,0,10*ROW('Water Data'!H75)))</f>
        <v/>
      </c>
      <c r="CF81" s="309" t="str">
        <f ca="true">+IF(OFFSET('Water Data'!$H$28,0,10*ROW('Water Data'!H75))="","",OFFSET('Water Data'!$H$28,0,10*ROW('Water Data'!H75)))</f>
        <v/>
      </c>
      <c r="CG81" s="309" t="str">
        <f ca="true">+IF(OFFSET('Water Data'!$H$29,0,10*ROW('Water Data'!H75))="","",OFFSET('Water Data'!$H$29,0,10*ROW('Water Data'!H75)))</f>
        <v/>
      </c>
      <c r="CH81" s="309" t="str">
        <f ca="true">+IF(OFFSET('Water Data'!$I$27,0,10*ROW('Water Data'!I75))="","",OFFSET('Water Data'!$I$27,0,10*ROW('Water Data'!I75)))</f>
        <v/>
      </c>
      <c r="CI81" s="309" t="str">
        <f ca="true">+IF(OFFSET('Water Data'!$I$28,0,10*ROW('Water Data'!I75))="","",OFFSET('Water Data'!$I$28,0,10*ROW('Water Data'!I75)))</f>
        <v/>
      </c>
      <c r="CJ81" s="309" t="str">
        <f ca="true">+IF(OFFSET('Water Data'!$I$29,0,10*ROW('Water Data'!I75))="","",OFFSET('Water Data'!$I$29,0,10*ROW('Water Data'!I75)))</f>
        <v/>
      </c>
      <c r="CK81" s="309" t="str">
        <f ca="true">+IF(OFFSET('Sanitation Data'!$D$28,0,10*ROW('Sanitation Data'!D75))="","",OFFSET('Sanitation Data'!$D$28,0,10*ROW('Sanitation Data'!D75)))</f>
        <v/>
      </c>
      <c r="CL81" s="309" t="str">
        <f ca="true">+IF(OFFSET('Sanitation Data'!$D$29,0,10*ROW('Sanitation Data'!D75))="","",OFFSET('Sanitation Data'!$D$29,0,10*ROW('Sanitation Data'!D75)))</f>
        <v/>
      </c>
      <c r="CM81" s="309" t="str">
        <f ca="true">+IF(OFFSET('Sanitation Data'!$D$30,0,10*ROW('Sanitation Data'!D75))="","",OFFSET('Sanitation Data'!$D$30,0,10*ROW('Sanitation Data'!D75)))</f>
        <v/>
      </c>
      <c r="CN81" s="309" t="str">
        <f ca="true">+IF(OFFSET('Sanitation Data'!$D$31,0,10*ROW('Sanitation Data'!D75))="","",OFFSET('Sanitation Data'!$D$31,0,10*ROW('Sanitation Data'!D75)))</f>
        <v/>
      </c>
      <c r="CO81" s="309" t="str">
        <f ca="true">+IF(OFFSET('Sanitation Data'!$D$32,0,10*ROW('Sanitation Data'!D75))="","",OFFSET('Sanitation Data'!$D$32,0,10*ROW('Sanitation Data'!D75)))</f>
        <v/>
      </c>
      <c r="CP81" s="309" t="str">
        <f ca="true">+IF(OFFSET('Sanitation Data'!$E$28,0,10*ROW('Sanitation Data'!E75))="","",OFFSET('Sanitation Data'!$E$28,0,10*ROW('Sanitation Data'!E75)))</f>
        <v/>
      </c>
      <c r="CQ81" s="309" t="str">
        <f ca="true">+IF(OFFSET('Sanitation Data'!$E$29,0,10*ROW('Sanitation Data'!E75))="","",OFFSET('Sanitation Data'!$E$29,0,10*ROW('Sanitation Data'!E75)))</f>
        <v/>
      </c>
      <c r="CR81" s="309" t="str">
        <f ca="true">+IF(OFFSET('Sanitation Data'!$E$30,0,10*ROW('Sanitation Data'!E75))="","",OFFSET('Sanitation Data'!$E$30,0,10*ROW('Sanitation Data'!E75)))</f>
        <v/>
      </c>
      <c r="CS81" s="309" t="str">
        <f ca="true">+IF(OFFSET('Sanitation Data'!$E$31,0,10*ROW('Sanitation Data'!E75))="","",OFFSET('Sanitation Data'!$E$31,0,10*ROW('Sanitation Data'!E75)))</f>
        <v/>
      </c>
      <c r="CT81" s="309" t="str">
        <f ca="true">+IF(OFFSET('Sanitation Data'!$E$32,0,10*ROW('Sanitation Data'!E75))="","",OFFSET('Sanitation Data'!$E$32,0,10*ROW('Sanitation Data'!E75)))</f>
        <v/>
      </c>
      <c r="CU81" s="309" t="str">
        <f ca="true">+IF(OFFSET('Sanitation Data'!$F$28,0,10*ROW('Sanitation Data'!F75))="","",OFFSET('Sanitation Data'!$F$28,0,10*ROW('Sanitation Data'!F75)))</f>
        <v/>
      </c>
      <c r="CV81" s="309" t="str">
        <f ca="true">+IF(OFFSET('Sanitation Data'!$F$29,0,10*ROW('Sanitation Data'!F75))="","",OFFSET('Sanitation Data'!$F$29,0,10*ROW('Sanitation Data'!F75)))</f>
        <v/>
      </c>
      <c r="CW81" s="309" t="str">
        <f ca="true">+IF(OFFSET('Sanitation Data'!$F$30,0,10*ROW('Sanitation Data'!F75))="","",OFFSET('Sanitation Data'!$F$30,0,10*ROW('Sanitation Data'!F75)))</f>
        <v/>
      </c>
      <c r="CX81" s="309" t="str">
        <f ca="true">+IF(OFFSET('Sanitation Data'!$F$31,0,10*ROW('Sanitation Data'!F75))="","",OFFSET('Sanitation Data'!$F$31,0,10*ROW('Sanitation Data'!F75)))</f>
        <v/>
      </c>
      <c r="CY81" s="309" t="str">
        <f ca="true">+IF(OFFSET('Sanitation Data'!$F$32,0,10*ROW('Sanitation Data'!F75))="","",OFFSET('Sanitation Data'!$F$32,0,10*ROW('Sanitation Data'!F75)))</f>
        <v/>
      </c>
      <c r="CZ81" s="309" t="str">
        <f ca="true">+IF(OFFSET('Sanitation Data'!$G$28,0,10*ROW('Sanitation Data'!G75))="","",OFFSET('Sanitation Data'!$G$28,0,10*ROW('Sanitation Data'!G75)))</f>
        <v/>
      </c>
      <c r="DA81" s="309" t="str">
        <f ca="true">+IF(OFFSET('Sanitation Data'!$G$29,0,10*ROW('Sanitation Data'!G75))="","",OFFSET('Sanitation Data'!$G$29,0,10*ROW('Sanitation Data'!G75)))</f>
        <v/>
      </c>
      <c r="DB81" s="309" t="str">
        <f ca="true">+IF(OFFSET('Sanitation Data'!$G$30,0,10*ROW('Sanitation Data'!G75))="","",OFFSET('Sanitation Data'!$G$30,0,10*ROW('Sanitation Data'!G75)))</f>
        <v/>
      </c>
      <c r="DC81" s="309" t="str">
        <f ca="true">+IF(OFFSET('Sanitation Data'!$G$31,0,10*ROW('Sanitation Data'!G75))="","",OFFSET('Sanitation Data'!$G$31,0,10*ROW('Sanitation Data'!G75)))</f>
        <v/>
      </c>
      <c r="DD81" s="309" t="str">
        <f ca="true">+IF(OFFSET('Sanitation Data'!$G$32,0,10*ROW('Sanitation Data'!G75))="","",OFFSET('Sanitation Data'!$G$32,0,10*ROW('Sanitation Data'!G75)))</f>
        <v/>
      </c>
      <c r="DE81" s="309" t="str">
        <f ca="true">+IF(OFFSET('Sanitation Data'!$H$28,0,10*ROW('Sanitation Data'!H75))="","",OFFSET('Sanitation Data'!$H$28,0,10*ROW('Sanitation Data'!H75)))</f>
        <v/>
      </c>
      <c r="DF81" s="309" t="str">
        <f ca="true">+IF(OFFSET('Sanitation Data'!$H$29,0,10*ROW('Sanitation Data'!H75))="","",OFFSET('Sanitation Data'!$H$29,0,10*ROW('Sanitation Data'!H75)))</f>
        <v/>
      </c>
      <c r="DG81" s="309" t="str">
        <f ca="true">+IF(OFFSET('Sanitation Data'!$H$30,0,10*ROW('Sanitation Data'!H75))="","",OFFSET('Sanitation Data'!$H$30,0,10*ROW('Sanitation Data'!H75)))</f>
        <v/>
      </c>
      <c r="DH81" s="309" t="str">
        <f ca="true">+IF(OFFSET('Sanitation Data'!$H$31,0,10*ROW('Sanitation Data'!H75))="","",OFFSET('Sanitation Data'!$H$31,0,10*ROW('Sanitation Data'!H75)))</f>
        <v/>
      </c>
      <c r="DI81" s="309" t="str">
        <f ca="true">+IF(OFFSET('Sanitation Data'!$H$32,0,10*ROW('Sanitation Data'!H75))="","",OFFSET('Sanitation Data'!$H$32,0,10*ROW('Sanitation Data'!H75)))</f>
        <v/>
      </c>
      <c r="DJ81" s="309" t="str">
        <f ca="true">+IF(OFFSET('Sanitation Data'!$I$28,0,10*ROW('Sanitation Data'!I75))="","",OFFSET('Sanitation Data'!$I$28,0,10*ROW('Sanitation Data'!I75)))</f>
        <v/>
      </c>
      <c r="DK81" s="309" t="str">
        <f ca="true">+IF(OFFSET('Sanitation Data'!$I$29,0,10*ROW('Sanitation Data'!I75))="","",OFFSET('Sanitation Data'!$I$29,0,10*ROW('Sanitation Data'!I75)))</f>
        <v/>
      </c>
      <c r="DL81" s="309" t="str">
        <f ca="true">+IF(OFFSET('Sanitation Data'!$I$30,0,10*ROW('Sanitation Data'!I75))="","",OFFSET('Sanitation Data'!$I$30,0,10*ROW('Sanitation Data'!I75)))</f>
        <v/>
      </c>
      <c r="DM81" s="309" t="str">
        <f ca="true">+IF(OFFSET('Sanitation Data'!$I$31,0,10*ROW('Sanitation Data'!I75))="","",OFFSET('Sanitation Data'!$I$31,0,10*ROW('Sanitation Data'!I75)))</f>
        <v/>
      </c>
      <c r="DN81" s="309" t="str">
        <f ca="true">+IF(OFFSET('Sanitation Data'!$I$32,0,10*ROW('Sanitation Data'!I75))="","",OFFSET('Sanitation Data'!$I$32,0,10*ROW('Sanitation Data'!I75)))</f>
        <v/>
      </c>
      <c r="DO81" s="309" t="str">
        <f ca="true">+IF(OFFSET('Hygiene Data'!$D$11,0,10*ROW('Hygiene Data'!D75))="","",OFFSET('Hygiene Data'!$D$11,0,10*ROW('Hygiene Data'!D75)))</f>
        <v/>
      </c>
      <c r="DP81" s="309" t="str">
        <f ca="true">+IF(OFFSET('Hygiene Data'!$D$12,0,10*ROW('Hygiene Data'!D75))="","",OFFSET('Hygiene Data'!$D$12,0,10*ROW('Hygiene Data'!D75)))</f>
        <v/>
      </c>
      <c r="DQ81" s="309" t="str">
        <f ca="true">+IF(OFFSET('Hygiene Data'!$D$13,0,10*ROW('Hygiene Data'!D75))="","",OFFSET('Hygiene Data'!$D$13,0,10*ROW('Hygiene Data'!D75)))</f>
        <v/>
      </c>
      <c r="DR81" s="309" t="str">
        <f ca="true">+IF(OFFSET('Hygiene Data'!$E$11,0,10*ROW('Hygiene Data'!E75))="","",OFFSET('Hygiene Data'!$E$11,0,10*ROW('Hygiene Data'!E75)))</f>
        <v/>
      </c>
      <c r="DS81" s="309" t="str">
        <f ca="true">+IF(OFFSET('Hygiene Data'!$E$12,0,10*ROW('Hygiene Data'!E75))="","",OFFSET('Hygiene Data'!$E$12,0,10*ROW('Hygiene Data'!E75)))</f>
        <v/>
      </c>
      <c r="DT81" s="309" t="str">
        <f ca="true">+IF(OFFSET('Hygiene Data'!$E$13,0,10*ROW('Hygiene Data'!E75))="","",OFFSET('Hygiene Data'!$E$13,0,10*ROW('Hygiene Data'!E75)))</f>
        <v/>
      </c>
      <c r="DU81" s="309" t="str">
        <f ca="true">+IF(OFFSET('Hygiene Data'!$F$11,0,10*ROW('Hygiene Data'!F75))="","",OFFSET('Hygiene Data'!$F$11,0,10*ROW('Hygiene Data'!F75)))</f>
        <v/>
      </c>
      <c r="DV81" s="309" t="str">
        <f ca="true">+IF(OFFSET('Hygiene Data'!$F$12,0,10*ROW('Hygiene Data'!F75))="","",OFFSET('Hygiene Data'!$F$12,0,10*ROW('Hygiene Data'!F75)))</f>
        <v/>
      </c>
      <c r="DW81" s="309" t="str">
        <f ca="true">+IF(OFFSET('Hygiene Data'!$F$13,0,10*ROW('Hygiene Data'!F75))="","",OFFSET('Hygiene Data'!$F$13,0,10*ROW('Hygiene Data'!F75)))</f>
        <v/>
      </c>
      <c r="DX81" s="309" t="str">
        <f ca="true">+IF(OFFSET('Hygiene Data'!$G$11,0,10*ROW('Hygiene Data'!G75))="","",OFFSET('Hygiene Data'!$G$11,0,10*ROW('Hygiene Data'!G75)))</f>
        <v/>
      </c>
      <c r="DY81" s="309" t="str">
        <f ca="true">+IF(OFFSET('Hygiene Data'!$G$12,0,10*ROW('Hygiene Data'!G75))="","",OFFSET('Hygiene Data'!$G$12,0,10*ROW('Hygiene Data'!G75)))</f>
        <v/>
      </c>
      <c r="DZ81" s="309" t="str">
        <f ca="true">+IF(OFFSET('Hygiene Data'!$G$13,0,10*ROW('Hygiene Data'!G75))="","",OFFSET('Hygiene Data'!$G$13,0,10*ROW('Hygiene Data'!G75)))</f>
        <v/>
      </c>
      <c r="EA81" s="309" t="str">
        <f ca="true">+IF(OFFSET('Hygiene Data'!$H$11,0,10*ROW('Hygiene Data'!H75))="","",OFFSET('Hygiene Data'!$H$11,0,10*ROW('Hygiene Data'!H75)))</f>
        <v/>
      </c>
      <c r="EB81" s="309" t="str">
        <f ca="true">+IF(OFFSET('Hygiene Data'!$H$12,0,10*ROW('Hygiene Data'!H75))="","",OFFSET('Hygiene Data'!$H$12,0,10*ROW('Hygiene Data'!H75)))</f>
        <v/>
      </c>
      <c r="EC81" s="309" t="str">
        <f ca="true">+IF(OFFSET('Hygiene Data'!$H$13,0,10*ROW('Hygiene Data'!H75))="","",OFFSET('Hygiene Data'!$H$13,0,10*ROW('Hygiene Data'!H75)))</f>
        <v/>
      </c>
      <c r="ED81" s="309" t="str">
        <f ca="true">+IF(OFFSET('Hygiene Data'!$I$11,0,10*ROW('Hygiene Data'!I75))="","",OFFSET('Hygiene Data'!$I$11,0,10*ROW('Hygiene Data'!I75)))</f>
        <v/>
      </c>
      <c r="EE81" s="309" t="str">
        <f ca="true">+IF(OFFSET('Hygiene Data'!$I$12,0,10*ROW('Hygiene Data'!I75))="","",OFFSET('Hygiene Data'!$I$12,0,10*ROW('Hygiene Data'!I75)))</f>
        <v/>
      </c>
      <c r="EF81" s="309"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65"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9"/>
      <c r="BS82" s="309" t="str">
        <f ca="true">+IF(OFFSET('Water Data'!$D$27,0,10*ROW('Water Data'!D76))="","",OFFSET('Water Data'!$D$27,0,10*ROW('Water Data'!D76)))</f>
        <v/>
      </c>
      <c r="BT82" s="309" t="str">
        <f ca="true">+IF(OFFSET('Water Data'!$D$28,0,10*ROW('Water Data'!D76))="","",OFFSET('Water Data'!$D$28,0,10*ROW('Water Data'!D76)))</f>
        <v/>
      </c>
      <c r="BU82" s="309" t="str">
        <f ca="true">+IF(OFFSET('Water Data'!$D$29,0,10*ROW('Water Data'!D76))="","",OFFSET('Water Data'!$D$29,0,10*ROW('Water Data'!D76)))</f>
        <v/>
      </c>
      <c r="BV82" s="309" t="str">
        <f ca="true">+IF(OFFSET('Water Data'!$E$27,0,10*ROW('Water Data'!E76))="","",OFFSET('Water Data'!$E$27,0,10*ROW('Water Data'!E76)))</f>
        <v/>
      </c>
      <c r="BW82" s="309" t="str">
        <f ca="true">+IF(OFFSET('Water Data'!$E$28,0,10*ROW('Water Data'!E76))="","",OFFSET('Water Data'!$E$28,0,10*ROW('Water Data'!E76)))</f>
        <v/>
      </c>
      <c r="BX82" s="309" t="str">
        <f ca="true">+IF(OFFSET('Water Data'!$E$29,0,10*ROW('Water Data'!E76))="","",OFFSET('Water Data'!$E$29,0,10*ROW('Water Data'!E76)))</f>
        <v/>
      </c>
      <c r="BY82" s="309" t="str">
        <f ca="true">+IF(OFFSET('Water Data'!$F$27,0,10*ROW('Water Data'!F76))="","",OFFSET('Water Data'!$F$27,0,10*ROW('Water Data'!F76)))</f>
        <v/>
      </c>
      <c r="BZ82" s="309" t="str">
        <f ca="true">+IF(OFFSET('Water Data'!$F$28,0,10*ROW('Water Data'!F76))="","",OFFSET('Water Data'!$F$28,0,10*ROW('Water Data'!F76)))</f>
        <v/>
      </c>
      <c r="CA82" s="309" t="str">
        <f ca="true">+IF(OFFSET('Water Data'!$F$29,0,10*ROW('Water Data'!F76))="","",OFFSET('Water Data'!$F$29,0,10*ROW('Water Data'!F76)))</f>
        <v/>
      </c>
      <c r="CB82" s="309" t="str">
        <f ca="true">+IF(OFFSET('Water Data'!$G$27,0,10*ROW('Water Data'!G76))="","",OFFSET('Water Data'!$G$27,0,10*ROW('Water Data'!G76)))</f>
        <v/>
      </c>
      <c r="CC82" s="309" t="str">
        <f ca="true">+IF(OFFSET('Water Data'!$G$28,0,10*ROW('Water Data'!G76))="","",OFFSET('Water Data'!$G$28,0,10*ROW('Water Data'!G76)))</f>
        <v/>
      </c>
      <c r="CD82" s="309" t="str">
        <f ca="true">+IF(OFFSET('Water Data'!$G$29,0,10*ROW('Water Data'!G76))="","",OFFSET('Water Data'!$G$29,0,10*ROW('Water Data'!G76)))</f>
        <v/>
      </c>
      <c r="CE82" s="309" t="str">
        <f ca="true">+IF(OFFSET('Water Data'!$H$27,0,10*ROW('Water Data'!H76))="","",OFFSET('Water Data'!$H$27,0,10*ROW('Water Data'!H76)))</f>
        <v/>
      </c>
      <c r="CF82" s="309" t="str">
        <f ca="true">+IF(OFFSET('Water Data'!$H$28,0,10*ROW('Water Data'!H76))="","",OFFSET('Water Data'!$H$28,0,10*ROW('Water Data'!H76)))</f>
        <v/>
      </c>
      <c r="CG82" s="309" t="str">
        <f ca="true">+IF(OFFSET('Water Data'!$H$29,0,10*ROW('Water Data'!H76))="","",OFFSET('Water Data'!$H$29,0,10*ROW('Water Data'!H76)))</f>
        <v/>
      </c>
      <c r="CH82" s="309" t="str">
        <f ca="true">+IF(OFFSET('Water Data'!$I$27,0,10*ROW('Water Data'!I76))="","",OFFSET('Water Data'!$I$27,0,10*ROW('Water Data'!I76)))</f>
        <v/>
      </c>
      <c r="CI82" s="309" t="str">
        <f ca="true">+IF(OFFSET('Water Data'!$I$28,0,10*ROW('Water Data'!I76))="","",OFFSET('Water Data'!$I$28,0,10*ROW('Water Data'!I76)))</f>
        <v/>
      </c>
      <c r="CJ82" s="309" t="str">
        <f ca="true">+IF(OFFSET('Water Data'!$I$29,0,10*ROW('Water Data'!I76))="","",OFFSET('Water Data'!$I$29,0,10*ROW('Water Data'!I76)))</f>
        <v/>
      </c>
      <c r="CK82" s="309" t="str">
        <f ca="true">+IF(OFFSET('Sanitation Data'!$D$28,0,10*ROW('Sanitation Data'!D76))="","",OFFSET('Sanitation Data'!$D$28,0,10*ROW('Sanitation Data'!D76)))</f>
        <v/>
      </c>
      <c r="CL82" s="309" t="str">
        <f ca="true">+IF(OFFSET('Sanitation Data'!$D$29,0,10*ROW('Sanitation Data'!D76))="","",OFFSET('Sanitation Data'!$D$29,0,10*ROW('Sanitation Data'!D76)))</f>
        <v/>
      </c>
      <c r="CM82" s="309" t="str">
        <f ca="true">+IF(OFFSET('Sanitation Data'!$D$30,0,10*ROW('Sanitation Data'!D76))="","",OFFSET('Sanitation Data'!$D$30,0,10*ROW('Sanitation Data'!D76)))</f>
        <v/>
      </c>
      <c r="CN82" s="309" t="str">
        <f ca="true">+IF(OFFSET('Sanitation Data'!$D$31,0,10*ROW('Sanitation Data'!D76))="","",OFFSET('Sanitation Data'!$D$31,0,10*ROW('Sanitation Data'!D76)))</f>
        <v/>
      </c>
      <c r="CO82" s="309" t="str">
        <f ca="true">+IF(OFFSET('Sanitation Data'!$D$32,0,10*ROW('Sanitation Data'!D76))="","",OFFSET('Sanitation Data'!$D$32,0,10*ROW('Sanitation Data'!D76)))</f>
        <v/>
      </c>
      <c r="CP82" s="309" t="str">
        <f ca="true">+IF(OFFSET('Sanitation Data'!$E$28,0,10*ROW('Sanitation Data'!E76))="","",OFFSET('Sanitation Data'!$E$28,0,10*ROW('Sanitation Data'!E76)))</f>
        <v/>
      </c>
      <c r="CQ82" s="309" t="str">
        <f ca="true">+IF(OFFSET('Sanitation Data'!$E$29,0,10*ROW('Sanitation Data'!E76))="","",OFFSET('Sanitation Data'!$E$29,0,10*ROW('Sanitation Data'!E76)))</f>
        <v/>
      </c>
      <c r="CR82" s="309" t="str">
        <f ca="true">+IF(OFFSET('Sanitation Data'!$E$30,0,10*ROW('Sanitation Data'!E76))="","",OFFSET('Sanitation Data'!$E$30,0,10*ROW('Sanitation Data'!E76)))</f>
        <v/>
      </c>
      <c r="CS82" s="309" t="str">
        <f ca="true">+IF(OFFSET('Sanitation Data'!$E$31,0,10*ROW('Sanitation Data'!E76))="","",OFFSET('Sanitation Data'!$E$31,0,10*ROW('Sanitation Data'!E76)))</f>
        <v/>
      </c>
      <c r="CT82" s="309" t="str">
        <f ca="true">+IF(OFFSET('Sanitation Data'!$E$32,0,10*ROW('Sanitation Data'!E76))="","",OFFSET('Sanitation Data'!$E$32,0,10*ROW('Sanitation Data'!E76)))</f>
        <v/>
      </c>
      <c r="CU82" s="309" t="str">
        <f ca="true">+IF(OFFSET('Sanitation Data'!$F$28,0,10*ROW('Sanitation Data'!F76))="","",OFFSET('Sanitation Data'!$F$28,0,10*ROW('Sanitation Data'!F76)))</f>
        <v/>
      </c>
      <c r="CV82" s="309" t="str">
        <f ca="true">+IF(OFFSET('Sanitation Data'!$F$29,0,10*ROW('Sanitation Data'!F76))="","",OFFSET('Sanitation Data'!$F$29,0,10*ROW('Sanitation Data'!F76)))</f>
        <v/>
      </c>
      <c r="CW82" s="309" t="str">
        <f ca="true">+IF(OFFSET('Sanitation Data'!$F$30,0,10*ROW('Sanitation Data'!F76))="","",OFFSET('Sanitation Data'!$F$30,0,10*ROW('Sanitation Data'!F76)))</f>
        <v/>
      </c>
      <c r="CX82" s="309" t="str">
        <f ca="true">+IF(OFFSET('Sanitation Data'!$F$31,0,10*ROW('Sanitation Data'!F76))="","",OFFSET('Sanitation Data'!$F$31,0,10*ROW('Sanitation Data'!F76)))</f>
        <v/>
      </c>
      <c r="CY82" s="309" t="str">
        <f ca="true">+IF(OFFSET('Sanitation Data'!$F$32,0,10*ROW('Sanitation Data'!F76))="","",OFFSET('Sanitation Data'!$F$32,0,10*ROW('Sanitation Data'!F76)))</f>
        <v/>
      </c>
      <c r="CZ82" s="309" t="str">
        <f ca="true">+IF(OFFSET('Sanitation Data'!$G$28,0,10*ROW('Sanitation Data'!G76))="","",OFFSET('Sanitation Data'!$G$28,0,10*ROW('Sanitation Data'!G76)))</f>
        <v/>
      </c>
      <c r="DA82" s="309" t="str">
        <f ca="true">+IF(OFFSET('Sanitation Data'!$G$29,0,10*ROW('Sanitation Data'!G76))="","",OFFSET('Sanitation Data'!$G$29,0,10*ROW('Sanitation Data'!G76)))</f>
        <v/>
      </c>
      <c r="DB82" s="309" t="str">
        <f ca="true">+IF(OFFSET('Sanitation Data'!$G$30,0,10*ROW('Sanitation Data'!G76))="","",OFFSET('Sanitation Data'!$G$30,0,10*ROW('Sanitation Data'!G76)))</f>
        <v/>
      </c>
      <c r="DC82" s="309" t="str">
        <f ca="true">+IF(OFFSET('Sanitation Data'!$G$31,0,10*ROW('Sanitation Data'!G76))="","",OFFSET('Sanitation Data'!$G$31,0,10*ROW('Sanitation Data'!G76)))</f>
        <v/>
      </c>
      <c r="DD82" s="309" t="str">
        <f ca="true">+IF(OFFSET('Sanitation Data'!$G$32,0,10*ROW('Sanitation Data'!G76))="","",OFFSET('Sanitation Data'!$G$32,0,10*ROW('Sanitation Data'!G76)))</f>
        <v/>
      </c>
      <c r="DE82" s="309" t="str">
        <f ca="true">+IF(OFFSET('Sanitation Data'!$H$28,0,10*ROW('Sanitation Data'!H76))="","",OFFSET('Sanitation Data'!$H$28,0,10*ROW('Sanitation Data'!H76)))</f>
        <v/>
      </c>
      <c r="DF82" s="309" t="str">
        <f ca="true">+IF(OFFSET('Sanitation Data'!$H$29,0,10*ROW('Sanitation Data'!H76))="","",OFFSET('Sanitation Data'!$H$29,0,10*ROW('Sanitation Data'!H76)))</f>
        <v/>
      </c>
      <c r="DG82" s="309" t="str">
        <f ca="true">+IF(OFFSET('Sanitation Data'!$H$30,0,10*ROW('Sanitation Data'!H76))="","",OFFSET('Sanitation Data'!$H$30,0,10*ROW('Sanitation Data'!H76)))</f>
        <v/>
      </c>
      <c r="DH82" s="309" t="str">
        <f ca="true">+IF(OFFSET('Sanitation Data'!$H$31,0,10*ROW('Sanitation Data'!H76))="","",OFFSET('Sanitation Data'!$H$31,0,10*ROW('Sanitation Data'!H76)))</f>
        <v/>
      </c>
      <c r="DI82" s="309" t="str">
        <f ca="true">+IF(OFFSET('Sanitation Data'!$H$32,0,10*ROW('Sanitation Data'!H76))="","",OFFSET('Sanitation Data'!$H$32,0,10*ROW('Sanitation Data'!H76)))</f>
        <v/>
      </c>
      <c r="DJ82" s="309" t="str">
        <f ca="true">+IF(OFFSET('Sanitation Data'!$I$28,0,10*ROW('Sanitation Data'!I76))="","",OFFSET('Sanitation Data'!$I$28,0,10*ROW('Sanitation Data'!I76)))</f>
        <v/>
      </c>
      <c r="DK82" s="309" t="str">
        <f ca="true">+IF(OFFSET('Sanitation Data'!$I$29,0,10*ROW('Sanitation Data'!I76))="","",OFFSET('Sanitation Data'!$I$29,0,10*ROW('Sanitation Data'!I76)))</f>
        <v/>
      </c>
      <c r="DL82" s="309" t="str">
        <f ca="true">+IF(OFFSET('Sanitation Data'!$I$30,0,10*ROW('Sanitation Data'!I76))="","",OFFSET('Sanitation Data'!$I$30,0,10*ROW('Sanitation Data'!I76)))</f>
        <v/>
      </c>
      <c r="DM82" s="309" t="str">
        <f ca="true">+IF(OFFSET('Sanitation Data'!$I$31,0,10*ROW('Sanitation Data'!I76))="","",OFFSET('Sanitation Data'!$I$31,0,10*ROW('Sanitation Data'!I76)))</f>
        <v/>
      </c>
      <c r="DN82" s="309" t="str">
        <f ca="true">+IF(OFFSET('Sanitation Data'!$I$32,0,10*ROW('Sanitation Data'!I76))="","",OFFSET('Sanitation Data'!$I$32,0,10*ROW('Sanitation Data'!I76)))</f>
        <v/>
      </c>
      <c r="DO82" s="309" t="str">
        <f ca="true">+IF(OFFSET('Hygiene Data'!$D$11,0,10*ROW('Hygiene Data'!D76))="","",OFFSET('Hygiene Data'!$D$11,0,10*ROW('Hygiene Data'!D76)))</f>
        <v/>
      </c>
      <c r="DP82" s="309" t="str">
        <f ca="true">+IF(OFFSET('Hygiene Data'!$D$12,0,10*ROW('Hygiene Data'!D76))="","",OFFSET('Hygiene Data'!$D$12,0,10*ROW('Hygiene Data'!D76)))</f>
        <v/>
      </c>
      <c r="DQ82" s="309" t="str">
        <f ca="true">+IF(OFFSET('Hygiene Data'!$D$13,0,10*ROW('Hygiene Data'!D76))="","",OFFSET('Hygiene Data'!$D$13,0,10*ROW('Hygiene Data'!D76)))</f>
        <v/>
      </c>
      <c r="DR82" s="309" t="str">
        <f ca="true">+IF(OFFSET('Hygiene Data'!$E$11,0,10*ROW('Hygiene Data'!E76))="","",OFFSET('Hygiene Data'!$E$11,0,10*ROW('Hygiene Data'!E76)))</f>
        <v/>
      </c>
      <c r="DS82" s="309" t="str">
        <f ca="true">+IF(OFFSET('Hygiene Data'!$E$12,0,10*ROW('Hygiene Data'!E76))="","",OFFSET('Hygiene Data'!$E$12,0,10*ROW('Hygiene Data'!E76)))</f>
        <v/>
      </c>
      <c r="DT82" s="309" t="str">
        <f ca="true">+IF(OFFSET('Hygiene Data'!$E$13,0,10*ROW('Hygiene Data'!E76))="","",OFFSET('Hygiene Data'!$E$13,0,10*ROW('Hygiene Data'!E76)))</f>
        <v/>
      </c>
      <c r="DU82" s="309" t="str">
        <f ca="true">+IF(OFFSET('Hygiene Data'!$F$11,0,10*ROW('Hygiene Data'!F76))="","",OFFSET('Hygiene Data'!$F$11,0,10*ROW('Hygiene Data'!F76)))</f>
        <v/>
      </c>
      <c r="DV82" s="309" t="str">
        <f ca="true">+IF(OFFSET('Hygiene Data'!$F$12,0,10*ROW('Hygiene Data'!F76))="","",OFFSET('Hygiene Data'!$F$12,0,10*ROW('Hygiene Data'!F76)))</f>
        <v/>
      </c>
      <c r="DW82" s="309" t="str">
        <f ca="true">+IF(OFFSET('Hygiene Data'!$F$13,0,10*ROW('Hygiene Data'!F76))="","",OFFSET('Hygiene Data'!$F$13,0,10*ROW('Hygiene Data'!F76)))</f>
        <v/>
      </c>
      <c r="DX82" s="309" t="str">
        <f ca="true">+IF(OFFSET('Hygiene Data'!$G$11,0,10*ROW('Hygiene Data'!G76))="","",OFFSET('Hygiene Data'!$G$11,0,10*ROW('Hygiene Data'!G76)))</f>
        <v/>
      </c>
      <c r="DY82" s="309" t="str">
        <f ca="true">+IF(OFFSET('Hygiene Data'!$G$12,0,10*ROW('Hygiene Data'!G76))="","",OFFSET('Hygiene Data'!$G$12,0,10*ROW('Hygiene Data'!G76)))</f>
        <v/>
      </c>
      <c r="DZ82" s="309" t="str">
        <f ca="true">+IF(OFFSET('Hygiene Data'!$G$13,0,10*ROW('Hygiene Data'!G76))="","",OFFSET('Hygiene Data'!$G$13,0,10*ROW('Hygiene Data'!G76)))</f>
        <v/>
      </c>
      <c r="EA82" s="309" t="str">
        <f ca="true">+IF(OFFSET('Hygiene Data'!$H$11,0,10*ROW('Hygiene Data'!H76))="","",OFFSET('Hygiene Data'!$H$11,0,10*ROW('Hygiene Data'!H76)))</f>
        <v/>
      </c>
      <c r="EB82" s="309" t="str">
        <f ca="true">+IF(OFFSET('Hygiene Data'!$H$12,0,10*ROW('Hygiene Data'!H76))="","",OFFSET('Hygiene Data'!$H$12,0,10*ROW('Hygiene Data'!H76)))</f>
        <v/>
      </c>
      <c r="EC82" s="309" t="str">
        <f ca="true">+IF(OFFSET('Hygiene Data'!$H$13,0,10*ROW('Hygiene Data'!H76))="","",OFFSET('Hygiene Data'!$H$13,0,10*ROW('Hygiene Data'!H76)))</f>
        <v/>
      </c>
      <c r="ED82" s="309" t="str">
        <f ca="true">+IF(OFFSET('Hygiene Data'!$I$11,0,10*ROW('Hygiene Data'!I76))="","",OFFSET('Hygiene Data'!$I$11,0,10*ROW('Hygiene Data'!I76)))</f>
        <v/>
      </c>
      <c r="EE82" s="309" t="str">
        <f ca="true">+IF(OFFSET('Hygiene Data'!$I$12,0,10*ROW('Hygiene Data'!I76))="","",OFFSET('Hygiene Data'!$I$12,0,10*ROW('Hygiene Data'!I76)))</f>
        <v/>
      </c>
      <c r="EF82" s="309"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65"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9"/>
      <c r="BS83" s="309" t="str">
        <f ca="true">+IF(OFFSET('Water Data'!$D$27,0,10*ROW('Water Data'!D77))="","",OFFSET('Water Data'!$D$27,0,10*ROW('Water Data'!D77)))</f>
        <v/>
      </c>
      <c r="BT83" s="309" t="str">
        <f ca="true">+IF(OFFSET('Water Data'!$D$28,0,10*ROW('Water Data'!D77))="","",OFFSET('Water Data'!$D$28,0,10*ROW('Water Data'!D77)))</f>
        <v/>
      </c>
      <c r="BU83" s="309" t="str">
        <f ca="true">+IF(OFFSET('Water Data'!$D$29,0,10*ROW('Water Data'!D77))="","",OFFSET('Water Data'!$D$29,0,10*ROW('Water Data'!D77)))</f>
        <v/>
      </c>
      <c r="BV83" s="309" t="str">
        <f ca="true">+IF(OFFSET('Water Data'!$E$27,0,10*ROW('Water Data'!E77))="","",OFFSET('Water Data'!$E$27,0,10*ROW('Water Data'!E77)))</f>
        <v/>
      </c>
      <c r="BW83" s="309" t="str">
        <f ca="true">+IF(OFFSET('Water Data'!$E$28,0,10*ROW('Water Data'!E77))="","",OFFSET('Water Data'!$E$28,0,10*ROW('Water Data'!E77)))</f>
        <v/>
      </c>
      <c r="BX83" s="309" t="str">
        <f ca="true">+IF(OFFSET('Water Data'!$E$29,0,10*ROW('Water Data'!E77))="","",OFFSET('Water Data'!$E$29,0,10*ROW('Water Data'!E77)))</f>
        <v/>
      </c>
      <c r="BY83" s="309" t="str">
        <f ca="true">+IF(OFFSET('Water Data'!$F$27,0,10*ROW('Water Data'!F77))="","",OFFSET('Water Data'!$F$27,0,10*ROW('Water Data'!F77)))</f>
        <v/>
      </c>
      <c r="BZ83" s="309" t="str">
        <f ca="true">+IF(OFFSET('Water Data'!$F$28,0,10*ROW('Water Data'!F77))="","",OFFSET('Water Data'!$F$28,0,10*ROW('Water Data'!F77)))</f>
        <v/>
      </c>
      <c r="CA83" s="309" t="str">
        <f ca="true">+IF(OFFSET('Water Data'!$F$29,0,10*ROW('Water Data'!F77))="","",OFFSET('Water Data'!$F$29,0,10*ROW('Water Data'!F77)))</f>
        <v/>
      </c>
      <c r="CB83" s="309" t="str">
        <f ca="true">+IF(OFFSET('Water Data'!$G$27,0,10*ROW('Water Data'!G77))="","",OFFSET('Water Data'!$G$27,0,10*ROW('Water Data'!G77)))</f>
        <v/>
      </c>
      <c r="CC83" s="309" t="str">
        <f ca="true">+IF(OFFSET('Water Data'!$G$28,0,10*ROW('Water Data'!G77))="","",OFFSET('Water Data'!$G$28,0,10*ROW('Water Data'!G77)))</f>
        <v/>
      </c>
      <c r="CD83" s="309" t="str">
        <f ca="true">+IF(OFFSET('Water Data'!$G$29,0,10*ROW('Water Data'!G77))="","",OFFSET('Water Data'!$G$29,0,10*ROW('Water Data'!G77)))</f>
        <v/>
      </c>
      <c r="CE83" s="309" t="str">
        <f ca="true">+IF(OFFSET('Water Data'!$H$27,0,10*ROW('Water Data'!H77))="","",OFFSET('Water Data'!$H$27,0,10*ROW('Water Data'!H77)))</f>
        <v/>
      </c>
      <c r="CF83" s="309" t="str">
        <f ca="true">+IF(OFFSET('Water Data'!$H$28,0,10*ROW('Water Data'!H77))="","",OFFSET('Water Data'!$H$28,0,10*ROW('Water Data'!H77)))</f>
        <v/>
      </c>
      <c r="CG83" s="309" t="str">
        <f ca="true">+IF(OFFSET('Water Data'!$H$29,0,10*ROW('Water Data'!H77))="","",OFFSET('Water Data'!$H$29,0,10*ROW('Water Data'!H77)))</f>
        <v/>
      </c>
      <c r="CH83" s="309" t="str">
        <f ca="true">+IF(OFFSET('Water Data'!$I$27,0,10*ROW('Water Data'!I77))="","",OFFSET('Water Data'!$I$27,0,10*ROW('Water Data'!I77)))</f>
        <v/>
      </c>
      <c r="CI83" s="309" t="str">
        <f ca="true">+IF(OFFSET('Water Data'!$I$28,0,10*ROW('Water Data'!I77))="","",OFFSET('Water Data'!$I$28,0,10*ROW('Water Data'!I77)))</f>
        <v/>
      </c>
      <c r="CJ83" s="309" t="str">
        <f ca="true">+IF(OFFSET('Water Data'!$I$29,0,10*ROW('Water Data'!I77))="","",OFFSET('Water Data'!$I$29,0,10*ROW('Water Data'!I77)))</f>
        <v/>
      </c>
      <c r="CK83" s="309" t="str">
        <f ca="true">+IF(OFFSET('Sanitation Data'!$D$28,0,10*ROW('Sanitation Data'!D77))="","",OFFSET('Sanitation Data'!$D$28,0,10*ROW('Sanitation Data'!D77)))</f>
        <v/>
      </c>
      <c r="CL83" s="309" t="str">
        <f ca="true">+IF(OFFSET('Sanitation Data'!$D$29,0,10*ROW('Sanitation Data'!D77))="","",OFFSET('Sanitation Data'!$D$29,0,10*ROW('Sanitation Data'!D77)))</f>
        <v/>
      </c>
      <c r="CM83" s="309" t="str">
        <f ca="true">+IF(OFFSET('Sanitation Data'!$D$30,0,10*ROW('Sanitation Data'!D77))="","",OFFSET('Sanitation Data'!$D$30,0,10*ROW('Sanitation Data'!D77)))</f>
        <v/>
      </c>
      <c r="CN83" s="309" t="str">
        <f ca="true">+IF(OFFSET('Sanitation Data'!$D$31,0,10*ROW('Sanitation Data'!D77))="","",OFFSET('Sanitation Data'!$D$31,0,10*ROW('Sanitation Data'!D77)))</f>
        <v/>
      </c>
      <c r="CO83" s="309" t="str">
        <f ca="true">+IF(OFFSET('Sanitation Data'!$D$32,0,10*ROW('Sanitation Data'!D77))="","",OFFSET('Sanitation Data'!$D$32,0,10*ROW('Sanitation Data'!D77)))</f>
        <v/>
      </c>
      <c r="CP83" s="309" t="str">
        <f ca="true">+IF(OFFSET('Sanitation Data'!$E$28,0,10*ROW('Sanitation Data'!E77))="","",OFFSET('Sanitation Data'!$E$28,0,10*ROW('Sanitation Data'!E77)))</f>
        <v/>
      </c>
      <c r="CQ83" s="309" t="str">
        <f ca="true">+IF(OFFSET('Sanitation Data'!$E$29,0,10*ROW('Sanitation Data'!E77))="","",OFFSET('Sanitation Data'!$E$29,0,10*ROW('Sanitation Data'!E77)))</f>
        <v/>
      </c>
      <c r="CR83" s="309" t="str">
        <f ca="true">+IF(OFFSET('Sanitation Data'!$E$30,0,10*ROW('Sanitation Data'!E77))="","",OFFSET('Sanitation Data'!$E$30,0,10*ROW('Sanitation Data'!E77)))</f>
        <v/>
      </c>
      <c r="CS83" s="309" t="str">
        <f ca="true">+IF(OFFSET('Sanitation Data'!$E$31,0,10*ROW('Sanitation Data'!E77))="","",OFFSET('Sanitation Data'!$E$31,0,10*ROW('Sanitation Data'!E77)))</f>
        <v/>
      </c>
      <c r="CT83" s="309" t="str">
        <f ca="true">+IF(OFFSET('Sanitation Data'!$E$32,0,10*ROW('Sanitation Data'!E77))="","",OFFSET('Sanitation Data'!$E$32,0,10*ROW('Sanitation Data'!E77)))</f>
        <v/>
      </c>
      <c r="CU83" s="309" t="str">
        <f ca="true">+IF(OFFSET('Sanitation Data'!$F$28,0,10*ROW('Sanitation Data'!F77))="","",OFFSET('Sanitation Data'!$F$28,0,10*ROW('Sanitation Data'!F77)))</f>
        <v/>
      </c>
      <c r="CV83" s="309" t="str">
        <f ca="true">+IF(OFFSET('Sanitation Data'!$F$29,0,10*ROW('Sanitation Data'!F77))="","",OFFSET('Sanitation Data'!$F$29,0,10*ROW('Sanitation Data'!F77)))</f>
        <v/>
      </c>
      <c r="CW83" s="309" t="str">
        <f ca="true">+IF(OFFSET('Sanitation Data'!$F$30,0,10*ROW('Sanitation Data'!F77))="","",OFFSET('Sanitation Data'!$F$30,0,10*ROW('Sanitation Data'!F77)))</f>
        <v/>
      </c>
      <c r="CX83" s="309" t="str">
        <f ca="true">+IF(OFFSET('Sanitation Data'!$F$31,0,10*ROW('Sanitation Data'!F77))="","",OFFSET('Sanitation Data'!$F$31,0,10*ROW('Sanitation Data'!F77)))</f>
        <v/>
      </c>
      <c r="CY83" s="309" t="str">
        <f ca="true">+IF(OFFSET('Sanitation Data'!$F$32,0,10*ROW('Sanitation Data'!F77))="","",OFFSET('Sanitation Data'!$F$32,0,10*ROW('Sanitation Data'!F77)))</f>
        <v/>
      </c>
      <c r="CZ83" s="309" t="str">
        <f ca="true">+IF(OFFSET('Sanitation Data'!$G$28,0,10*ROW('Sanitation Data'!G77))="","",OFFSET('Sanitation Data'!$G$28,0,10*ROW('Sanitation Data'!G77)))</f>
        <v/>
      </c>
      <c r="DA83" s="309" t="str">
        <f ca="true">+IF(OFFSET('Sanitation Data'!$G$29,0,10*ROW('Sanitation Data'!G77))="","",OFFSET('Sanitation Data'!$G$29,0,10*ROW('Sanitation Data'!G77)))</f>
        <v/>
      </c>
      <c r="DB83" s="309" t="str">
        <f ca="true">+IF(OFFSET('Sanitation Data'!$G$30,0,10*ROW('Sanitation Data'!G77))="","",OFFSET('Sanitation Data'!$G$30,0,10*ROW('Sanitation Data'!G77)))</f>
        <v/>
      </c>
      <c r="DC83" s="309" t="str">
        <f ca="true">+IF(OFFSET('Sanitation Data'!$G$31,0,10*ROW('Sanitation Data'!G77))="","",OFFSET('Sanitation Data'!$G$31,0,10*ROW('Sanitation Data'!G77)))</f>
        <v/>
      </c>
      <c r="DD83" s="309" t="str">
        <f ca="true">+IF(OFFSET('Sanitation Data'!$G$32,0,10*ROW('Sanitation Data'!G77))="","",OFFSET('Sanitation Data'!$G$32,0,10*ROW('Sanitation Data'!G77)))</f>
        <v/>
      </c>
      <c r="DE83" s="309" t="str">
        <f ca="true">+IF(OFFSET('Sanitation Data'!$H$28,0,10*ROW('Sanitation Data'!H77))="","",OFFSET('Sanitation Data'!$H$28,0,10*ROW('Sanitation Data'!H77)))</f>
        <v/>
      </c>
      <c r="DF83" s="309" t="str">
        <f ca="true">+IF(OFFSET('Sanitation Data'!$H$29,0,10*ROW('Sanitation Data'!H77))="","",OFFSET('Sanitation Data'!$H$29,0,10*ROW('Sanitation Data'!H77)))</f>
        <v/>
      </c>
      <c r="DG83" s="309" t="str">
        <f ca="true">+IF(OFFSET('Sanitation Data'!$H$30,0,10*ROW('Sanitation Data'!H77))="","",OFFSET('Sanitation Data'!$H$30,0,10*ROW('Sanitation Data'!H77)))</f>
        <v/>
      </c>
      <c r="DH83" s="309" t="str">
        <f ca="true">+IF(OFFSET('Sanitation Data'!$H$31,0,10*ROW('Sanitation Data'!H77))="","",OFFSET('Sanitation Data'!$H$31,0,10*ROW('Sanitation Data'!H77)))</f>
        <v/>
      </c>
      <c r="DI83" s="309" t="str">
        <f ca="true">+IF(OFFSET('Sanitation Data'!$H$32,0,10*ROW('Sanitation Data'!H77))="","",OFFSET('Sanitation Data'!$H$32,0,10*ROW('Sanitation Data'!H77)))</f>
        <v/>
      </c>
      <c r="DJ83" s="309" t="str">
        <f ca="true">+IF(OFFSET('Sanitation Data'!$I$28,0,10*ROW('Sanitation Data'!I77))="","",OFFSET('Sanitation Data'!$I$28,0,10*ROW('Sanitation Data'!I77)))</f>
        <v/>
      </c>
      <c r="DK83" s="309" t="str">
        <f ca="true">+IF(OFFSET('Sanitation Data'!$I$29,0,10*ROW('Sanitation Data'!I77))="","",OFFSET('Sanitation Data'!$I$29,0,10*ROW('Sanitation Data'!I77)))</f>
        <v/>
      </c>
      <c r="DL83" s="309" t="str">
        <f ca="true">+IF(OFFSET('Sanitation Data'!$I$30,0,10*ROW('Sanitation Data'!I77))="","",OFFSET('Sanitation Data'!$I$30,0,10*ROW('Sanitation Data'!I77)))</f>
        <v/>
      </c>
      <c r="DM83" s="309" t="str">
        <f ca="true">+IF(OFFSET('Sanitation Data'!$I$31,0,10*ROW('Sanitation Data'!I77))="","",OFFSET('Sanitation Data'!$I$31,0,10*ROW('Sanitation Data'!I77)))</f>
        <v/>
      </c>
      <c r="DN83" s="309" t="str">
        <f ca="true">+IF(OFFSET('Sanitation Data'!$I$32,0,10*ROW('Sanitation Data'!I77))="","",OFFSET('Sanitation Data'!$I$32,0,10*ROW('Sanitation Data'!I77)))</f>
        <v/>
      </c>
      <c r="DO83" s="309" t="str">
        <f ca="true">+IF(OFFSET('Hygiene Data'!$D$11,0,10*ROW('Hygiene Data'!D77))="","",OFFSET('Hygiene Data'!$D$11,0,10*ROW('Hygiene Data'!D77)))</f>
        <v/>
      </c>
      <c r="DP83" s="309" t="str">
        <f ca="true">+IF(OFFSET('Hygiene Data'!$D$12,0,10*ROW('Hygiene Data'!D77))="","",OFFSET('Hygiene Data'!$D$12,0,10*ROW('Hygiene Data'!D77)))</f>
        <v/>
      </c>
      <c r="DQ83" s="309" t="str">
        <f ca="true">+IF(OFFSET('Hygiene Data'!$D$13,0,10*ROW('Hygiene Data'!D77))="","",OFFSET('Hygiene Data'!$D$13,0,10*ROW('Hygiene Data'!D77)))</f>
        <v/>
      </c>
      <c r="DR83" s="309" t="str">
        <f ca="true">+IF(OFFSET('Hygiene Data'!$E$11,0,10*ROW('Hygiene Data'!E77))="","",OFFSET('Hygiene Data'!$E$11,0,10*ROW('Hygiene Data'!E77)))</f>
        <v/>
      </c>
      <c r="DS83" s="309" t="str">
        <f ca="true">+IF(OFFSET('Hygiene Data'!$E$12,0,10*ROW('Hygiene Data'!E77))="","",OFFSET('Hygiene Data'!$E$12,0,10*ROW('Hygiene Data'!E77)))</f>
        <v/>
      </c>
      <c r="DT83" s="309" t="str">
        <f ca="true">+IF(OFFSET('Hygiene Data'!$E$13,0,10*ROW('Hygiene Data'!E77))="","",OFFSET('Hygiene Data'!$E$13,0,10*ROW('Hygiene Data'!E77)))</f>
        <v/>
      </c>
      <c r="DU83" s="309" t="str">
        <f ca="true">+IF(OFFSET('Hygiene Data'!$F$11,0,10*ROW('Hygiene Data'!F77))="","",OFFSET('Hygiene Data'!$F$11,0,10*ROW('Hygiene Data'!F77)))</f>
        <v/>
      </c>
      <c r="DV83" s="309" t="str">
        <f ca="true">+IF(OFFSET('Hygiene Data'!$F$12,0,10*ROW('Hygiene Data'!F77))="","",OFFSET('Hygiene Data'!$F$12,0,10*ROW('Hygiene Data'!F77)))</f>
        <v/>
      </c>
      <c r="DW83" s="309" t="str">
        <f ca="true">+IF(OFFSET('Hygiene Data'!$F$13,0,10*ROW('Hygiene Data'!F77))="","",OFFSET('Hygiene Data'!$F$13,0,10*ROW('Hygiene Data'!F77)))</f>
        <v/>
      </c>
      <c r="DX83" s="309" t="str">
        <f ca="true">+IF(OFFSET('Hygiene Data'!$G$11,0,10*ROW('Hygiene Data'!G77))="","",OFFSET('Hygiene Data'!$G$11,0,10*ROW('Hygiene Data'!G77)))</f>
        <v/>
      </c>
      <c r="DY83" s="309" t="str">
        <f ca="true">+IF(OFFSET('Hygiene Data'!$G$12,0,10*ROW('Hygiene Data'!G77))="","",OFFSET('Hygiene Data'!$G$12,0,10*ROW('Hygiene Data'!G77)))</f>
        <v/>
      </c>
      <c r="DZ83" s="309" t="str">
        <f ca="true">+IF(OFFSET('Hygiene Data'!$G$13,0,10*ROW('Hygiene Data'!G77))="","",OFFSET('Hygiene Data'!$G$13,0,10*ROW('Hygiene Data'!G77)))</f>
        <v/>
      </c>
      <c r="EA83" s="309" t="str">
        <f ca="true">+IF(OFFSET('Hygiene Data'!$H$11,0,10*ROW('Hygiene Data'!H77))="","",OFFSET('Hygiene Data'!$H$11,0,10*ROW('Hygiene Data'!H77)))</f>
        <v/>
      </c>
      <c r="EB83" s="309" t="str">
        <f ca="true">+IF(OFFSET('Hygiene Data'!$H$12,0,10*ROW('Hygiene Data'!H77))="","",OFFSET('Hygiene Data'!$H$12,0,10*ROW('Hygiene Data'!H77)))</f>
        <v/>
      </c>
      <c r="EC83" s="309" t="str">
        <f ca="true">+IF(OFFSET('Hygiene Data'!$H$13,0,10*ROW('Hygiene Data'!H77))="","",OFFSET('Hygiene Data'!$H$13,0,10*ROW('Hygiene Data'!H77)))</f>
        <v/>
      </c>
      <c r="ED83" s="309" t="str">
        <f ca="true">+IF(OFFSET('Hygiene Data'!$I$11,0,10*ROW('Hygiene Data'!I77))="","",OFFSET('Hygiene Data'!$I$11,0,10*ROW('Hygiene Data'!I77)))</f>
        <v/>
      </c>
      <c r="EE83" s="309" t="str">
        <f ca="true">+IF(OFFSET('Hygiene Data'!$I$12,0,10*ROW('Hygiene Data'!I77))="","",OFFSET('Hygiene Data'!$I$12,0,10*ROW('Hygiene Data'!I77)))</f>
        <v/>
      </c>
      <c r="EF83" s="309"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65"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9"/>
      <c r="BS84" s="309" t="str">
        <f ca="true">+IF(OFFSET('Water Data'!$D$27,0,10*ROW('Water Data'!D78))="","",OFFSET('Water Data'!$D$27,0,10*ROW('Water Data'!D78)))</f>
        <v/>
      </c>
      <c r="BT84" s="309" t="str">
        <f ca="true">+IF(OFFSET('Water Data'!$D$28,0,10*ROW('Water Data'!D78))="","",OFFSET('Water Data'!$D$28,0,10*ROW('Water Data'!D78)))</f>
        <v/>
      </c>
      <c r="BU84" s="309" t="str">
        <f ca="true">+IF(OFFSET('Water Data'!$D$29,0,10*ROW('Water Data'!D78))="","",OFFSET('Water Data'!$D$29,0,10*ROW('Water Data'!D78)))</f>
        <v/>
      </c>
      <c r="BV84" s="309" t="str">
        <f ca="true">+IF(OFFSET('Water Data'!$E$27,0,10*ROW('Water Data'!E78))="","",OFFSET('Water Data'!$E$27,0,10*ROW('Water Data'!E78)))</f>
        <v/>
      </c>
      <c r="BW84" s="309" t="str">
        <f ca="true">+IF(OFFSET('Water Data'!$E$28,0,10*ROW('Water Data'!E78))="","",OFFSET('Water Data'!$E$28,0,10*ROW('Water Data'!E78)))</f>
        <v/>
      </c>
      <c r="BX84" s="309" t="str">
        <f ca="true">+IF(OFFSET('Water Data'!$E$29,0,10*ROW('Water Data'!E78))="","",OFFSET('Water Data'!$E$29,0,10*ROW('Water Data'!E78)))</f>
        <v/>
      </c>
      <c r="BY84" s="309" t="str">
        <f ca="true">+IF(OFFSET('Water Data'!$F$27,0,10*ROW('Water Data'!F78))="","",OFFSET('Water Data'!$F$27,0,10*ROW('Water Data'!F78)))</f>
        <v/>
      </c>
      <c r="BZ84" s="309" t="str">
        <f ca="true">+IF(OFFSET('Water Data'!$F$28,0,10*ROW('Water Data'!F78))="","",OFFSET('Water Data'!$F$28,0,10*ROW('Water Data'!F78)))</f>
        <v/>
      </c>
      <c r="CA84" s="309" t="str">
        <f ca="true">+IF(OFFSET('Water Data'!$F$29,0,10*ROW('Water Data'!F78))="","",OFFSET('Water Data'!$F$29,0,10*ROW('Water Data'!F78)))</f>
        <v/>
      </c>
      <c r="CB84" s="309" t="str">
        <f ca="true">+IF(OFFSET('Water Data'!$G$27,0,10*ROW('Water Data'!G78))="","",OFFSET('Water Data'!$G$27,0,10*ROW('Water Data'!G78)))</f>
        <v/>
      </c>
      <c r="CC84" s="309" t="str">
        <f ca="true">+IF(OFFSET('Water Data'!$G$28,0,10*ROW('Water Data'!G78))="","",OFFSET('Water Data'!$G$28,0,10*ROW('Water Data'!G78)))</f>
        <v/>
      </c>
      <c r="CD84" s="309" t="str">
        <f ca="true">+IF(OFFSET('Water Data'!$G$29,0,10*ROW('Water Data'!G78))="","",OFFSET('Water Data'!$G$29,0,10*ROW('Water Data'!G78)))</f>
        <v/>
      </c>
      <c r="CE84" s="309" t="str">
        <f ca="true">+IF(OFFSET('Water Data'!$H$27,0,10*ROW('Water Data'!H78))="","",OFFSET('Water Data'!$H$27,0,10*ROW('Water Data'!H78)))</f>
        <v/>
      </c>
      <c r="CF84" s="309" t="str">
        <f ca="true">+IF(OFFSET('Water Data'!$H$28,0,10*ROW('Water Data'!H78))="","",OFFSET('Water Data'!$H$28,0,10*ROW('Water Data'!H78)))</f>
        <v/>
      </c>
      <c r="CG84" s="309" t="str">
        <f ca="true">+IF(OFFSET('Water Data'!$H$29,0,10*ROW('Water Data'!H78))="","",OFFSET('Water Data'!$H$29,0,10*ROW('Water Data'!H78)))</f>
        <v/>
      </c>
      <c r="CH84" s="309" t="str">
        <f ca="true">+IF(OFFSET('Water Data'!$I$27,0,10*ROW('Water Data'!I78))="","",OFFSET('Water Data'!$I$27,0,10*ROW('Water Data'!I78)))</f>
        <v/>
      </c>
      <c r="CI84" s="309" t="str">
        <f ca="true">+IF(OFFSET('Water Data'!$I$28,0,10*ROW('Water Data'!I78))="","",OFFSET('Water Data'!$I$28,0,10*ROW('Water Data'!I78)))</f>
        <v/>
      </c>
      <c r="CJ84" s="309" t="str">
        <f ca="true">+IF(OFFSET('Water Data'!$I$29,0,10*ROW('Water Data'!I78))="","",OFFSET('Water Data'!$I$29,0,10*ROW('Water Data'!I78)))</f>
        <v/>
      </c>
      <c r="CK84" s="309" t="str">
        <f ca="true">+IF(OFFSET('Sanitation Data'!$D$28,0,10*ROW('Sanitation Data'!D78))="","",OFFSET('Sanitation Data'!$D$28,0,10*ROW('Sanitation Data'!D78)))</f>
        <v/>
      </c>
      <c r="CL84" s="309" t="str">
        <f ca="true">+IF(OFFSET('Sanitation Data'!$D$29,0,10*ROW('Sanitation Data'!D78))="","",OFFSET('Sanitation Data'!$D$29,0,10*ROW('Sanitation Data'!D78)))</f>
        <v/>
      </c>
      <c r="CM84" s="309" t="str">
        <f ca="true">+IF(OFFSET('Sanitation Data'!$D$30,0,10*ROW('Sanitation Data'!D78))="","",OFFSET('Sanitation Data'!$D$30,0,10*ROW('Sanitation Data'!D78)))</f>
        <v/>
      </c>
      <c r="CN84" s="309" t="str">
        <f ca="true">+IF(OFFSET('Sanitation Data'!$D$31,0,10*ROW('Sanitation Data'!D78))="","",OFFSET('Sanitation Data'!$D$31,0,10*ROW('Sanitation Data'!D78)))</f>
        <v/>
      </c>
      <c r="CO84" s="309" t="str">
        <f ca="true">+IF(OFFSET('Sanitation Data'!$D$32,0,10*ROW('Sanitation Data'!D78))="","",OFFSET('Sanitation Data'!$D$32,0,10*ROW('Sanitation Data'!D78)))</f>
        <v/>
      </c>
      <c r="CP84" s="309" t="str">
        <f ca="true">+IF(OFFSET('Sanitation Data'!$E$28,0,10*ROW('Sanitation Data'!E78))="","",OFFSET('Sanitation Data'!$E$28,0,10*ROW('Sanitation Data'!E78)))</f>
        <v/>
      </c>
      <c r="CQ84" s="309" t="str">
        <f ca="true">+IF(OFFSET('Sanitation Data'!$E$29,0,10*ROW('Sanitation Data'!E78))="","",OFFSET('Sanitation Data'!$E$29,0,10*ROW('Sanitation Data'!E78)))</f>
        <v/>
      </c>
      <c r="CR84" s="309" t="str">
        <f ca="true">+IF(OFFSET('Sanitation Data'!$E$30,0,10*ROW('Sanitation Data'!E78))="","",OFFSET('Sanitation Data'!$E$30,0,10*ROW('Sanitation Data'!E78)))</f>
        <v/>
      </c>
      <c r="CS84" s="309" t="str">
        <f ca="true">+IF(OFFSET('Sanitation Data'!$E$31,0,10*ROW('Sanitation Data'!E78))="","",OFFSET('Sanitation Data'!$E$31,0,10*ROW('Sanitation Data'!E78)))</f>
        <v/>
      </c>
      <c r="CT84" s="309" t="str">
        <f ca="true">+IF(OFFSET('Sanitation Data'!$E$32,0,10*ROW('Sanitation Data'!E78))="","",OFFSET('Sanitation Data'!$E$32,0,10*ROW('Sanitation Data'!E78)))</f>
        <v/>
      </c>
      <c r="CU84" s="309" t="str">
        <f ca="true">+IF(OFFSET('Sanitation Data'!$F$28,0,10*ROW('Sanitation Data'!F78))="","",OFFSET('Sanitation Data'!$F$28,0,10*ROW('Sanitation Data'!F78)))</f>
        <v/>
      </c>
      <c r="CV84" s="309" t="str">
        <f ca="true">+IF(OFFSET('Sanitation Data'!$F$29,0,10*ROW('Sanitation Data'!F78))="","",OFFSET('Sanitation Data'!$F$29,0,10*ROW('Sanitation Data'!F78)))</f>
        <v/>
      </c>
      <c r="CW84" s="309" t="str">
        <f ca="true">+IF(OFFSET('Sanitation Data'!$F$30,0,10*ROW('Sanitation Data'!F78))="","",OFFSET('Sanitation Data'!$F$30,0,10*ROW('Sanitation Data'!F78)))</f>
        <v/>
      </c>
      <c r="CX84" s="309" t="str">
        <f ca="true">+IF(OFFSET('Sanitation Data'!$F$31,0,10*ROW('Sanitation Data'!F78))="","",OFFSET('Sanitation Data'!$F$31,0,10*ROW('Sanitation Data'!F78)))</f>
        <v/>
      </c>
      <c r="CY84" s="309" t="str">
        <f ca="true">+IF(OFFSET('Sanitation Data'!$F$32,0,10*ROW('Sanitation Data'!F78))="","",OFFSET('Sanitation Data'!$F$32,0,10*ROW('Sanitation Data'!F78)))</f>
        <v/>
      </c>
      <c r="CZ84" s="309" t="str">
        <f ca="true">+IF(OFFSET('Sanitation Data'!$G$28,0,10*ROW('Sanitation Data'!G78))="","",OFFSET('Sanitation Data'!$G$28,0,10*ROW('Sanitation Data'!G78)))</f>
        <v/>
      </c>
      <c r="DA84" s="309" t="str">
        <f ca="true">+IF(OFFSET('Sanitation Data'!$G$29,0,10*ROW('Sanitation Data'!G78))="","",OFFSET('Sanitation Data'!$G$29,0,10*ROW('Sanitation Data'!G78)))</f>
        <v/>
      </c>
      <c r="DB84" s="309" t="str">
        <f ca="true">+IF(OFFSET('Sanitation Data'!$G$30,0,10*ROW('Sanitation Data'!G78))="","",OFFSET('Sanitation Data'!$G$30,0,10*ROW('Sanitation Data'!G78)))</f>
        <v/>
      </c>
      <c r="DC84" s="309" t="str">
        <f ca="true">+IF(OFFSET('Sanitation Data'!$G$31,0,10*ROW('Sanitation Data'!G78))="","",OFFSET('Sanitation Data'!$G$31,0,10*ROW('Sanitation Data'!G78)))</f>
        <v/>
      </c>
      <c r="DD84" s="309" t="str">
        <f ca="true">+IF(OFFSET('Sanitation Data'!$G$32,0,10*ROW('Sanitation Data'!G78))="","",OFFSET('Sanitation Data'!$G$32,0,10*ROW('Sanitation Data'!G78)))</f>
        <v/>
      </c>
      <c r="DE84" s="309" t="str">
        <f ca="true">+IF(OFFSET('Sanitation Data'!$H$28,0,10*ROW('Sanitation Data'!H78))="","",OFFSET('Sanitation Data'!$H$28,0,10*ROW('Sanitation Data'!H78)))</f>
        <v/>
      </c>
      <c r="DF84" s="309" t="str">
        <f ca="true">+IF(OFFSET('Sanitation Data'!$H$29,0,10*ROW('Sanitation Data'!H78))="","",OFFSET('Sanitation Data'!$H$29,0,10*ROW('Sanitation Data'!H78)))</f>
        <v/>
      </c>
      <c r="DG84" s="309" t="str">
        <f ca="true">+IF(OFFSET('Sanitation Data'!$H$30,0,10*ROW('Sanitation Data'!H78))="","",OFFSET('Sanitation Data'!$H$30,0,10*ROW('Sanitation Data'!H78)))</f>
        <v/>
      </c>
      <c r="DH84" s="309" t="str">
        <f ca="true">+IF(OFFSET('Sanitation Data'!$H$31,0,10*ROW('Sanitation Data'!H78))="","",OFFSET('Sanitation Data'!$H$31,0,10*ROW('Sanitation Data'!H78)))</f>
        <v/>
      </c>
      <c r="DI84" s="309" t="str">
        <f ca="true">+IF(OFFSET('Sanitation Data'!$H$32,0,10*ROW('Sanitation Data'!H78))="","",OFFSET('Sanitation Data'!$H$32,0,10*ROW('Sanitation Data'!H78)))</f>
        <v/>
      </c>
      <c r="DJ84" s="309" t="str">
        <f ca="true">+IF(OFFSET('Sanitation Data'!$I$28,0,10*ROW('Sanitation Data'!I78))="","",OFFSET('Sanitation Data'!$I$28,0,10*ROW('Sanitation Data'!I78)))</f>
        <v/>
      </c>
      <c r="DK84" s="309" t="str">
        <f ca="true">+IF(OFFSET('Sanitation Data'!$I$29,0,10*ROW('Sanitation Data'!I78))="","",OFFSET('Sanitation Data'!$I$29,0,10*ROW('Sanitation Data'!I78)))</f>
        <v/>
      </c>
      <c r="DL84" s="309" t="str">
        <f ca="true">+IF(OFFSET('Sanitation Data'!$I$30,0,10*ROW('Sanitation Data'!I78))="","",OFFSET('Sanitation Data'!$I$30,0,10*ROW('Sanitation Data'!I78)))</f>
        <v/>
      </c>
      <c r="DM84" s="309" t="str">
        <f ca="true">+IF(OFFSET('Sanitation Data'!$I$31,0,10*ROW('Sanitation Data'!I78))="","",OFFSET('Sanitation Data'!$I$31,0,10*ROW('Sanitation Data'!I78)))</f>
        <v/>
      </c>
      <c r="DN84" s="309" t="str">
        <f ca="true">+IF(OFFSET('Sanitation Data'!$I$32,0,10*ROW('Sanitation Data'!I78))="","",OFFSET('Sanitation Data'!$I$32,0,10*ROW('Sanitation Data'!I78)))</f>
        <v/>
      </c>
      <c r="DO84" s="309" t="str">
        <f ca="true">+IF(OFFSET('Hygiene Data'!$D$11,0,10*ROW('Hygiene Data'!D78))="","",OFFSET('Hygiene Data'!$D$11,0,10*ROW('Hygiene Data'!D78)))</f>
        <v/>
      </c>
      <c r="DP84" s="309" t="str">
        <f ca="true">+IF(OFFSET('Hygiene Data'!$D$12,0,10*ROW('Hygiene Data'!D78))="","",OFFSET('Hygiene Data'!$D$12,0,10*ROW('Hygiene Data'!D78)))</f>
        <v/>
      </c>
      <c r="DQ84" s="309" t="str">
        <f ca="true">+IF(OFFSET('Hygiene Data'!$D$13,0,10*ROW('Hygiene Data'!D78))="","",OFFSET('Hygiene Data'!$D$13,0,10*ROW('Hygiene Data'!D78)))</f>
        <v/>
      </c>
      <c r="DR84" s="309" t="str">
        <f ca="true">+IF(OFFSET('Hygiene Data'!$E$11,0,10*ROW('Hygiene Data'!E78))="","",OFFSET('Hygiene Data'!$E$11,0,10*ROW('Hygiene Data'!E78)))</f>
        <v/>
      </c>
      <c r="DS84" s="309" t="str">
        <f ca="true">+IF(OFFSET('Hygiene Data'!$E$12,0,10*ROW('Hygiene Data'!E78))="","",OFFSET('Hygiene Data'!$E$12,0,10*ROW('Hygiene Data'!E78)))</f>
        <v/>
      </c>
      <c r="DT84" s="309" t="str">
        <f ca="true">+IF(OFFSET('Hygiene Data'!$E$13,0,10*ROW('Hygiene Data'!E78))="","",OFFSET('Hygiene Data'!$E$13,0,10*ROW('Hygiene Data'!E78)))</f>
        <v/>
      </c>
      <c r="DU84" s="309" t="str">
        <f ca="true">+IF(OFFSET('Hygiene Data'!$F$11,0,10*ROW('Hygiene Data'!F78))="","",OFFSET('Hygiene Data'!$F$11,0,10*ROW('Hygiene Data'!F78)))</f>
        <v/>
      </c>
      <c r="DV84" s="309" t="str">
        <f ca="true">+IF(OFFSET('Hygiene Data'!$F$12,0,10*ROW('Hygiene Data'!F78))="","",OFFSET('Hygiene Data'!$F$12,0,10*ROW('Hygiene Data'!F78)))</f>
        <v/>
      </c>
      <c r="DW84" s="309" t="str">
        <f ca="true">+IF(OFFSET('Hygiene Data'!$F$13,0,10*ROW('Hygiene Data'!F78))="","",OFFSET('Hygiene Data'!$F$13,0,10*ROW('Hygiene Data'!F78)))</f>
        <v/>
      </c>
      <c r="DX84" s="309" t="str">
        <f ca="true">+IF(OFFSET('Hygiene Data'!$G$11,0,10*ROW('Hygiene Data'!G78))="","",OFFSET('Hygiene Data'!$G$11,0,10*ROW('Hygiene Data'!G78)))</f>
        <v/>
      </c>
      <c r="DY84" s="309" t="str">
        <f ca="true">+IF(OFFSET('Hygiene Data'!$G$12,0,10*ROW('Hygiene Data'!G78))="","",OFFSET('Hygiene Data'!$G$12,0,10*ROW('Hygiene Data'!G78)))</f>
        <v/>
      </c>
      <c r="DZ84" s="309" t="str">
        <f ca="true">+IF(OFFSET('Hygiene Data'!$G$13,0,10*ROW('Hygiene Data'!G78))="","",OFFSET('Hygiene Data'!$G$13,0,10*ROW('Hygiene Data'!G78)))</f>
        <v/>
      </c>
      <c r="EA84" s="309" t="str">
        <f ca="true">+IF(OFFSET('Hygiene Data'!$H$11,0,10*ROW('Hygiene Data'!H78))="","",OFFSET('Hygiene Data'!$H$11,0,10*ROW('Hygiene Data'!H78)))</f>
        <v/>
      </c>
      <c r="EB84" s="309" t="str">
        <f ca="true">+IF(OFFSET('Hygiene Data'!$H$12,0,10*ROW('Hygiene Data'!H78))="","",OFFSET('Hygiene Data'!$H$12,0,10*ROW('Hygiene Data'!H78)))</f>
        <v/>
      </c>
      <c r="EC84" s="309" t="str">
        <f ca="true">+IF(OFFSET('Hygiene Data'!$H$13,0,10*ROW('Hygiene Data'!H78))="","",OFFSET('Hygiene Data'!$H$13,0,10*ROW('Hygiene Data'!H78)))</f>
        <v/>
      </c>
      <c r="ED84" s="309" t="str">
        <f ca="true">+IF(OFFSET('Hygiene Data'!$I$11,0,10*ROW('Hygiene Data'!I78))="","",OFFSET('Hygiene Data'!$I$11,0,10*ROW('Hygiene Data'!I78)))</f>
        <v/>
      </c>
      <c r="EE84" s="309" t="str">
        <f ca="true">+IF(OFFSET('Hygiene Data'!$I$12,0,10*ROW('Hygiene Data'!I78))="","",OFFSET('Hygiene Data'!$I$12,0,10*ROW('Hygiene Data'!I78)))</f>
        <v/>
      </c>
      <c r="EF84" s="309"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65"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9"/>
      <c r="BS85" s="309" t="str">
        <f ca="true">+IF(OFFSET('Water Data'!$D$27,0,10*ROW('Water Data'!D79))="","",OFFSET('Water Data'!$D$27,0,10*ROW('Water Data'!D79)))</f>
        <v/>
      </c>
      <c r="BT85" s="309" t="str">
        <f ca="true">+IF(OFFSET('Water Data'!$D$28,0,10*ROW('Water Data'!D79))="","",OFFSET('Water Data'!$D$28,0,10*ROW('Water Data'!D79)))</f>
        <v/>
      </c>
      <c r="BU85" s="309" t="str">
        <f ca="true">+IF(OFFSET('Water Data'!$D$29,0,10*ROW('Water Data'!D79))="","",OFFSET('Water Data'!$D$29,0,10*ROW('Water Data'!D79)))</f>
        <v/>
      </c>
      <c r="BV85" s="309" t="str">
        <f ca="true">+IF(OFFSET('Water Data'!$E$27,0,10*ROW('Water Data'!E79))="","",OFFSET('Water Data'!$E$27,0,10*ROW('Water Data'!E79)))</f>
        <v/>
      </c>
      <c r="BW85" s="309" t="str">
        <f ca="true">+IF(OFFSET('Water Data'!$E$28,0,10*ROW('Water Data'!E79))="","",OFFSET('Water Data'!$E$28,0,10*ROW('Water Data'!E79)))</f>
        <v/>
      </c>
      <c r="BX85" s="309" t="str">
        <f ca="true">+IF(OFFSET('Water Data'!$E$29,0,10*ROW('Water Data'!E79))="","",OFFSET('Water Data'!$E$29,0,10*ROW('Water Data'!E79)))</f>
        <v/>
      </c>
      <c r="BY85" s="309" t="str">
        <f ca="true">+IF(OFFSET('Water Data'!$F$27,0,10*ROW('Water Data'!F79))="","",OFFSET('Water Data'!$F$27,0,10*ROW('Water Data'!F79)))</f>
        <v/>
      </c>
      <c r="BZ85" s="309" t="str">
        <f ca="true">+IF(OFFSET('Water Data'!$F$28,0,10*ROW('Water Data'!F79))="","",OFFSET('Water Data'!$F$28,0,10*ROW('Water Data'!F79)))</f>
        <v/>
      </c>
      <c r="CA85" s="309" t="str">
        <f ca="true">+IF(OFFSET('Water Data'!$F$29,0,10*ROW('Water Data'!F79))="","",OFFSET('Water Data'!$F$29,0,10*ROW('Water Data'!F79)))</f>
        <v/>
      </c>
      <c r="CB85" s="309" t="str">
        <f ca="true">+IF(OFFSET('Water Data'!$G$27,0,10*ROW('Water Data'!G79))="","",OFFSET('Water Data'!$G$27,0,10*ROW('Water Data'!G79)))</f>
        <v/>
      </c>
      <c r="CC85" s="309" t="str">
        <f ca="true">+IF(OFFSET('Water Data'!$G$28,0,10*ROW('Water Data'!G79))="","",OFFSET('Water Data'!$G$28,0,10*ROW('Water Data'!G79)))</f>
        <v/>
      </c>
      <c r="CD85" s="309" t="str">
        <f ca="true">+IF(OFFSET('Water Data'!$G$29,0,10*ROW('Water Data'!G79))="","",OFFSET('Water Data'!$G$29,0,10*ROW('Water Data'!G79)))</f>
        <v/>
      </c>
      <c r="CE85" s="309" t="str">
        <f ca="true">+IF(OFFSET('Water Data'!$H$27,0,10*ROW('Water Data'!H79))="","",OFFSET('Water Data'!$H$27,0,10*ROW('Water Data'!H79)))</f>
        <v/>
      </c>
      <c r="CF85" s="309" t="str">
        <f ca="true">+IF(OFFSET('Water Data'!$H$28,0,10*ROW('Water Data'!H79))="","",OFFSET('Water Data'!$H$28,0,10*ROW('Water Data'!H79)))</f>
        <v/>
      </c>
      <c r="CG85" s="309" t="str">
        <f ca="true">+IF(OFFSET('Water Data'!$H$29,0,10*ROW('Water Data'!H79))="","",OFFSET('Water Data'!$H$29,0,10*ROW('Water Data'!H79)))</f>
        <v/>
      </c>
      <c r="CH85" s="309" t="str">
        <f ca="true">+IF(OFFSET('Water Data'!$I$27,0,10*ROW('Water Data'!I79))="","",OFFSET('Water Data'!$I$27,0,10*ROW('Water Data'!I79)))</f>
        <v/>
      </c>
      <c r="CI85" s="309" t="str">
        <f ca="true">+IF(OFFSET('Water Data'!$I$28,0,10*ROW('Water Data'!I79))="","",OFFSET('Water Data'!$I$28,0,10*ROW('Water Data'!I79)))</f>
        <v/>
      </c>
      <c r="CJ85" s="309" t="str">
        <f ca="true">+IF(OFFSET('Water Data'!$I$29,0,10*ROW('Water Data'!I79))="","",OFFSET('Water Data'!$I$29,0,10*ROW('Water Data'!I79)))</f>
        <v/>
      </c>
      <c r="CK85" s="309" t="str">
        <f ca="true">+IF(OFFSET('Sanitation Data'!$D$28,0,10*ROW('Sanitation Data'!D79))="","",OFFSET('Sanitation Data'!$D$28,0,10*ROW('Sanitation Data'!D79)))</f>
        <v/>
      </c>
      <c r="CL85" s="309" t="str">
        <f ca="true">+IF(OFFSET('Sanitation Data'!$D$29,0,10*ROW('Sanitation Data'!D79))="","",OFFSET('Sanitation Data'!$D$29,0,10*ROW('Sanitation Data'!D79)))</f>
        <v/>
      </c>
      <c r="CM85" s="309" t="str">
        <f ca="true">+IF(OFFSET('Sanitation Data'!$D$30,0,10*ROW('Sanitation Data'!D79))="","",OFFSET('Sanitation Data'!$D$30,0,10*ROW('Sanitation Data'!D79)))</f>
        <v/>
      </c>
      <c r="CN85" s="309" t="str">
        <f ca="true">+IF(OFFSET('Sanitation Data'!$D$31,0,10*ROW('Sanitation Data'!D79))="","",OFFSET('Sanitation Data'!$D$31,0,10*ROW('Sanitation Data'!D79)))</f>
        <v/>
      </c>
      <c r="CO85" s="309" t="str">
        <f ca="true">+IF(OFFSET('Sanitation Data'!$D$32,0,10*ROW('Sanitation Data'!D79))="","",OFFSET('Sanitation Data'!$D$32,0,10*ROW('Sanitation Data'!D79)))</f>
        <v/>
      </c>
      <c r="CP85" s="309" t="str">
        <f ca="true">+IF(OFFSET('Sanitation Data'!$E$28,0,10*ROW('Sanitation Data'!E79))="","",OFFSET('Sanitation Data'!$E$28,0,10*ROW('Sanitation Data'!E79)))</f>
        <v/>
      </c>
      <c r="CQ85" s="309" t="str">
        <f ca="true">+IF(OFFSET('Sanitation Data'!$E$29,0,10*ROW('Sanitation Data'!E79))="","",OFFSET('Sanitation Data'!$E$29,0,10*ROW('Sanitation Data'!E79)))</f>
        <v/>
      </c>
      <c r="CR85" s="309" t="str">
        <f ca="true">+IF(OFFSET('Sanitation Data'!$E$30,0,10*ROW('Sanitation Data'!E79))="","",OFFSET('Sanitation Data'!$E$30,0,10*ROW('Sanitation Data'!E79)))</f>
        <v/>
      </c>
      <c r="CS85" s="309" t="str">
        <f ca="true">+IF(OFFSET('Sanitation Data'!$E$31,0,10*ROW('Sanitation Data'!E79))="","",OFFSET('Sanitation Data'!$E$31,0,10*ROW('Sanitation Data'!E79)))</f>
        <v/>
      </c>
      <c r="CT85" s="309" t="str">
        <f ca="true">+IF(OFFSET('Sanitation Data'!$E$32,0,10*ROW('Sanitation Data'!E79))="","",OFFSET('Sanitation Data'!$E$32,0,10*ROW('Sanitation Data'!E79)))</f>
        <v/>
      </c>
      <c r="CU85" s="309" t="str">
        <f ca="true">+IF(OFFSET('Sanitation Data'!$F$28,0,10*ROW('Sanitation Data'!F79))="","",OFFSET('Sanitation Data'!$F$28,0,10*ROW('Sanitation Data'!F79)))</f>
        <v/>
      </c>
      <c r="CV85" s="309" t="str">
        <f ca="true">+IF(OFFSET('Sanitation Data'!$F$29,0,10*ROW('Sanitation Data'!F79))="","",OFFSET('Sanitation Data'!$F$29,0,10*ROW('Sanitation Data'!F79)))</f>
        <v/>
      </c>
      <c r="CW85" s="309" t="str">
        <f ca="true">+IF(OFFSET('Sanitation Data'!$F$30,0,10*ROW('Sanitation Data'!F79))="","",OFFSET('Sanitation Data'!$F$30,0,10*ROW('Sanitation Data'!F79)))</f>
        <v/>
      </c>
      <c r="CX85" s="309" t="str">
        <f ca="true">+IF(OFFSET('Sanitation Data'!$F$31,0,10*ROW('Sanitation Data'!F79))="","",OFFSET('Sanitation Data'!$F$31,0,10*ROW('Sanitation Data'!F79)))</f>
        <v/>
      </c>
      <c r="CY85" s="309" t="str">
        <f ca="true">+IF(OFFSET('Sanitation Data'!$F$32,0,10*ROW('Sanitation Data'!F79))="","",OFFSET('Sanitation Data'!$F$32,0,10*ROW('Sanitation Data'!F79)))</f>
        <v/>
      </c>
      <c r="CZ85" s="309" t="str">
        <f ca="true">+IF(OFFSET('Sanitation Data'!$G$28,0,10*ROW('Sanitation Data'!G79))="","",OFFSET('Sanitation Data'!$G$28,0,10*ROW('Sanitation Data'!G79)))</f>
        <v/>
      </c>
      <c r="DA85" s="309" t="str">
        <f ca="true">+IF(OFFSET('Sanitation Data'!$G$29,0,10*ROW('Sanitation Data'!G79))="","",OFFSET('Sanitation Data'!$G$29,0,10*ROW('Sanitation Data'!G79)))</f>
        <v/>
      </c>
      <c r="DB85" s="309" t="str">
        <f ca="true">+IF(OFFSET('Sanitation Data'!$G$30,0,10*ROW('Sanitation Data'!G79))="","",OFFSET('Sanitation Data'!$G$30,0,10*ROW('Sanitation Data'!G79)))</f>
        <v/>
      </c>
      <c r="DC85" s="309" t="str">
        <f ca="true">+IF(OFFSET('Sanitation Data'!$G$31,0,10*ROW('Sanitation Data'!G79))="","",OFFSET('Sanitation Data'!$G$31,0,10*ROW('Sanitation Data'!G79)))</f>
        <v/>
      </c>
      <c r="DD85" s="309" t="str">
        <f ca="true">+IF(OFFSET('Sanitation Data'!$G$32,0,10*ROW('Sanitation Data'!G79))="","",OFFSET('Sanitation Data'!$G$32,0,10*ROW('Sanitation Data'!G79)))</f>
        <v/>
      </c>
      <c r="DE85" s="309" t="str">
        <f ca="true">+IF(OFFSET('Sanitation Data'!$H$28,0,10*ROW('Sanitation Data'!H79))="","",OFFSET('Sanitation Data'!$H$28,0,10*ROW('Sanitation Data'!H79)))</f>
        <v/>
      </c>
      <c r="DF85" s="309" t="str">
        <f ca="true">+IF(OFFSET('Sanitation Data'!$H$29,0,10*ROW('Sanitation Data'!H79))="","",OFFSET('Sanitation Data'!$H$29,0,10*ROW('Sanitation Data'!H79)))</f>
        <v/>
      </c>
      <c r="DG85" s="309" t="str">
        <f ca="true">+IF(OFFSET('Sanitation Data'!$H$30,0,10*ROW('Sanitation Data'!H79))="","",OFFSET('Sanitation Data'!$H$30,0,10*ROW('Sanitation Data'!H79)))</f>
        <v/>
      </c>
      <c r="DH85" s="309" t="str">
        <f ca="true">+IF(OFFSET('Sanitation Data'!$H$31,0,10*ROW('Sanitation Data'!H79))="","",OFFSET('Sanitation Data'!$H$31,0,10*ROW('Sanitation Data'!H79)))</f>
        <v/>
      </c>
      <c r="DI85" s="309" t="str">
        <f ca="true">+IF(OFFSET('Sanitation Data'!$H$32,0,10*ROW('Sanitation Data'!H79))="","",OFFSET('Sanitation Data'!$H$32,0,10*ROW('Sanitation Data'!H79)))</f>
        <v/>
      </c>
      <c r="DJ85" s="309" t="str">
        <f ca="true">+IF(OFFSET('Sanitation Data'!$I$28,0,10*ROW('Sanitation Data'!I79))="","",OFFSET('Sanitation Data'!$I$28,0,10*ROW('Sanitation Data'!I79)))</f>
        <v/>
      </c>
      <c r="DK85" s="309" t="str">
        <f ca="true">+IF(OFFSET('Sanitation Data'!$I$29,0,10*ROW('Sanitation Data'!I79))="","",OFFSET('Sanitation Data'!$I$29,0,10*ROW('Sanitation Data'!I79)))</f>
        <v/>
      </c>
      <c r="DL85" s="309" t="str">
        <f ca="true">+IF(OFFSET('Sanitation Data'!$I$30,0,10*ROW('Sanitation Data'!I79))="","",OFFSET('Sanitation Data'!$I$30,0,10*ROW('Sanitation Data'!I79)))</f>
        <v/>
      </c>
      <c r="DM85" s="309" t="str">
        <f ca="true">+IF(OFFSET('Sanitation Data'!$I$31,0,10*ROW('Sanitation Data'!I79))="","",OFFSET('Sanitation Data'!$I$31,0,10*ROW('Sanitation Data'!I79)))</f>
        <v/>
      </c>
      <c r="DN85" s="309" t="str">
        <f ca="true">+IF(OFFSET('Sanitation Data'!$I$32,0,10*ROW('Sanitation Data'!I79))="","",OFFSET('Sanitation Data'!$I$32,0,10*ROW('Sanitation Data'!I79)))</f>
        <v/>
      </c>
      <c r="DO85" s="309" t="str">
        <f ca="true">+IF(OFFSET('Hygiene Data'!$D$11,0,10*ROW('Hygiene Data'!D79))="","",OFFSET('Hygiene Data'!$D$11,0,10*ROW('Hygiene Data'!D79)))</f>
        <v/>
      </c>
      <c r="DP85" s="309" t="str">
        <f ca="true">+IF(OFFSET('Hygiene Data'!$D$12,0,10*ROW('Hygiene Data'!D79))="","",OFFSET('Hygiene Data'!$D$12,0,10*ROW('Hygiene Data'!D79)))</f>
        <v/>
      </c>
      <c r="DQ85" s="309" t="str">
        <f ca="true">+IF(OFFSET('Hygiene Data'!$D$13,0,10*ROW('Hygiene Data'!D79))="","",OFFSET('Hygiene Data'!$D$13,0,10*ROW('Hygiene Data'!D79)))</f>
        <v/>
      </c>
      <c r="DR85" s="309" t="str">
        <f ca="true">+IF(OFFSET('Hygiene Data'!$E$11,0,10*ROW('Hygiene Data'!E79))="","",OFFSET('Hygiene Data'!$E$11,0,10*ROW('Hygiene Data'!E79)))</f>
        <v/>
      </c>
      <c r="DS85" s="309" t="str">
        <f ca="true">+IF(OFFSET('Hygiene Data'!$E$12,0,10*ROW('Hygiene Data'!E79))="","",OFFSET('Hygiene Data'!$E$12,0,10*ROW('Hygiene Data'!E79)))</f>
        <v/>
      </c>
      <c r="DT85" s="309" t="str">
        <f ca="true">+IF(OFFSET('Hygiene Data'!$E$13,0,10*ROW('Hygiene Data'!E79))="","",OFFSET('Hygiene Data'!$E$13,0,10*ROW('Hygiene Data'!E79)))</f>
        <v/>
      </c>
      <c r="DU85" s="309" t="str">
        <f ca="true">+IF(OFFSET('Hygiene Data'!$F$11,0,10*ROW('Hygiene Data'!F79))="","",OFFSET('Hygiene Data'!$F$11,0,10*ROW('Hygiene Data'!F79)))</f>
        <v/>
      </c>
      <c r="DV85" s="309" t="str">
        <f ca="true">+IF(OFFSET('Hygiene Data'!$F$12,0,10*ROW('Hygiene Data'!F79))="","",OFFSET('Hygiene Data'!$F$12,0,10*ROW('Hygiene Data'!F79)))</f>
        <v/>
      </c>
      <c r="DW85" s="309" t="str">
        <f ca="true">+IF(OFFSET('Hygiene Data'!$F$13,0,10*ROW('Hygiene Data'!F79))="","",OFFSET('Hygiene Data'!$F$13,0,10*ROW('Hygiene Data'!F79)))</f>
        <v/>
      </c>
      <c r="DX85" s="309" t="str">
        <f ca="true">+IF(OFFSET('Hygiene Data'!$G$11,0,10*ROW('Hygiene Data'!G79))="","",OFFSET('Hygiene Data'!$G$11,0,10*ROW('Hygiene Data'!G79)))</f>
        <v/>
      </c>
      <c r="DY85" s="309" t="str">
        <f ca="true">+IF(OFFSET('Hygiene Data'!$G$12,0,10*ROW('Hygiene Data'!G79))="","",OFFSET('Hygiene Data'!$G$12,0,10*ROW('Hygiene Data'!G79)))</f>
        <v/>
      </c>
      <c r="DZ85" s="309" t="str">
        <f ca="true">+IF(OFFSET('Hygiene Data'!$G$13,0,10*ROW('Hygiene Data'!G79))="","",OFFSET('Hygiene Data'!$G$13,0,10*ROW('Hygiene Data'!G79)))</f>
        <v/>
      </c>
      <c r="EA85" s="309" t="str">
        <f ca="true">+IF(OFFSET('Hygiene Data'!$H$11,0,10*ROW('Hygiene Data'!H79))="","",OFFSET('Hygiene Data'!$H$11,0,10*ROW('Hygiene Data'!H79)))</f>
        <v/>
      </c>
      <c r="EB85" s="309" t="str">
        <f ca="true">+IF(OFFSET('Hygiene Data'!$H$12,0,10*ROW('Hygiene Data'!H79))="","",OFFSET('Hygiene Data'!$H$12,0,10*ROW('Hygiene Data'!H79)))</f>
        <v/>
      </c>
      <c r="EC85" s="309" t="str">
        <f ca="true">+IF(OFFSET('Hygiene Data'!$H$13,0,10*ROW('Hygiene Data'!H79))="","",OFFSET('Hygiene Data'!$H$13,0,10*ROW('Hygiene Data'!H79)))</f>
        <v/>
      </c>
      <c r="ED85" s="309" t="str">
        <f ca="true">+IF(OFFSET('Hygiene Data'!$I$11,0,10*ROW('Hygiene Data'!I79))="","",OFFSET('Hygiene Data'!$I$11,0,10*ROW('Hygiene Data'!I79)))</f>
        <v/>
      </c>
      <c r="EE85" s="309" t="str">
        <f ca="true">+IF(OFFSET('Hygiene Data'!$I$12,0,10*ROW('Hygiene Data'!I79))="","",OFFSET('Hygiene Data'!$I$12,0,10*ROW('Hygiene Data'!I79)))</f>
        <v/>
      </c>
      <c r="EF85" s="309"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65"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9"/>
      <c r="BS86" s="309" t="str">
        <f ca="true">+IF(OFFSET('Water Data'!$D$27,0,10*ROW('Water Data'!D80))="","",OFFSET('Water Data'!$D$27,0,10*ROW('Water Data'!D80)))</f>
        <v/>
      </c>
      <c r="BT86" s="309" t="str">
        <f ca="true">+IF(OFFSET('Water Data'!$D$28,0,10*ROW('Water Data'!D80))="","",OFFSET('Water Data'!$D$28,0,10*ROW('Water Data'!D80)))</f>
        <v/>
      </c>
      <c r="BU86" s="309" t="str">
        <f ca="true">+IF(OFFSET('Water Data'!$D$29,0,10*ROW('Water Data'!D80))="","",OFFSET('Water Data'!$D$29,0,10*ROW('Water Data'!D80)))</f>
        <v/>
      </c>
      <c r="BV86" s="309" t="str">
        <f ca="true">+IF(OFFSET('Water Data'!$E$27,0,10*ROW('Water Data'!E80))="","",OFFSET('Water Data'!$E$27,0,10*ROW('Water Data'!E80)))</f>
        <v/>
      </c>
      <c r="BW86" s="309" t="str">
        <f ca="true">+IF(OFFSET('Water Data'!$E$28,0,10*ROW('Water Data'!E80))="","",OFFSET('Water Data'!$E$28,0,10*ROW('Water Data'!E80)))</f>
        <v/>
      </c>
      <c r="BX86" s="309" t="str">
        <f ca="true">+IF(OFFSET('Water Data'!$E$29,0,10*ROW('Water Data'!E80))="","",OFFSET('Water Data'!$E$29,0,10*ROW('Water Data'!E80)))</f>
        <v/>
      </c>
      <c r="BY86" s="309" t="str">
        <f ca="true">+IF(OFFSET('Water Data'!$F$27,0,10*ROW('Water Data'!F80))="","",OFFSET('Water Data'!$F$27,0,10*ROW('Water Data'!F80)))</f>
        <v/>
      </c>
      <c r="BZ86" s="309" t="str">
        <f ca="true">+IF(OFFSET('Water Data'!$F$28,0,10*ROW('Water Data'!F80))="","",OFFSET('Water Data'!$F$28,0,10*ROW('Water Data'!F80)))</f>
        <v/>
      </c>
      <c r="CA86" s="309" t="str">
        <f ca="true">+IF(OFFSET('Water Data'!$F$29,0,10*ROW('Water Data'!F80))="","",OFFSET('Water Data'!$F$29,0,10*ROW('Water Data'!F80)))</f>
        <v/>
      </c>
      <c r="CB86" s="309" t="str">
        <f ca="true">+IF(OFFSET('Water Data'!$G$27,0,10*ROW('Water Data'!G80))="","",OFFSET('Water Data'!$G$27,0,10*ROW('Water Data'!G80)))</f>
        <v/>
      </c>
      <c r="CC86" s="309" t="str">
        <f ca="true">+IF(OFFSET('Water Data'!$G$28,0,10*ROW('Water Data'!G80))="","",OFFSET('Water Data'!$G$28,0,10*ROW('Water Data'!G80)))</f>
        <v/>
      </c>
      <c r="CD86" s="309" t="str">
        <f ca="true">+IF(OFFSET('Water Data'!$G$29,0,10*ROW('Water Data'!G80))="","",OFFSET('Water Data'!$G$29,0,10*ROW('Water Data'!G80)))</f>
        <v/>
      </c>
      <c r="CE86" s="309" t="str">
        <f ca="true">+IF(OFFSET('Water Data'!$H$27,0,10*ROW('Water Data'!H80))="","",OFFSET('Water Data'!$H$27,0,10*ROW('Water Data'!H80)))</f>
        <v/>
      </c>
      <c r="CF86" s="309" t="str">
        <f ca="true">+IF(OFFSET('Water Data'!$H$28,0,10*ROW('Water Data'!H80))="","",OFFSET('Water Data'!$H$28,0,10*ROW('Water Data'!H80)))</f>
        <v/>
      </c>
      <c r="CG86" s="309" t="str">
        <f ca="true">+IF(OFFSET('Water Data'!$H$29,0,10*ROW('Water Data'!H80))="","",OFFSET('Water Data'!$H$29,0,10*ROW('Water Data'!H80)))</f>
        <v/>
      </c>
      <c r="CH86" s="309" t="str">
        <f ca="true">+IF(OFFSET('Water Data'!$I$27,0,10*ROW('Water Data'!I80))="","",OFFSET('Water Data'!$I$27,0,10*ROW('Water Data'!I80)))</f>
        <v/>
      </c>
      <c r="CI86" s="309" t="str">
        <f ca="true">+IF(OFFSET('Water Data'!$I$28,0,10*ROW('Water Data'!I80))="","",OFFSET('Water Data'!$I$28,0,10*ROW('Water Data'!I80)))</f>
        <v/>
      </c>
      <c r="CJ86" s="309" t="str">
        <f ca="true">+IF(OFFSET('Water Data'!$I$29,0,10*ROW('Water Data'!I80))="","",OFFSET('Water Data'!$I$29,0,10*ROW('Water Data'!I80)))</f>
        <v/>
      </c>
      <c r="CK86" s="309" t="str">
        <f ca="true">+IF(OFFSET('Sanitation Data'!$D$28,0,10*ROW('Sanitation Data'!D80))="","",OFFSET('Sanitation Data'!$D$28,0,10*ROW('Sanitation Data'!D80)))</f>
        <v/>
      </c>
      <c r="CL86" s="309" t="str">
        <f ca="true">+IF(OFFSET('Sanitation Data'!$D$29,0,10*ROW('Sanitation Data'!D80))="","",OFFSET('Sanitation Data'!$D$29,0,10*ROW('Sanitation Data'!D80)))</f>
        <v/>
      </c>
      <c r="CM86" s="309" t="str">
        <f ca="true">+IF(OFFSET('Sanitation Data'!$D$30,0,10*ROW('Sanitation Data'!D80))="","",OFFSET('Sanitation Data'!$D$30,0,10*ROW('Sanitation Data'!D80)))</f>
        <v/>
      </c>
      <c r="CN86" s="309" t="str">
        <f ca="true">+IF(OFFSET('Sanitation Data'!$D$31,0,10*ROW('Sanitation Data'!D80))="","",OFFSET('Sanitation Data'!$D$31,0,10*ROW('Sanitation Data'!D80)))</f>
        <v/>
      </c>
      <c r="CO86" s="309" t="str">
        <f ca="true">+IF(OFFSET('Sanitation Data'!$D$32,0,10*ROW('Sanitation Data'!D80))="","",OFFSET('Sanitation Data'!$D$32,0,10*ROW('Sanitation Data'!D80)))</f>
        <v/>
      </c>
      <c r="CP86" s="309" t="str">
        <f ca="true">+IF(OFFSET('Sanitation Data'!$E$28,0,10*ROW('Sanitation Data'!E80))="","",OFFSET('Sanitation Data'!$E$28,0,10*ROW('Sanitation Data'!E80)))</f>
        <v/>
      </c>
      <c r="CQ86" s="309" t="str">
        <f ca="true">+IF(OFFSET('Sanitation Data'!$E$29,0,10*ROW('Sanitation Data'!E80))="","",OFFSET('Sanitation Data'!$E$29,0,10*ROW('Sanitation Data'!E80)))</f>
        <v/>
      </c>
      <c r="CR86" s="309" t="str">
        <f ca="true">+IF(OFFSET('Sanitation Data'!$E$30,0,10*ROW('Sanitation Data'!E80))="","",OFFSET('Sanitation Data'!$E$30,0,10*ROW('Sanitation Data'!E80)))</f>
        <v/>
      </c>
      <c r="CS86" s="309" t="str">
        <f ca="true">+IF(OFFSET('Sanitation Data'!$E$31,0,10*ROW('Sanitation Data'!E80))="","",OFFSET('Sanitation Data'!$E$31,0,10*ROW('Sanitation Data'!E80)))</f>
        <v/>
      </c>
      <c r="CT86" s="309" t="str">
        <f ca="true">+IF(OFFSET('Sanitation Data'!$E$32,0,10*ROW('Sanitation Data'!E80))="","",OFFSET('Sanitation Data'!$E$32,0,10*ROW('Sanitation Data'!E80)))</f>
        <v/>
      </c>
      <c r="CU86" s="309" t="str">
        <f ca="true">+IF(OFFSET('Sanitation Data'!$F$28,0,10*ROW('Sanitation Data'!F80))="","",OFFSET('Sanitation Data'!$F$28,0,10*ROW('Sanitation Data'!F80)))</f>
        <v/>
      </c>
      <c r="CV86" s="309" t="str">
        <f ca="true">+IF(OFFSET('Sanitation Data'!$F$29,0,10*ROW('Sanitation Data'!F80))="","",OFFSET('Sanitation Data'!$F$29,0,10*ROW('Sanitation Data'!F80)))</f>
        <v/>
      </c>
      <c r="CW86" s="309" t="str">
        <f ca="true">+IF(OFFSET('Sanitation Data'!$F$30,0,10*ROW('Sanitation Data'!F80))="","",OFFSET('Sanitation Data'!$F$30,0,10*ROW('Sanitation Data'!F80)))</f>
        <v/>
      </c>
      <c r="CX86" s="309" t="str">
        <f ca="true">+IF(OFFSET('Sanitation Data'!$F$31,0,10*ROW('Sanitation Data'!F80))="","",OFFSET('Sanitation Data'!$F$31,0,10*ROW('Sanitation Data'!F80)))</f>
        <v/>
      </c>
      <c r="CY86" s="309" t="str">
        <f ca="true">+IF(OFFSET('Sanitation Data'!$F$32,0,10*ROW('Sanitation Data'!F80))="","",OFFSET('Sanitation Data'!$F$32,0,10*ROW('Sanitation Data'!F80)))</f>
        <v/>
      </c>
      <c r="CZ86" s="309" t="str">
        <f ca="true">+IF(OFFSET('Sanitation Data'!$G$28,0,10*ROW('Sanitation Data'!G80))="","",OFFSET('Sanitation Data'!$G$28,0,10*ROW('Sanitation Data'!G80)))</f>
        <v/>
      </c>
      <c r="DA86" s="309" t="str">
        <f ca="true">+IF(OFFSET('Sanitation Data'!$G$29,0,10*ROW('Sanitation Data'!G80))="","",OFFSET('Sanitation Data'!$G$29,0,10*ROW('Sanitation Data'!G80)))</f>
        <v/>
      </c>
      <c r="DB86" s="309" t="str">
        <f ca="true">+IF(OFFSET('Sanitation Data'!$G$30,0,10*ROW('Sanitation Data'!G80))="","",OFFSET('Sanitation Data'!$G$30,0,10*ROW('Sanitation Data'!G80)))</f>
        <v/>
      </c>
      <c r="DC86" s="309" t="str">
        <f ca="true">+IF(OFFSET('Sanitation Data'!$G$31,0,10*ROW('Sanitation Data'!G80))="","",OFFSET('Sanitation Data'!$G$31,0,10*ROW('Sanitation Data'!G80)))</f>
        <v/>
      </c>
      <c r="DD86" s="309" t="str">
        <f ca="true">+IF(OFFSET('Sanitation Data'!$G$32,0,10*ROW('Sanitation Data'!G80))="","",OFFSET('Sanitation Data'!$G$32,0,10*ROW('Sanitation Data'!G80)))</f>
        <v/>
      </c>
      <c r="DE86" s="309" t="str">
        <f ca="true">+IF(OFFSET('Sanitation Data'!$H$28,0,10*ROW('Sanitation Data'!H80))="","",OFFSET('Sanitation Data'!$H$28,0,10*ROW('Sanitation Data'!H80)))</f>
        <v/>
      </c>
      <c r="DF86" s="309" t="str">
        <f ca="true">+IF(OFFSET('Sanitation Data'!$H$29,0,10*ROW('Sanitation Data'!H80))="","",OFFSET('Sanitation Data'!$H$29,0,10*ROW('Sanitation Data'!H80)))</f>
        <v/>
      </c>
      <c r="DG86" s="309" t="str">
        <f ca="true">+IF(OFFSET('Sanitation Data'!$H$30,0,10*ROW('Sanitation Data'!H80))="","",OFFSET('Sanitation Data'!$H$30,0,10*ROW('Sanitation Data'!H80)))</f>
        <v/>
      </c>
      <c r="DH86" s="309" t="str">
        <f ca="true">+IF(OFFSET('Sanitation Data'!$H$31,0,10*ROW('Sanitation Data'!H80))="","",OFFSET('Sanitation Data'!$H$31,0,10*ROW('Sanitation Data'!H80)))</f>
        <v/>
      </c>
      <c r="DI86" s="309" t="str">
        <f ca="true">+IF(OFFSET('Sanitation Data'!$H$32,0,10*ROW('Sanitation Data'!H80))="","",OFFSET('Sanitation Data'!$H$32,0,10*ROW('Sanitation Data'!H80)))</f>
        <v/>
      </c>
      <c r="DJ86" s="309" t="str">
        <f ca="true">+IF(OFFSET('Sanitation Data'!$I$28,0,10*ROW('Sanitation Data'!I80))="","",OFFSET('Sanitation Data'!$I$28,0,10*ROW('Sanitation Data'!I80)))</f>
        <v/>
      </c>
      <c r="DK86" s="309" t="str">
        <f ca="true">+IF(OFFSET('Sanitation Data'!$I$29,0,10*ROW('Sanitation Data'!I80))="","",OFFSET('Sanitation Data'!$I$29,0,10*ROW('Sanitation Data'!I80)))</f>
        <v/>
      </c>
      <c r="DL86" s="309" t="str">
        <f ca="true">+IF(OFFSET('Sanitation Data'!$I$30,0,10*ROW('Sanitation Data'!I80))="","",OFFSET('Sanitation Data'!$I$30,0,10*ROW('Sanitation Data'!I80)))</f>
        <v/>
      </c>
      <c r="DM86" s="309" t="str">
        <f ca="true">+IF(OFFSET('Sanitation Data'!$I$31,0,10*ROW('Sanitation Data'!I80))="","",OFFSET('Sanitation Data'!$I$31,0,10*ROW('Sanitation Data'!I80)))</f>
        <v/>
      </c>
      <c r="DN86" s="309" t="str">
        <f ca="true">+IF(OFFSET('Sanitation Data'!$I$32,0,10*ROW('Sanitation Data'!I80))="","",OFFSET('Sanitation Data'!$I$32,0,10*ROW('Sanitation Data'!I80)))</f>
        <v/>
      </c>
      <c r="DO86" s="309" t="str">
        <f ca="true">+IF(OFFSET('Hygiene Data'!$D$11,0,10*ROW('Hygiene Data'!D80))="","",OFFSET('Hygiene Data'!$D$11,0,10*ROW('Hygiene Data'!D80)))</f>
        <v/>
      </c>
      <c r="DP86" s="309" t="str">
        <f ca="true">+IF(OFFSET('Hygiene Data'!$D$12,0,10*ROW('Hygiene Data'!D80))="","",OFFSET('Hygiene Data'!$D$12,0,10*ROW('Hygiene Data'!D80)))</f>
        <v/>
      </c>
      <c r="DQ86" s="309" t="str">
        <f ca="true">+IF(OFFSET('Hygiene Data'!$D$13,0,10*ROW('Hygiene Data'!D80))="","",OFFSET('Hygiene Data'!$D$13,0,10*ROW('Hygiene Data'!D80)))</f>
        <v/>
      </c>
      <c r="DR86" s="309" t="str">
        <f ca="true">+IF(OFFSET('Hygiene Data'!$E$11,0,10*ROW('Hygiene Data'!E80))="","",OFFSET('Hygiene Data'!$E$11,0,10*ROW('Hygiene Data'!E80)))</f>
        <v/>
      </c>
      <c r="DS86" s="309" t="str">
        <f ca="true">+IF(OFFSET('Hygiene Data'!$E$12,0,10*ROW('Hygiene Data'!E80))="","",OFFSET('Hygiene Data'!$E$12,0,10*ROW('Hygiene Data'!E80)))</f>
        <v/>
      </c>
      <c r="DT86" s="309" t="str">
        <f ca="true">+IF(OFFSET('Hygiene Data'!$E$13,0,10*ROW('Hygiene Data'!E80))="","",OFFSET('Hygiene Data'!$E$13,0,10*ROW('Hygiene Data'!E80)))</f>
        <v/>
      </c>
      <c r="DU86" s="309" t="str">
        <f ca="true">+IF(OFFSET('Hygiene Data'!$F$11,0,10*ROW('Hygiene Data'!F80))="","",OFFSET('Hygiene Data'!$F$11,0,10*ROW('Hygiene Data'!F80)))</f>
        <v/>
      </c>
      <c r="DV86" s="309" t="str">
        <f ca="true">+IF(OFFSET('Hygiene Data'!$F$12,0,10*ROW('Hygiene Data'!F80))="","",OFFSET('Hygiene Data'!$F$12,0,10*ROW('Hygiene Data'!F80)))</f>
        <v/>
      </c>
      <c r="DW86" s="309" t="str">
        <f ca="true">+IF(OFFSET('Hygiene Data'!$F$13,0,10*ROW('Hygiene Data'!F80))="","",OFFSET('Hygiene Data'!$F$13,0,10*ROW('Hygiene Data'!F80)))</f>
        <v/>
      </c>
      <c r="DX86" s="309" t="str">
        <f ca="true">+IF(OFFSET('Hygiene Data'!$G$11,0,10*ROW('Hygiene Data'!G80))="","",OFFSET('Hygiene Data'!$G$11,0,10*ROW('Hygiene Data'!G80)))</f>
        <v/>
      </c>
      <c r="DY86" s="309" t="str">
        <f ca="true">+IF(OFFSET('Hygiene Data'!$G$12,0,10*ROW('Hygiene Data'!G80))="","",OFFSET('Hygiene Data'!$G$12,0,10*ROW('Hygiene Data'!G80)))</f>
        <v/>
      </c>
      <c r="DZ86" s="309" t="str">
        <f ca="true">+IF(OFFSET('Hygiene Data'!$G$13,0,10*ROW('Hygiene Data'!G80))="","",OFFSET('Hygiene Data'!$G$13,0,10*ROW('Hygiene Data'!G80)))</f>
        <v/>
      </c>
      <c r="EA86" s="309" t="str">
        <f ca="true">+IF(OFFSET('Hygiene Data'!$H$11,0,10*ROW('Hygiene Data'!H80))="","",OFFSET('Hygiene Data'!$H$11,0,10*ROW('Hygiene Data'!H80)))</f>
        <v/>
      </c>
      <c r="EB86" s="309" t="str">
        <f ca="true">+IF(OFFSET('Hygiene Data'!$H$12,0,10*ROW('Hygiene Data'!H80))="","",OFFSET('Hygiene Data'!$H$12,0,10*ROW('Hygiene Data'!H80)))</f>
        <v/>
      </c>
      <c r="EC86" s="309" t="str">
        <f ca="true">+IF(OFFSET('Hygiene Data'!$H$13,0,10*ROW('Hygiene Data'!H80))="","",OFFSET('Hygiene Data'!$H$13,0,10*ROW('Hygiene Data'!H80)))</f>
        <v/>
      </c>
      <c r="ED86" s="309" t="str">
        <f ca="true">+IF(OFFSET('Hygiene Data'!$I$11,0,10*ROW('Hygiene Data'!I80))="","",OFFSET('Hygiene Data'!$I$11,0,10*ROW('Hygiene Data'!I80)))</f>
        <v/>
      </c>
      <c r="EE86" s="309" t="str">
        <f ca="true">+IF(OFFSET('Hygiene Data'!$I$12,0,10*ROW('Hygiene Data'!I80))="","",OFFSET('Hygiene Data'!$I$12,0,10*ROW('Hygiene Data'!I80)))</f>
        <v/>
      </c>
      <c r="EF86" s="309"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65"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9"/>
      <c r="BS87" s="309" t="str">
        <f ca="true">+IF(OFFSET('Water Data'!$D$27,0,10*ROW('Water Data'!D81))="","",OFFSET('Water Data'!$D$27,0,10*ROW('Water Data'!D81)))</f>
        <v/>
      </c>
      <c r="BT87" s="309" t="str">
        <f ca="true">+IF(OFFSET('Water Data'!$D$28,0,10*ROW('Water Data'!D81))="","",OFFSET('Water Data'!$D$28,0,10*ROW('Water Data'!D81)))</f>
        <v/>
      </c>
      <c r="BU87" s="309" t="str">
        <f ca="true">+IF(OFFSET('Water Data'!$D$29,0,10*ROW('Water Data'!D81))="","",OFFSET('Water Data'!$D$29,0,10*ROW('Water Data'!D81)))</f>
        <v/>
      </c>
      <c r="BV87" s="309" t="str">
        <f ca="true">+IF(OFFSET('Water Data'!$E$27,0,10*ROW('Water Data'!E81))="","",OFFSET('Water Data'!$E$27,0,10*ROW('Water Data'!E81)))</f>
        <v/>
      </c>
      <c r="BW87" s="309" t="str">
        <f ca="true">+IF(OFFSET('Water Data'!$E$28,0,10*ROW('Water Data'!E81))="","",OFFSET('Water Data'!$E$28,0,10*ROW('Water Data'!E81)))</f>
        <v/>
      </c>
      <c r="BX87" s="309" t="str">
        <f ca="true">+IF(OFFSET('Water Data'!$E$29,0,10*ROW('Water Data'!E81))="","",OFFSET('Water Data'!$E$29,0,10*ROW('Water Data'!E81)))</f>
        <v/>
      </c>
      <c r="BY87" s="309" t="str">
        <f ca="true">+IF(OFFSET('Water Data'!$F$27,0,10*ROW('Water Data'!F81))="","",OFFSET('Water Data'!$F$27,0,10*ROW('Water Data'!F81)))</f>
        <v/>
      </c>
      <c r="BZ87" s="309" t="str">
        <f ca="true">+IF(OFFSET('Water Data'!$F$28,0,10*ROW('Water Data'!F81))="","",OFFSET('Water Data'!$F$28,0,10*ROW('Water Data'!F81)))</f>
        <v/>
      </c>
      <c r="CA87" s="309" t="str">
        <f ca="true">+IF(OFFSET('Water Data'!$F$29,0,10*ROW('Water Data'!F81))="","",OFFSET('Water Data'!$F$29,0,10*ROW('Water Data'!F81)))</f>
        <v/>
      </c>
      <c r="CB87" s="309" t="str">
        <f ca="true">+IF(OFFSET('Water Data'!$G$27,0,10*ROW('Water Data'!G81))="","",OFFSET('Water Data'!$G$27,0,10*ROW('Water Data'!G81)))</f>
        <v/>
      </c>
      <c r="CC87" s="309" t="str">
        <f ca="true">+IF(OFFSET('Water Data'!$G$28,0,10*ROW('Water Data'!G81))="","",OFFSET('Water Data'!$G$28,0,10*ROW('Water Data'!G81)))</f>
        <v/>
      </c>
      <c r="CD87" s="309" t="str">
        <f ca="true">+IF(OFFSET('Water Data'!$G$29,0,10*ROW('Water Data'!G81))="","",OFFSET('Water Data'!$G$29,0,10*ROW('Water Data'!G81)))</f>
        <v/>
      </c>
      <c r="CE87" s="309" t="str">
        <f ca="true">+IF(OFFSET('Water Data'!$H$27,0,10*ROW('Water Data'!H81))="","",OFFSET('Water Data'!$H$27,0,10*ROW('Water Data'!H81)))</f>
        <v/>
      </c>
      <c r="CF87" s="309" t="str">
        <f ca="true">+IF(OFFSET('Water Data'!$H$28,0,10*ROW('Water Data'!H81))="","",OFFSET('Water Data'!$H$28,0,10*ROW('Water Data'!H81)))</f>
        <v/>
      </c>
      <c r="CG87" s="309" t="str">
        <f ca="true">+IF(OFFSET('Water Data'!$H$29,0,10*ROW('Water Data'!H81))="","",OFFSET('Water Data'!$H$29,0,10*ROW('Water Data'!H81)))</f>
        <v/>
      </c>
      <c r="CH87" s="309" t="str">
        <f ca="true">+IF(OFFSET('Water Data'!$I$27,0,10*ROW('Water Data'!I81))="","",OFFSET('Water Data'!$I$27,0,10*ROW('Water Data'!I81)))</f>
        <v/>
      </c>
      <c r="CI87" s="309" t="str">
        <f ca="true">+IF(OFFSET('Water Data'!$I$28,0,10*ROW('Water Data'!I81))="","",OFFSET('Water Data'!$I$28,0,10*ROW('Water Data'!I81)))</f>
        <v/>
      </c>
      <c r="CJ87" s="309" t="str">
        <f ca="true">+IF(OFFSET('Water Data'!$I$29,0,10*ROW('Water Data'!I81))="","",OFFSET('Water Data'!$I$29,0,10*ROW('Water Data'!I81)))</f>
        <v/>
      </c>
      <c r="CK87" s="309" t="str">
        <f ca="true">+IF(OFFSET('Sanitation Data'!$D$28,0,10*ROW('Sanitation Data'!D81))="","",OFFSET('Sanitation Data'!$D$28,0,10*ROW('Sanitation Data'!D81)))</f>
        <v/>
      </c>
      <c r="CL87" s="309" t="str">
        <f ca="true">+IF(OFFSET('Sanitation Data'!$D$29,0,10*ROW('Sanitation Data'!D81))="","",OFFSET('Sanitation Data'!$D$29,0,10*ROW('Sanitation Data'!D81)))</f>
        <v/>
      </c>
      <c r="CM87" s="309" t="str">
        <f ca="true">+IF(OFFSET('Sanitation Data'!$D$30,0,10*ROW('Sanitation Data'!D81))="","",OFFSET('Sanitation Data'!$D$30,0,10*ROW('Sanitation Data'!D81)))</f>
        <v/>
      </c>
      <c r="CN87" s="309" t="str">
        <f ca="true">+IF(OFFSET('Sanitation Data'!$D$31,0,10*ROW('Sanitation Data'!D81))="","",OFFSET('Sanitation Data'!$D$31,0,10*ROW('Sanitation Data'!D81)))</f>
        <v/>
      </c>
      <c r="CO87" s="309" t="str">
        <f ca="true">+IF(OFFSET('Sanitation Data'!$D$32,0,10*ROW('Sanitation Data'!D81))="","",OFFSET('Sanitation Data'!$D$32,0,10*ROW('Sanitation Data'!D81)))</f>
        <v/>
      </c>
      <c r="CP87" s="309" t="str">
        <f ca="true">+IF(OFFSET('Sanitation Data'!$E$28,0,10*ROW('Sanitation Data'!E81))="","",OFFSET('Sanitation Data'!$E$28,0,10*ROW('Sanitation Data'!E81)))</f>
        <v/>
      </c>
      <c r="CQ87" s="309" t="str">
        <f ca="true">+IF(OFFSET('Sanitation Data'!$E$29,0,10*ROW('Sanitation Data'!E81))="","",OFFSET('Sanitation Data'!$E$29,0,10*ROW('Sanitation Data'!E81)))</f>
        <v/>
      </c>
      <c r="CR87" s="309" t="str">
        <f ca="true">+IF(OFFSET('Sanitation Data'!$E$30,0,10*ROW('Sanitation Data'!E81))="","",OFFSET('Sanitation Data'!$E$30,0,10*ROW('Sanitation Data'!E81)))</f>
        <v/>
      </c>
      <c r="CS87" s="309" t="str">
        <f ca="true">+IF(OFFSET('Sanitation Data'!$E$31,0,10*ROW('Sanitation Data'!E81))="","",OFFSET('Sanitation Data'!$E$31,0,10*ROW('Sanitation Data'!E81)))</f>
        <v/>
      </c>
      <c r="CT87" s="309" t="str">
        <f ca="true">+IF(OFFSET('Sanitation Data'!$E$32,0,10*ROW('Sanitation Data'!E81))="","",OFFSET('Sanitation Data'!$E$32,0,10*ROW('Sanitation Data'!E81)))</f>
        <v/>
      </c>
      <c r="CU87" s="309" t="str">
        <f ca="true">+IF(OFFSET('Sanitation Data'!$F$28,0,10*ROW('Sanitation Data'!F81))="","",OFFSET('Sanitation Data'!$F$28,0,10*ROW('Sanitation Data'!F81)))</f>
        <v/>
      </c>
      <c r="CV87" s="309" t="str">
        <f ca="true">+IF(OFFSET('Sanitation Data'!$F$29,0,10*ROW('Sanitation Data'!F81))="","",OFFSET('Sanitation Data'!$F$29,0,10*ROW('Sanitation Data'!F81)))</f>
        <v/>
      </c>
      <c r="CW87" s="309" t="str">
        <f ca="true">+IF(OFFSET('Sanitation Data'!$F$30,0,10*ROW('Sanitation Data'!F81))="","",OFFSET('Sanitation Data'!$F$30,0,10*ROW('Sanitation Data'!F81)))</f>
        <v/>
      </c>
      <c r="CX87" s="309" t="str">
        <f ca="true">+IF(OFFSET('Sanitation Data'!$F$31,0,10*ROW('Sanitation Data'!F81))="","",OFFSET('Sanitation Data'!$F$31,0,10*ROW('Sanitation Data'!F81)))</f>
        <v/>
      </c>
      <c r="CY87" s="309" t="str">
        <f ca="true">+IF(OFFSET('Sanitation Data'!$F$32,0,10*ROW('Sanitation Data'!F81))="","",OFFSET('Sanitation Data'!$F$32,0,10*ROW('Sanitation Data'!F81)))</f>
        <v/>
      </c>
      <c r="CZ87" s="309" t="str">
        <f ca="true">+IF(OFFSET('Sanitation Data'!$G$28,0,10*ROW('Sanitation Data'!G81))="","",OFFSET('Sanitation Data'!$G$28,0,10*ROW('Sanitation Data'!G81)))</f>
        <v/>
      </c>
      <c r="DA87" s="309" t="str">
        <f ca="true">+IF(OFFSET('Sanitation Data'!$G$29,0,10*ROW('Sanitation Data'!G81))="","",OFFSET('Sanitation Data'!$G$29,0,10*ROW('Sanitation Data'!G81)))</f>
        <v/>
      </c>
      <c r="DB87" s="309" t="str">
        <f ca="true">+IF(OFFSET('Sanitation Data'!$G$30,0,10*ROW('Sanitation Data'!G81))="","",OFFSET('Sanitation Data'!$G$30,0,10*ROW('Sanitation Data'!G81)))</f>
        <v/>
      </c>
      <c r="DC87" s="309" t="str">
        <f ca="true">+IF(OFFSET('Sanitation Data'!$G$31,0,10*ROW('Sanitation Data'!G81))="","",OFFSET('Sanitation Data'!$G$31,0,10*ROW('Sanitation Data'!G81)))</f>
        <v/>
      </c>
      <c r="DD87" s="309" t="str">
        <f ca="true">+IF(OFFSET('Sanitation Data'!$G$32,0,10*ROW('Sanitation Data'!G81))="","",OFFSET('Sanitation Data'!$G$32,0,10*ROW('Sanitation Data'!G81)))</f>
        <v/>
      </c>
      <c r="DE87" s="309" t="str">
        <f ca="true">+IF(OFFSET('Sanitation Data'!$H$28,0,10*ROW('Sanitation Data'!H81))="","",OFFSET('Sanitation Data'!$H$28,0,10*ROW('Sanitation Data'!H81)))</f>
        <v/>
      </c>
      <c r="DF87" s="309" t="str">
        <f ca="true">+IF(OFFSET('Sanitation Data'!$H$29,0,10*ROW('Sanitation Data'!H81))="","",OFFSET('Sanitation Data'!$H$29,0,10*ROW('Sanitation Data'!H81)))</f>
        <v/>
      </c>
      <c r="DG87" s="309" t="str">
        <f ca="true">+IF(OFFSET('Sanitation Data'!$H$30,0,10*ROW('Sanitation Data'!H81))="","",OFFSET('Sanitation Data'!$H$30,0,10*ROW('Sanitation Data'!H81)))</f>
        <v/>
      </c>
      <c r="DH87" s="309" t="str">
        <f ca="true">+IF(OFFSET('Sanitation Data'!$H$31,0,10*ROW('Sanitation Data'!H81))="","",OFFSET('Sanitation Data'!$H$31,0,10*ROW('Sanitation Data'!H81)))</f>
        <v/>
      </c>
      <c r="DI87" s="309" t="str">
        <f ca="true">+IF(OFFSET('Sanitation Data'!$H$32,0,10*ROW('Sanitation Data'!H81))="","",OFFSET('Sanitation Data'!$H$32,0,10*ROW('Sanitation Data'!H81)))</f>
        <v/>
      </c>
      <c r="DJ87" s="309" t="str">
        <f ca="true">+IF(OFFSET('Sanitation Data'!$I$28,0,10*ROW('Sanitation Data'!I81))="","",OFFSET('Sanitation Data'!$I$28,0,10*ROW('Sanitation Data'!I81)))</f>
        <v/>
      </c>
      <c r="DK87" s="309" t="str">
        <f ca="true">+IF(OFFSET('Sanitation Data'!$I$29,0,10*ROW('Sanitation Data'!I81))="","",OFFSET('Sanitation Data'!$I$29,0,10*ROW('Sanitation Data'!I81)))</f>
        <v/>
      </c>
      <c r="DL87" s="309" t="str">
        <f ca="true">+IF(OFFSET('Sanitation Data'!$I$30,0,10*ROW('Sanitation Data'!I81))="","",OFFSET('Sanitation Data'!$I$30,0,10*ROW('Sanitation Data'!I81)))</f>
        <v/>
      </c>
      <c r="DM87" s="309" t="str">
        <f ca="true">+IF(OFFSET('Sanitation Data'!$I$31,0,10*ROW('Sanitation Data'!I81))="","",OFFSET('Sanitation Data'!$I$31,0,10*ROW('Sanitation Data'!I81)))</f>
        <v/>
      </c>
      <c r="DN87" s="309" t="str">
        <f ca="true">+IF(OFFSET('Sanitation Data'!$I$32,0,10*ROW('Sanitation Data'!I81))="","",OFFSET('Sanitation Data'!$I$32,0,10*ROW('Sanitation Data'!I81)))</f>
        <v/>
      </c>
      <c r="DO87" s="309" t="str">
        <f ca="true">+IF(OFFSET('Hygiene Data'!$D$11,0,10*ROW('Hygiene Data'!D81))="","",OFFSET('Hygiene Data'!$D$11,0,10*ROW('Hygiene Data'!D81)))</f>
        <v/>
      </c>
      <c r="DP87" s="309" t="str">
        <f ca="true">+IF(OFFSET('Hygiene Data'!$D$12,0,10*ROW('Hygiene Data'!D81))="","",OFFSET('Hygiene Data'!$D$12,0,10*ROW('Hygiene Data'!D81)))</f>
        <v/>
      </c>
      <c r="DQ87" s="309" t="str">
        <f ca="true">+IF(OFFSET('Hygiene Data'!$D$13,0,10*ROW('Hygiene Data'!D81))="","",OFFSET('Hygiene Data'!$D$13,0,10*ROW('Hygiene Data'!D81)))</f>
        <v/>
      </c>
      <c r="DR87" s="309" t="str">
        <f ca="true">+IF(OFFSET('Hygiene Data'!$E$11,0,10*ROW('Hygiene Data'!E81))="","",OFFSET('Hygiene Data'!$E$11,0,10*ROW('Hygiene Data'!E81)))</f>
        <v/>
      </c>
      <c r="DS87" s="309" t="str">
        <f ca="true">+IF(OFFSET('Hygiene Data'!$E$12,0,10*ROW('Hygiene Data'!E81))="","",OFFSET('Hygiene Data'!$E$12,0,10*ROW('Hygiene Data'!E81)))</f>
        <v/>
      </c>
      <c r="DT87" s="309" t="str">
        <f ca="true">+IF(OFFSET('Hygiene Data'!$E$13,0,10*ROW('Hygiene Data'!E81))="","",OFFSET('Hygiene Data'!$E$13,0,10*ROW('Hygiene Data'!E81)))</f>
        <v/>
      </c>
      <c r="DU87" s="309" t="str">
        <f ca="true">+IF(OFFSET('Hygiene Data'!$F$11,0,10*ROW('Hygiene Data'!F81))="","",OFFSET('Hygiene Data'!$F$11,0,10*ROW('Hygiene Data'!F81)))</f>
        <v/>
      </c>
      <c r="DV87" s="309" t="str">
        <f ca="true">+IF(OFFSET('Hygiene Data'!$F$12,0,10*ROW('Hygiene Data'!F81))="","",OFFSET('Hygiene Data'!$F$12,0,10*ROW('Hygiene Data'!F81)))</f>
        <v/>
      </c>
      <c r="DW87" s="309" t="str">
        <f ca="true">+IF(OFFSET('Hygiene Data'!$F$13,0,10*ROW('Hygiene Data'!F81))="","",OFFSET('Hygiene Data'!$F$13,0,10*ROW('Hygiene Data'!F81)))</f>
        <v/>
      </c>
      <c r="DX87" s="309" t="str">
        <f ca="true">+IF(OFFSET('Hygiene Data'!$G$11,0,10*ROW('Hygiene Data'!G81))="","",OFFSET('Hygiene Data'!$G$11,0,10*ROW('Hygiene Data'!G81)))</f>
        <v/>
      </c>
      <c r="DY87" s="309" t="str">
        <f ca="true">+IF(OFFSET('Hygiene Data'!$G$12,0,10*ROW('Hygiene Data'!G81))="","",OFFSET('Hygiene Data'!$G$12,0,10*ROW('Hygiene Data'!G81)))</f>
        <v/>
      </c>
      <c r="DZ87" s="309" t="str">
        <f ca="true">+IF(OFFSET('Hygiene Data'!$G$13,0,10*ROW('Hygiene Data'!G81))="","",OFFSET('Hygiene Data'!$G$13,0,10*ROW('Hygiene Data'!G81)))</f>
        <v/>
      </c>
      <c r="EA87" s="309" t="str">
        <f ca="true">+IF(OFFSET('Hygiene Data'!$H$11,0,10*ROW('Hygiene Data'!H81))="","",OFFSET('Hygiene Data'!$H$11,0,10*ROW('Hygiene Data'!H81)))</f>
        <v/>
      </c>
      <c r="EB87" s="309" t="str">
        <f ca="true">+IF(OFFSET('Hygiene Data'!$H$12,0,10*ROW('Hygiene Data'!H81))="","",OFFSET('Hygiene Data'!$H$12,0,10*ROW('Hygiene Data'!H81)))</f>
        <v/>
      </c>
      <c r="EC87" s="309" t="str">
        <f ca="true">+IF(OFFSET('Hygiene Data'!$H$13,0,10*ROW('Hygiene Data'!H81))="","",OFFSET('Hygiene Data'!$H$13,0,10*ROW('Hygiene Data'!H81)))</f>
        <v/>
      </c>
      <c r="ED87" s="309" t="str">
        <f ca="true">+IF(OFFSET('Hygiene Data'!$I$11,0,10*ROW('Hygiene Data'!I81))="","",OFFSET('Hygiene Data'!$I$11,0,10*ROW('Hygiene Data'!I81)))</f>
        <v/>
      </c>
      <c r="EE87" s="309" t="str">
        <f ca="true">+IF(OFFSET('Hygiene Data'!$I$12,0,10*ROW('Hygiene Data'!I81))="","",OFFSET('Hygiene Data'!$I$12,0,10*ROW('Hygiene Data'!I81)))</f>
        <v/>
      </c>
      <c r="EF87" s="309"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65"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9"/>
      <c r="BS88" s="309" t="str">
        <f ca="true">+IF(OFFSET('Water Data'!$D$27,0,10*ROW('Water Data'!D82))="","",OFFSET('Water Data'!$D$27,0,10*ROW('Water Data'!D82)))</f>
        <v/>
      </c>
      <c r="BT88" s="309" t="str">
        <f ca="true">+IF(OFFSET('Water Data'!$D$28,0,10*ROW('Water Data'!D82))="","",OFFSET('Water Data'!$D$28,0,10*ROW('Water Data'!D82)))</f>
        <v/>
      </c>
      <c r="BU88" s="309" t="str">
        <f ca="true">+IF(OFFSET('Water Data'!$D$29,0,10*ROW('Water Data'!D82))="","",OFFSET('Water Data'!$D$29,0,10*ROW('Water Data'!D82)))</f>
        <v/>
      </c>
      <c r="BV88" s="309" t="str">
        <f ca="true">+IF(OFFSET('Water Data'!$E$27,0,10*ROW('Water Data'!E82))="","",OFFSET('Water Data'!$E$27,0,10*ROW('Water Data'!E82)))</f>
        <v/>
      </c>
      <c r="BW88" s="309" t="str">
        <f ca="true">+IF(OFFSET('Water Data'!$E$28,0,10*ROW('Water Data'!E82))="","",OFFSET('Water Data'!$E$28,0,10*ROW('Water Data'!E82)))</f>
        <v/>
      </c>
      <c r="BX88" s="309" t="str">
        <f ca="true">+IF(OFFSET('Water Data'!$E$29,0,10*ROW('Water Data'!E82))="","",OFFSET('Water Data'!$E$29,0,10*ROW('Water Data'!E82)))</f>
        <v/>
      </c>
      <c r="BY88" s="309" t="str">
        <f ca="true">+IF(OFFSET('Water Data'!$F$27,0,10*ROW('Water Data'!F82))="","",OFFSET('Water Data'!$F$27,0,10*ROW('Water Data'!F82)))</f>
        <v/>
      </c>
      <c r="BZ88" s="309" t="str">
        <f ca="true">+IF(OFFSET('Water Data'!$F$28,0,10*ROW('Water Data'!F82))="","",OFFSET('Water Data'!$F$28,0,10*ROW('Water Data'!F82)))</f>
        <v/>
      </c>
      <c r="CA88" s="309" t="str">
        <f ca="true">+IF(OFFSET('Water Data'!$F$29,0,10*ROW('Water Data'!F82))="","",OFFSET('Water Data'!$F$29,0,10*ROW('Water Data'!F82)))</f>
        <v/>
      </c>
      <c r="CB88" s="309" t="str">
        <f ca="true">+IF(OFFSET('Water Data'!$G$27,0,10*ROW('Water Data'!G82))="","",OFFSET('Water Data'!$G$27,0,10*ROW('Water Data'!G82)))</f>
        <v/>
      </c>
      <c r="CC88" s="309" t="str">
        <f ca="true">+IF(OFFSET('Water Data'!$G$28,0,10*ROW('Water Data'!G82))="","",OFFSET('Water Data'!$G$28,0,10*ROW('Water Data'!G82)))</f>
        <v/>
      </c>
      <c r="CD88" s="309" t="str">
        <f ca="true">+IF(OFFSET('Water Data'!$G$29,0,10*ROW('Water Data'!G82))="","",OFFSET('Water Data'!$G$29,0,10*ROW('Water Data'!G82)))</f>
        <v/>
      </c>
      <c r="CE88" s="309" t="str">
        <f ca="true">+IF(OFFSET('Water Data'!$H$27,0,10*ROW('Water Data'!H82))="","",OFFSET('Water Data'!$H$27,0,10*ROW('Water Data'!H82)))</f>
        <v/>
      </c>
      <c r="CF88" s="309" t="str">
        <f ca="true">+IF(OFFSET('Water Data'!$H$28,0,10*ROW('Water Data'!H82))="","",OFFSET('Water Data'!$H$28,0,10*ROW('Water Data'!H82)))</f>
        <v/>
      </c>
      <c r="CG88" s="309" t="str">
        <f ca="true">+IF(OFFSET('Water Data'!$H$29,0,10*ROW('Water Data'!H82))="","",OFFSET('Water Data'!$H$29,0,10*ROW('Water Data'!H82)))</f>
        <v/>
      </c>
      <c r="CH88" s="309" t="str">
        <f ca="true">+IF(OFFSET('Water Data'!$I$27,0,10*ROW('Water Data'!I82))="","",OFFSET('Water Data'!$I$27,0,10*ROW('Water Data'!I82)))</f>
        <v/>
      </c>
      <c r="CI88" s="309" t="str">
        <f ca="true">+IF(OFFSET('Water Data'!$I$28,0,10*ROW('Water Data'!I82))="","",OFFSET('Water Data'!$I$28,0,10*ROW('Water Data'!I82)))</f>
        <v/>
      </c>
      <c r="CJ88" s="309" t="str">
        <f ca="true">+IF(OFFSET('Water Data'!$I$29,0,10*ROW('Water Data'!I82))="","",OFFSET('Water Data'!$I$29,0,10*ROW('Water Data'!I82)))</f>
        <v/>
      </c>
      <c r="CK88" s="309" t="str">
        <f ca="true">+IF(OFFSET('Sanitation Data'!$D$28,0,10*ROW('Sanitation Data'!D82))="","",OFFSET('Sanitation Data'!$D$28,0,10*ROW('Sanitation Data'!D82)))</f>
        <v/>
      </c>
      <c r="CL88" s="309" t="str">
        <f ca="true">+IF(OFFSET('Sanitation Data'!$D$29,0,10*ROW('Sanitation Data'!D82))="","",OFFSET('Sanitation Data'!$D$29,0,10*ROW('Sanitation Data'!D82)))</f>
        <v/>
      </c>
      <c r="CM88" s="309" t="str">
        <f ca="true">+IF(OFFSET('Sanitation Data'!$D$30,0,10*ROW('Sanitation Data'!D82))="","",OFFSET('Sanitation Data'!$D$30,0,10*ROW('Sanitation Data'!D82)))</f>
        <v/>
      </c>
      <c r="CN88" s="309" t="str">
        <f ca="true">+IF(OFFSET('Sanitation Data'!$D$31,0,10*ROW('Sanitation Data'!D82))="","",OFFSET('Sanitation Data'!$D$31,0,10*ROW('Sanitation Data'!D82)))</f>
        <v/>
      </c>
      <c r="CO88" s="309" t="str">
        <f ca="true">+IF(OFFSET('Sanitation Data'!$D$32,0,10*ROW('Sanitation Data'!D82))="","",OFFSET('Sanitation Data'!$D$32,0,10*ROW('Sanitation Data'!D82)))</f>
        <v/>
      </c>
      <c r="CP88" s="309" t="str">
        <f ca="true">+IF(OFFSET('Sanitation Data'!$E$28,0,10*ROW('Sanitation Data'!E82))="","",OFFSET('Sanitation Data'!$E$28,0,10*ROW('Sanitation Data'!E82)))</f>
        <v/>
      </c>
      <c r="CQ88" s="309" t="str">
        <f ca="true">+IF(OFFSET('Sanitation Data'!$E$29,0,10*ROW('Sanitation Data'!E82))="","",OFFSET('Sanitation Data'!$E$29,0,10*ROW('Sanitation Data'!E82)))</f>
        <v/>
      </c>
      <c r="CR88" s="309" t="str">
        <f ca="true">+IF(OFFSET('Sanitation Data'!$E$30,0,10*ROW('Sanitation Data'!E82))="","",OFFSET('Sanitation Data'!$E$30,0,10*ROW('Sanitation Data'!E82)))</f>
        <v/>
      </c>
      <c r="CS88" s="309" t="str">
        <f ca="true">+IF(OFFSET('Sanitation Data'!$E$31,0,10*ROW('Sanitation Data'!E82))="","",OFFSET('Sanitation Data'!$E$31,0,10*ROW('Sanitation Data'!E82)))</f>
        <v/>
      </c>
      <c r="CT88" s="309" t="str">
        <f ca="true">+IF(OFFSET('Sanitation Data'!$E$32,0,10*ROW('Sanitation Data'!E82))="","",OFFSET('Sanitation Data'!$E$32,0,10*ROW('Sanitation Data'!E82)))</f>
        <v/>
      </c>
      <c r="CU88" s="309" t="str">
        <f ca="true">+IF(OFFSET('Sanitation Data'!$F$28,0,10*ROW('Sanitation Data'!F82))="","",OFFSET('Sanitation Data'!$F$28,0,10*ROW('Sanitation Data'!F82)))</f>
        <v/>
      </c>
      <c r="CV88" s="309" t="str">
        <f ca="true">+IF(OFFSET('Sanitation Data'!$F$29,0,10*ROW('Sanitation Data'!F82))="","",OFFSET('Sanitation Data'!$F$29,0,10*ROW('Sanitation Data'!F82)))</f>
        <v/>
      </c>
      <c r="CW88" s="309" t="str">
        <f ca="true">+IF(OFFSET('Sanitation Data'!$F$30,0,10*ROW('Sanitation Data'!F82))="","",OFFSET('Sanitation Data'!$F$30,0,10*ROW('Sanitation Data'!F82)))</f>
        <v/>
      </c>
      <c r="CX88" s="309" t="str">
        <f ca="true">+IF(OFFSET('Sanitation Data'!$F$31,0,10*ROW('Sanitation Data'!F82))="","",OFFSET('Sanitation Data'!$F$31,0,10*ROW('Sanitation Data'!F82)))</f>
        <v/>
      </c>
      <c r="CY88" s="309" t="str">
        <f ca="true">+IF(OFFSET('Sanitation Data'!$F$32,0,10*ROW('Sanitation Data'!F82))="","",OFFSET('Sanitation Data'!$F$32,0,10*ROW('Sanitation Data'!F82)))</f>
        <v/>
      </c>
      <c r="CZ88" s="309" t="str">
        <f ca="true">+IF(OFFSET('Sanitation Data'!$G$28,0,10*ROW('Sanitation Data'!G82))="","",OFFSET('Sanitation Data'!$G$28,0,10*ROW('Sanitation Data'!G82)))</f>
        <v/>
      </c>
      <c r="DA88" s="309" t="str">
        <f ca="true">+IF(OFFSET('Sanitation Data'!$G$29,0,10*ROW('Sanitation Data'!G82))="","",OFFSET('Sanitation Data'!$G$29,0,10*ROW('Sanitation Data'!G82)))</f>
        <v/>
      </c>
      <c r="DB88" s="309" t="str">
        <f ca="true">+IF(OFFSET('Sanitation Data'!$G$30,0,10*ROW('Sanitation Data'!G82))="","",OFFSET('Sanitation Data'!$G$30,0,10*ROW('Sanitation Data'!G82)))</f>
        <v/>
      </c>
      <c r="DC88" s="309" t="str">
        <f ca="true">+IF(OFFSET('Sanitation Data'!$G$31,0,10*ROW('Sanitation Data'!G82))="","",OFFSET('Sanitation Data'!$G$31,0,10*ROW('Sanitation Data'!G82)))</f>
        <v/>
      </c>
      <c r="DD88" s="309" t="str">
        <f ca="true">+IF(OFFSET('Sanitation Data'!$G$32,0,10*ROW('Sanitation Data'!G82))="","",OFFSET('Sanitation Data'!$G$32,0,10*ROW('Sanitation Data'!G82)))</f>
        <v/>
      </c>
      <c r="DE88" s="309" t="str">
        <f ca="true">+IF(OFFSET('Sanitation Data'!$H$28,0,10*ROW('Sanitation Data'!H82))="","",OFFSET('Sanitation Data'!$H$28,0,10*ROW('Sanitation Data'!H82)))</f>
        <v/>
      </c>
      <c r="DF88" s="309" t="str">
        <f ca="true">+IF(OFFSET('Sanitation Data'!$H$29,0,10*ROW('Sanitation Data'!H82))="","",OFFSET('Sanitation Data'!$H$29,0,10*ROW('Sanitation Data'!H82)))</f>
        <v/>
      </c>
      <c r="DG88" s="309" t="str">
        <f ca="true">+IF(OFFSET('Sanitation Data'!$H$30,0,10*ROW('Sanitation Data'!H82))="","",OFFSET('Sanitation Data'!$H$30,0,10*ROW('Sanitation Data'!H82)))</f>
        <v/>
      </c>
      <c r="DH88" s="309" t="str">
        <f ca="true">+IF(OFFSET('Sanitation Data'!$H$31,0,10*ROW('Sanitation Data'!H82))="","",OFFSET('Sanitation Data'!$H$31,0,10*ROW('Sanitation Data'!H82)))</f>
        <v/>
      </c>
      <c r="DI88" s="309" t="str">
        <f ca="true">+IF(OFFSET('Sanitation Data'!$H$32,0,10*ROW('Sanitation Data'!H82))="","",OFFSET('Sanitation Data'!$H$32,0,10*ROW('Sanitation Data'!H82)))</f>
        <v/>
      </c>
      <c r="DJ88" s="309" t="str">
        <f ca="true">+IF(OFFSET('Sanitation Data'!$I$28,0,10*ROW('Sanitation Data'!I82))="","",OFFSET('Sanitation Data'!$I$28,0,10*ROW('Sanitation Data'!I82)))</f>
        <v/>
      </c>
      <c r="DK88" s="309" t="str">
        <f ca="true">+IF(OFFSET('Sanitation Data'!$I$29,0,10*ROW('Sanitation Data'!I82))="","",OFFSET('Sanitation Data'!$I$29,0,10*ROW('Sanitation Data'!I82)))</f>
        <v/>
      </c>
      <c r="DL88" s="309" t="str">
        <f ca="true">+IF(OFFSET('Sanitation Data'!$I$30,0,10*ROW('Sanitation Data'!I82))="","",OFFSET('Sanitation Data'!$I$30,0,10*ROW('Sanitation Data'!I82)))</f>
        <v/>
      </c>
      <c r="DM88" s="309" t="str">
        <f ca="true">+IF(OFFSET('Sanitation Data'!$I$31,0,10*ROW('Sanitation Data'!I82))="","",OFFSET('Sanitation Data'!$I$31,0,10*ROW('Sanitation Data'!I82)))</f>
        <v/>
      </c>
      <c r="DN88" s="309" t="str">
        <f ca="true">+IF(OFFSET('Sanitation Data'!$I$32,0,10*ROW('Sanitation Data'!I82))="","",OFFSET('Sanitation Data'!$I$32,0,10*ROW('Sanitation Data'!I82)))</f>
        <v/>
      </c>
      <c r="DO88" s="309" t="str">
        <f ca="true">+IF(OFFSET('Hygiene Data'!$D$11,0,10*ROW('Hygiene Data'!D82))="","",OFFSET('Hygiene Data'!$D$11,0,10*ROW('Hygiene Data'!D82)))</f>
        <v/>
      </c>
      <c r="DP88" s="309" t="str">
        <f ca="true">+IF(OFFSET('Hygiene Data'!$D$12,0,10*ROW('Hygiene Data'!D82))="","",OFFSET('Hygiene Data'!$D$12,0,10*ROW('Hygiene Data'!D82)))</f>
        <v/>
      </c>
      <c r="DQ88" s="309" t="str">
        <f ca="true">+IF(OFFSET('Hygiene Data'!$D$13,0,10*ROW('Hygiene Data'!D82))="","",OFFSET('Hygiene Data'!$D$13,0,10*ROW('Hygiene Data'!D82)))</f>
        <v/>
      </c>
      <c r="DR88" s="309" t="str">
        <f ca="true">+IF(OFFSET('Hygiene Data'!$E$11,0,10*ROW('Hygiene Data'!E82))="","",OFFSET('Hygiene Data'!$E$11,0,10*ROW('Hygiene Data'!E82)))</f>
        <v/>
      </c>
      <c r="DS88" s="309" t="str">
        <f ca="true">+IF(OFFSET('Hygiene Data'!$E$12,0,10*ROW('Hygiene Data'!E82))="","",OFFSET('Hygiene Data'!$E$12,0,10*ROW('Hygiene Data'!E82)))</f>
        <v/>
      </c>
      <c r="DT88" s="309" t="str">
        <f ca="true">+IF(OFFSET('Hygiene Data'!$E$13,0,10*ROW('Hygiene Data'!E82))="","",OFFSET('Hygiene Data'!$E$13,0,10*ROW('Hygiene Data'!E82)))</f>
        <v/>
      </c>
      <c r="DU88" s="309" t="str">
        <f ca="true">+IF(OFFSET('Hygiene Data'!$F$11,0,10*ROW('Hygiene Data'!F82))="","",OFFSET('Hygiene Data'!$F$11,0,10*ROW('Hygiene Data'!F82)))</f>
        <v/>
      </c>
      <c r="DV88" s="309" t="str">
        <f ca="true">+IF(OFFSET('Hygiene Data'!$F$12,0,10*ROW('Hygiene Data'!F82))="","",OFFSET('Hygiene Data'!$F$12,0,10*ROW('Hygiene Data'!F82)))</f>
        <v/>
      </c>
      <c r="DW88" s="309" t="str">
        <f ca="true">+IF(OFFSET('Hygiene Data'!$F$13,0,10*ROW('Hygiene Data'!F82))="","",OFFSET('Hygiene Data'!$F$13,0,10*ROW('Hygiene Data'!F82)))</f>
        <v/>
      </c>
      <c r="DX88" s="309" t="str">
        <f ca="true">+IF(OFFSET('Hygiene Data'!$G$11,0,10*ROW('Hygiene Data'!G82))="","",OFFSET('Hygiene Data'!$G$11,0,10*ROW('Hygiene Data'!G82)))</f>
        <v/>
      </c>
      <c r="DY88" s="309" t="str">
        <f ca="true">+IF(OFFSET('Hygiene Data'!$G$12,0,10*ROW('Hygiene Data'!G82))="","",OFFSET('Hygiene Data'!$G$12,0,10*ROW('Hygiene Data'!G82)))</f>
        <v/>
      </c>
      <c r="DZ88" s="309" t="str">
        <f ca="true">+IF(OFFSET('Hygiene Data'!$G$13,0,10*ROW('Hygiene Data'!G82))="","",OFFSET('Hygiene Data'!$G$13,0,10*ROW('Hygiene Data'!G82)))</f>
        <v/>
      </c>
      <c r="EA88" s="309" t="str">
        <f ca="true">+IF(OFFSET('Hygiene Data'!$H$11,0,10*ROW('Hygiene Data'!H82))="","",OFFSET('Hygiene Data'!$H$11,0,10*ROW('Hygiene Data'!H82)))</f>
        <v/>
      </c>
      <c r="EB88" s="309" t="str">
        <f ca="true">+IF(OFFSET('Hygiene Data'!$H$12,0,10*ROW('Hygiene Data'!H82))="","",OFFSET('Hygiene Data'!$H$12,0,10*ROW('Hygiene Data'!H82)))</f>
        <v/>
      </c>
      <c r="EC88" s="309" t="str">
        <f ca="true">+IF(OFFSET('Hygiene Data'!$H$13,0,10*ROW('Hygiene Data'!H82))="","",OFFSET('Hygiene Data'!$H$13,0,10*ROW('Hygiene Data'!H82)))</f>
        <v/>
      </c>
      <c r="ED88" s="309" t="str">
        <f ca="true">+IF(OFFSET('Hygiene Data'!$I$11,0,10*ROW('Hygiene Data'!I82))="","",OFFSET('Hygiene Data'!$I$11,0,10*ROW('Hygiene Data'!I82)))</f>
        <v/>
      </c>
      <c r="EE88" s="309" t="str">
        <f ca="true">+IF(OFFSET('Hygiene Data'!$I$12,0,10*ROW('Hygiene Data'!I82))="","",OFFSET('Hygiene Data'!$I$12,0,10*ROW('Hygiene Data'!I82)))</f>
        <v/>
      </c>
      <c r="EF88" s="309"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65"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9"/>
      <c r="BS89" s="309" t="str">
        <f ca="true">+IF(OFFSET('Water Data'!$D$27,0,10*ROW('Water Data'!D83))="","",OFFSET('Water Data'!$D$27,0,10*ROW('Water Data'!D83)))</f>
        <v/>
      </c>
      <c r="BT89" s="309" t="str">
        <f ca="true">+IF(OFFSET('Water Data'!$D$28,0,10*ROW('Water Data'!D83))="","",OFFSET('Water Data'!$D$28,0,10*ROW('Water Data'!D83)))</f>
        <v/>
      </c>
      <c r="BU89" s="309" t="str">
        <f ca="true">+IF(OFFSET('Water Data'!$D$29,0,10*ROW('Water Data'!D83))="","",OFFSET('Water Data'!$D$29,0,10*ROW('Water Data'!D83)))</f>
        <v/>
      </c>
      <c r="BV89" s="309" t="str">
        <f ca="true">+IF(OFFSET('Water Data'!$E$27,0,10*ROW('Water Data'!E83))="","",OFFSET('Water Data'!$E$27,0,10*ROW('Water Data'!E83)))</f>
        <v/>
      </c>
      <c r="BW89" s="309" t="str">
        <f ca="true">+IF(OFFSET('Water Data'!$E$28,0,10*ROW('Water Data'!E83))="","",OFFSET('Water Data'!$E$28,0,10*ROW('Water Data'!E83)))</f>
        <v/>
      </c>
      <c r="BX89" s="309" t="str">
        <f ca="true">+IF(OFFSET('Water Data'!$E$29,0,10*ROW('Water Data'!E83))="","",OFFSET('Water Data'!$E$29,0,10*ROW('Water Data'!E83)))</f>
        <v/>
      </c>
      <c r="BY89" s="309" t="str">
        <f ca="true">+IF(OFFSET('Water Data'!$F$27,0,10*ROW('Water Data'!F83))="","",OFFSET('Water Data'!$F$27,0,10*ROW('Water Data'!F83)))</f>
        <v/>
      </c>
      <c r="BZ89" s="309" t="str">
        <f ca="true">+IF(OFFSET('Water Data'!$F$28,0,10*ROW('Water Data'!F83))="","",OFFSET('Water Data'!$F$28,0,10*ROW('Water Data'!F83)))</f>
        <v/>
      </c>
      <c r="CA89" s="309" t="str">
        <f ca="true">+IF(OFFSET('Water Data'!$F$29,0,10*ROW('Water Data'!F83))="","",OFFSET('Water Data'!$F$29,0,10*ROW('Water Data'!F83)))</f>
        <v/>
      </c>
      <c r="CB89" s="309" t="str">
        <f ca="true">+IF(OFFSET('Water Data'!$G$27,0,10*ROW('Water Data'!G83))="","",OFFSET('Water Data'!$G$27,0,10*ROW('Water Data'!G83)))</f>
        <v/>
      </c>
      <c r="CC89" s="309" t="str">
        <f ca="true">+IF(OFFSET('Water Data'!$G$28,0,10*ROW('Water Data'!G83))="","",OFFSET('Water Data'!$G$28,0,10*ROW('Water Data'!G83)))</f>
        <v/>
      </c>
      <c r="CD89" s="309" t="str">
        <f ca="true">+IF(OFFSET('Water Data'!$G$29,0,10*ROW('Water Data'!G83))="","",OFFSET('Water Data'!$G$29,0,10*ROW('Water Data'!G83)))</f>
        <v/>
      </c>
      <c r="CE89" s="309" t="str">
        <f ca="true">+IF(OFFSET('Water Data'!$H$27,0,10*ROW('Water Data'!H83))="","",OFFSET('Water Data'!$H$27,0,10*ROW('Water Data'!H83)))</f>
        <v/>
      </c>
      <c r="CF89" s="309" t="str">
        <f ca="true">+IF(OFFSET('Water Data'!$H$28,0,10*ROW('Water Data'!H83))="","",OFFSET('Water Data'!$H$28,0,10*ROW('Water Data'!H83)))</f>
        <v/>
      </c>
      <c r="CG89" s="309" t="str">
        <f ca="true">+IF(OFFSET('Water Data'!$H$29,0,10*ROW('Water Data'!H83))="","",OFFSET('Water Data'!$H$29,0,10*ROW('Water Data'!H83)))</f>
        <v/>
      </c>
      <c r="CH89" s="309" t="str">
        <f ca="true">+IF(OFFSET('Water Data'!$I$27,0,10*ROW('Water Data'!I83))="","",OFFSET('Water Data'!$I$27,0,10*ROW('Water Data'!I83)))</f>
        <v/>
      </c>
      <c r="CI89" s="309" t="str">
        <f ca="true">+IF(OFFSET('Water Data'!$I$28,0,10*ROW('Water Data'!I83))="","",OFFSET('Water Data'!$I$28,0,10*ROW('Water Data'!I83)))</f>
        <v/>
      </c>
      <c r="CJ89" s="309" t="str">
        <f ca="true">+IF(OFFSET('Water Data'!$I$29,0,10*ROW('Water Data'!I83))="","",OFFSET('Water Data'!$I$29,0,10*ROW('Water Data'!I83)))</f>
        <v/>
      </c>
      <c r="CK89" s="309" t="str">
        <f ca="true">+IF(OFFSET('Sanitation Data'!$D$28,0,10*ROW('Sanitation Data'!D83))="","",OFFSET('Sanitation Data'!$D$28,0,10*ROW('Sanitation Data'!D83)))</f>
        <v/>
      </c>
      <c r="CL89" s="309" t="str">
        <f ca="true">+IF(OFFSET('Sanitation Data'!$D$29,0,10*ROW('Sanitation Data'!D83))="","",OFFSET('Sanitation Data'!$D$29,0,10*ROW('Sanitation Data'!D83)))</f>
        <v/>
      </c>
      <c r="CM89" s="309" t="str">
        <f ca="true">+IF(OFFSET('Sanitation Data'!$D$30,0,10*ROW('Sanitation Data'!D83))="","",OFFSET('Sanitation Data'!$D$30,0,10*ROW('Sanitation Data'!D83)))</f>
        <v/>
      </c>
      <c r="CN89" s="309" t="str">
        <f ca="true">+IF(OFFSET('Sanitation Data'!$D$31,0,10*ROW('Sanitation Data'!D83))="","",OFFSET('Sanitation Data'!$D$31,0,10*ROW('Sanitation Data'!D83)))</f>
        <v/>
      </c>
      <c r="CO89" s="309" t="str">
        <f ca="true">+IF(OFFSET('Sanitation Data'!$D$32,0,10*ROW('Sanitation Data'!D83))="","",OFFSET('Sanitation Data'!$D$32,0,10*ROW('Sanitation Data'!D83)))</f>
        <v/>
      </c>
      <c r="CP89" s="309" t="str">
        <f ca="true">+IF(OFFSET('Sanitation Data'!$E$28,0,10*ROW('Sanitation Data'!E83))="","",OFFSET('Sanitation Data'!$E$28,0,10*ROW('Sanitation Data'!E83)))</f>
        <v/>
      </c>
      <c r="CQ89" s="309" t="str">
        <f ca="true">+IF(OFFSET('Sanitation Data'!$E$29,0,10*ROW('Sanitation Data'!E83))="","",OFFSET('Sanitation Data'!$E$29,0,10*ROW('Sanitation Data'!E83)))</f>
        <v/>
      </c>
      <c r="CR89" s="309" t="str">
        <f ca="true">+IF(OFFSET('Sanitation Data'!$E$30,0,10*ROW('Sanitation Data'!E83))="","",OFFSET('Sanitation Data'!$E$30,0,10*ROW('Sanitation Data'!E83)))</f>
        <v/>
      </c>
      <c r="CS89" s="309" t="str">
        <f ca="true">+IF(OFFSET('Sanitation Data'!$E$31,0,10*ROW('Sanitation Data'!E83))="","",OFFSET('Sanitation Data'!$E$31,0,10*ROW('Sanitation Data'!E83)))</f>
        <v/>
      </c>
      <c r="CT89" s="309" t="str">
        <f ca="true">+IF(OFFSET('Sanitation Data'!$E$32,0,10*ROW('Sanitation Data'!E83))="","",OFFSET('Sanitation Data'!$E$32,0,10*ROW('Sanitation Data'!E83)))</f>
        <v/>
      </c>
      <c r="CU89" s="309" t="str">
        <f ca="true">+IF(OFFSET('Sanitation Data'!$F$28,0,10*ROW('Sanitation Data'!F83))="","",OFFSET('Sanitation Data'!$F$28,0,10*ROW('Sanitation Data'!F83)))</f>
        <v/>
      </c>
      <c r="CV89" s="309" t="str">
        <f ca="true">+IF(OFFSET('Sanitation Data'!$F$29,0,10*ROW('Sanitation Data'!F83))="","",OFFSET('Sanitation Data'!$F$29,0,10*ROW('Sanitation Data'!F83)))</f>
        <v/>
      </c>
      <c r="CW89" s="309" t="str">
        <f ca="true">+IF(OFFSET('Sanitation Data'!$F$30,0,10*ROW('Sanitation Data'!F83))="","",OFFSET('Sanitation Data'!$F$30,0,10*ROW('Sanitation Data'!F83)))</f>
        <v/>
      </c>
      <c r="CX89" s="309" t="str">
        <f ca="true">+IF(OFFSET('Sanitation Data'!$F$31,0,10*ROW('Sanitation Data'!F83))="","",OFFSET('Sanitation Data'!$F$31,0,10*ROW('Sanitation Data'!F83)))</f>
        <v/>
      </c>
      <c r="CY89" s="309" t="str">
        <f ca="true">+IF(OFFSET('Sanitation Data'!$F$32,0,10*ROW('Sanitation Data'!F83))="","",OFFSET('Sanitation Data'!$F$32,0,10*ROW('Sanitation Data'!F83)))</f>
        <v/>
      </c>
      <c r="CZ89" s="309" t="str">
        <f ca="true">+IF(OFFSET('Sanitation Data'!$G$28,0,10*ROW('Sanitation Data'!G83))="","",OFFSET('Sanitation Data'!$G$28,0,10*ROW('Sanitation Data'!G83)))</f>
        <v/>
      </c>
      <c r="DA89" s="309" t="str">
        <f ca="true">+IF(OFFSET('Sanitation Data'!$G$29,0,10*ROW('Sanitation Data'!G83))="","",OFFSET('Sanitation Data'!$G$29,0,10*ROW('Sanitation Data'!G83)))</f>
        <v/>
      </c>
      <c r="DB89" s="309" t="str">
        <f ca="true">+IF(OFFSET('Sanitation Data'!$G$30,0,10*ROW('Sanitation Data'!G83))="","",OFFSET('Sanitation Data'!$G$30,0,10*ROW('Sanitation Data'!G83)))</f>
        <v/>
      </c>
      <c r="DC89" s="309" t="str">
        <f ca="true">+IF(OFFSET('Sanitation Data'!$G$31,0,10*ROW('Sanitation Data'!G83))="","",OFFSET('Sanitation Data'!$G$31,0,10*ROW('Sanitation Data'!G83)))</f>
        <v/>
      </c>
      <c r="DD89" s="309" t="str">
        <f ca="true">+IF(OFFSET('Sanitation Data'!$G$32,0,10*ROW('Sanitation Data'!G83))="","",OFFSET('Sanitation Data'!$G$32,0,10*ROW('Sanitation Data'!G83)))</f>
        <v/>
      </c>
      <c r="DE89" s="309" t="str">
        <f ca="true">+IF(OFFSET('Sanitation Data'!$H$28,0,10*ROW('Sanitation Data'!H83))="","",OFFSET('Sanitation Data'!$H$28,0,10*ROW('Sanitation Data'!H83)))</f>
        <v/>
      </c>
      <c r="DF89" s="309" t="str">
        <f ca="true">+IF(OFFSET('Sanitation Data'!$H$29,0,10*ROW('Sanitation Data'!H83))="","",OFFSET('Sanitation Data'!$H$29,0,10*ROW('Sanitation Data'!H83)))</f>
        <v/>
      </c>
      <c r="DG89" s="309" t="str">
        <f ca="true">+IF(OFFSET('Sanitation Data'!$H$30,0,10*ROW('Sanitation Data'!H83))="","",OFFSET('Sanitation Data'!$H$30,0,10*ROW('Sanitation Data'!H83)))</f>
        <v/>
      </c>
      <c r="DH89" s="309" t="str">
        <f ca="true">+IF(OFFSET('Sanitation Data'!$H$31,0,10*ROW('Sanitation Data'!H83))="","",OFFSET('Sanitation Data'!$H$31,0,10*ROW('Sanitation Data'!H83)))</f>
        <v/>
      </c>
      <c r="DI89" s="309" t="str">
        <f ca="true">+IF(OFFSET('Sanitation Data'!$H$32,0,10*ROW('Sanitation Data'!H83))="","",OFFSET('Sanitation Data'!$H$32,0,10*ROW('Sanitation Data'!H83)))</f>
        <v/>
      </c>
      <c r="DJ89" s="309" t="str">
        <f ca="true">+IF(OFFSET('Sanitation Data'!$I$28,0,10*ROW('Sanitation Data'!I83))="","",OFFSET('Sanitation Data'!$I$28,0,10*ROW('Sanitation Data'!I83)))</f>
        <v/>
      </c>
      <c r="DK89" s="309" t="str">
        <f ca="true">+IF(OFFSET('Sanitation Data'!$I$29,0,10*ROW('Sanitation Data'!I83))="","",OFFSET('Sanitation Data'!$I$29,0,10*ROW('Sanitation Data'!I83)))</f>
        <v/>
      </c>
      <c r="DL89" s="309" t="str">
        <f ca="true">+IF(OFFSET('Sanitation Data'!$I$30,0,10*ROW('Sanitation Data'!I83))="","",OFFSET('Sanitation Data'!$I$30,0,10*ROW('Sanitation Data'!I83)))</f>
        <v/>
      </c>
      <c r="DM89" s="309" t="str">
        <f ca="true">+IF(OFFSET('Sanitation Data'!$I$31,0,10*ROW('Sanitation Data'!I83))="","",OFFSET('Sanitation Data'!$I$31,0,10*ROW('Sanitation Data'!I83)))</f>
        <v/>
      </c>
      <c r="DN89" s="309" t="str">
        <f ca="true">+IF(OFFSET('Sanitation Data'!$I$32,0,10*ROW('Sanitation Data'!I83))="","",OFFSET('Sanitation Data'!$I$32,0,10*ROW('Sanitation Data'!I83)))</f>
        <v/>
      </c>
      <c r="DO89" s="309" t="str">
        <f ca="true">+IF(OFFSET('Hygiene Data'!$D$11,0,10*ROW('Hygiene Data'!D83))="","",OFFSET('Hygiene Data'!$D$11,0,10*ROW('Hygiene Data'!D83)))</f>
        <v/>
      </c>
      <c r="DP89" s="309" t="str">
        <f ca="true">+IF(OFFSET('Hygiene Data'!$D$12,0,10*ROW('Hygiene Data'!D83))="","",OFFSET('Hygiene Data'!$D$12,0,10*ROW('Hygiene Data'!D83)))</f>
        <v/>
      </c>
      <c r="DQ89" s="309" t="str">
        <f ca="true">+IF(OFFSET('Hygiene Data'!$D$13,0,10*ROW('Hygiene Data'!D83))="","",OFFSET('Hygiene Data'!$D$13,0,10*ROW('Hygiene Data'!D83)))</f>
        <v/>
      </c>
      <c r="DR89" s="309" t="str">
        <f ca="true">+IF(OFFSET('Hygiene Data'!$E$11,0,10*ROW('Hygiene Data'!E83))="","",OFFSET('Hygiene Data'!$E$11,0,10*ROW('Hygiene Data'!E83)))</f>
        <v/>
      </c>
      <c r="DS89" s="309" t="str">
        <f ca="true">+IF(OFFSET('Hygiene Data'!$E$12,0,10*ROW('Hygiene Data'!E83))="","",OFFSET('Hygiene Data'!$E$12,0,10*ROW('Hygiene Data'!E83)))</f>
        <v/>
      </c>
      <c r="DT89" s="309" t="str">
        <f ca="true">+IF(OFFSET('Hygiene Data'!$E$13,0,10*ROW('Hygiene Data'!E83))="","",OFFSET('Hygiene Data'!$E$13,0,10*ROW('Hygiene Data'!E83)))</f>
        <v/>
      </c>
      <c r="DU89" s="309" t="str">
        <f ca="true">+IF(OFFSET('Hygiene Data'!$F$11,0,10*ROW('Hygiene Data'!F83))="","",OFFSET('Hygiene Data'!$F$11,0,10*ROW('Hygiene Data'!F83)))</f>
        <v/>
      </c>
      <c r="DV89" s="309" t="str">
        <f ca="true">+IF(OFFSET('Hygiene Data'!$F$12,0,10*ROW('Hygiene Data'!F83))="","",OFFSET('Hygiene Data'!$F$12,0,10*ROW('Hygiene Data'!F83)))</f>
        <v/>
      </c>
      <c r="DW89" s="309" t="str">
        <f ca="true">+IF(OFFSET('Hygiene Data'!$F$13,0,10*ROW('Hygiene Data'!F83))="","",OFFSET('Hygiene Data'!$F$13,0,10*ROW('Hygiene Data'!F83)))</f>
        <v/>
      </c>
      <c r="DX89" s="309" t="str">
        <f ca="true">+IF(OFFSET('Hygiene Data'!$G$11,0,10*ROW('Hygiene Data'!G83))="","",OFFSET('Hygiene Data'!$G$11,0,10*ROW('Hygiene Data'!G83)))</f>
        <v/>
      </c>
      <c r="DY89" s="309" t="str">
        <f ca="true">+IF(OFFSET('Hygiene Data'!$G$12,0,10*ROW('Hygiene Data'!G83))="","",OFFSET('Hygiene Data'!$G$12,0,10*ROW('Hygiene Data'!G83)))</f>
        <v/>
      </c>
      <c r="DZ89" s="309" t="str">
        <f ca="true">+IF(OFFSET('Hygiene Data'!$G$13,0,10*ROW('Hygiene Data'!G83))="","",OFFSET('Hygiene Data'!$G$13,0,10*ROW('Hygiene Data'!G83)))</f>
        <v/>
      </c>
      <c r="EA89" s="309" t="str">
        <f ca="true">+IF(OFFSET('Hygiene Data'!$H$11,0,10*ROW('Hygiene Data'!H83))="","",OFFSET('Hygiene Data'!$H$11,0,10*ROW('Hygiene Data'!H83)))</f>
        <v/>
      </c>
      <c r="EB89" s="309" t="str">
        <f ca="true">+IF(OFFSET('Hygiene Data'!$H$12,0,10*ROW('Hygiene Data'!H83))="","",OFFSET('Hygiene Data'!$H$12,0,10*ROW('Hygiene Data'!H83)))</f>
        <v/>
      </c>
      <c r="EC89" s="309" t="str">
        <f ca="true">+IF(OFFSET('Hygiene Data'!$H$13,0,10*ROW('Hygiene Data'!H83))="","",OFFSET('Hygiene Data'!$H$13,0,10*ROW('Hygiene Data'!H83)))</f>
        <v/>
      </c>
      <c r="ED89" s="309" t="str">
        <f ca="true">+IF(OFFSET('Hygiene Data'!$I$11,0,10*ROW('Hygiene Data'!I83))="","",OFFSET('Hygiene Data'!$I$11,0,10*ROW('Hygiene Data'!I83)))</f>
        <v/>
      </c>
      <c r="EE89" s="309" t="str">
        <f ca="true">+IF(OFFSET('Hygiene Data'!$I$12,0,10*ROW('Hygiene Data'!I83))="","",OFFSET('Hygiene Data'!$I$12,0,10*ROW('Hygiene Data'!I83)))</f>
        <v/>
      </c>
      <c r="EF89" s="309"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65"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9"/>
      <c r="BS90" s="309" t="str">
        <f ca="true">+IF(OFFSET('Water Data'!$D$27,0,10*ROW('Water Data'!D84))="","",OFFSET('Water Data'!$D$27,0,10*ROW('Water Data'!D84)))</f>
        <v/>
      </c>
      <c r="BT90" s="309" t="str">
        <f ca="true">+IF(OFFSET('Water Data'!$D$28,0,10*ROW('Water Data'!D84))="","",OFFSET('Water Data'!$D$28,0,10*ROW('Water Data'!D84)))</f>
        <v/>
      </c>
      <c r="BU90" s="309" t="str">
        <f ca="true">+IF(OFFSET('Water Data'!$D$29,0,10*ROW('Water Data'!D84))="","",OFFSET('Water Data'!$D$29,0,10*ROW('Water Data'!D84)))</f>
        <v/>
      </c>
      <c r="BV90" s="309" t="str">
        <f ca="true">+IF(OFFSET('Water Data'!$E$27,0,10*ROW('Water Data'!E84))="","",OFFSET('Water Data'!$E$27,0,10*ROW('Water Data'!E84)))</f>
        <v/>
      </c>
      <c r="BW90" s="309" t="str">
        <f ca="true">+IF(OFFSET('Water Data'!$E$28,0,10*ROW('Water Data'!E84))="","",OFFSET('Water Data'!$E$28,0,10*ROW('Water Data'!E84)))</f>
        <v/>
      </c>
      <c r="BX90" s="309" t="str">
        <f ca="true">+IF(OFFSET('Water Data'!$E$29,0,10*ROW('Water Data'!E84))="","",OFFSET('Water Data'!$E$29,0,10*ROW('Water Data'!E84)))</f>
        <v/>
      </c>
      <c r="BY90" s="309" t="str">
        <f ca="true">+IF(OFFSET('Water Data'!$F$27,0,10*ROW('Water Data'!F84))="","",OFFSET('Water Data'!$F$27,0,10*ROW('Water Data'!F84)))</f>
        <v/>
      </c>
      <c r="BZ90" s="309" t="str">
        <f ca="true">+IF(OFFSET('Water Data'!$F$28,0,10*ROW('Water Data'!F84))="","",OFFSET('Water Data'!$F$28,0,10*ROW('Water Data'!F84)))</f>
        <v/>
      </c>
      <c r="CA90" s="309" t="str">
        <f ca="true">+IF(OFFSET('Water Data'!$F$29,0,10*ROW('Water Data'!F84))="","",OFFSET('Water Data'!$F$29,0,10*ROW('Water Data'!F84)))</f>
        <v/>
      </c>
      <c r="CB90" s="309" t="str">
        <f ca="true">+IF(OFFSET('Water Data'!$G$27,0,10*ROW('Water Data'!G84))="","",OFFSET('Water Data'!$G$27,0,10*ROW('Water Data'!G84)))</f>
        <v/>
      </c>
      <c r="CC90" s="309" t="str">
        <f ca="true">+IF(OFFSET('Water Data'!$G$28,0,10*ROW('Water Data'!G84))="","",OFFSET('Water Data'!$G$28,0,10*ROW('Water Data'!G84)))</f>
        <v/>
      </c>
      <c r="CD90" s="309" t="str">
        <f ca="true">+IF(OFFSET('Water Data'!$G$29,0,10*ROW('Water Data'!G84))="","",OFFSET('Water Data'!$G$29,0,10*ROW('Water Data'!G84)))</f>
        <v/>
      </c>
      <c r="CE90" s="309" t="str">
        <f ca="true">+IF(OFFSET('Water Data'!$H$27,0,10*ROW('Water Data'!H84))="","",OFFSET('Water Data'!$H$27,0,10*ROW('Water Data'!H84)))</f>
        <v/>
      </c>
      <c r="CF90" s="309" t="str">
        <f ca="true">+IF(OFFSET('Water Data'!$H$28,0,10*ROW('Water Data'!H84))="","",OFFSET('Water Data'!$H$28,0,10*ROW('Water Data'!H84)))</f>
        <v/>
      </c>
      <c r="CG90" s="309" t="str">
        <f ca="true">+IF(OFFSET('Water Data'!$H$29,0,10*ROW('Water Data'!H84))="","",OFFSET('Water Data'!$H$29,0,10*ROW('Water Data'!H84)))</f>
        <v/>
      </c>
      <c r="CH90" s="309" t="str">
        <f ca="true">+IF(OFFSET('Water Data'!$I$27,0,10*ROW('Water Data'!I84))="","",OFFSET('Water Data'!$I$27,0,10*ROW('Water Data'!I84)))</f>
        <v/>
      </c>
      <c r="CI90" s="309" t="str">
        <f ca="true">+IF(OFFSET('Water Data'!$I$28,0,10*ROW('Water Data'!I84))="","",OFFSET('Water Data'!$I$28,0,10*ROW('Water Data'!I84)))</f>
        <v/>
      </c>
      <c r="CJ90" s="309" t="str">
        <f ca="true">+IF(OFFSET('Water Data'!$I$29,0,10*ROW('Water Data'!I84))="","",OFFSET('Water Data'!$I$29,0,10*ROW('Water Data'!I84)))</f>
        <v/>
      </c>
      <c r="CK90" s="309" t="str">
        <f ca="true">+IF(OFFSET('Sanitation Data'!$D$28,0,10*ROW('Sanitation Data'!D84))="","",OFFSET('Sanitation Data'!$D$28,0,10*ROW('Sanitation Data'!D84)))</f>
        <v/>
      </c>
      <c r="CL90" s="309" t="str">
        <f ca="true">+IF(OFFSET('Sanitation Data'!$D$29,0,10*ROW('Sanitation Data'!D84))="","",OFFSET('Sanitation Data'!$D$29,0,10*ROW('Sanitation Data'!D84)))</f>
        <v/>
      </c>
      <c r="CM90" s="309" t="str">
        <f ca="true">+IF(OFFSET('Sanitation Data'!$D$30,0,10*ROW('Sanitation Data'!D84))="","",OFFSET('Sanitation Data'!$D$30,0,10*ROW('Sanitation Data'!D84)))</f>
        <v/>
      </c>
      <c r="CN90" s="309" t="str">
        <f ca="true">+IF(OFFSET('Sanitation Data'!$D$31,0,10*ROW('Sanitation Data'!D84))="","",OFFSET('Sanitation Data'!$D$31,0,10*ROW('Sanitation Data'!D84)))</f>
        <v/>
      </c>
      <c r="CO90" s="309" t="str">
        <f ca="true">+IF(OFFSET('Sanitation Data'!$D$32,0,10*ROW('Sanitation Data'!D84))="","",OFFSET('Sanitation Data'!$D$32,0,10*ROW('Sanitation Data'!D84)))</f>
        <v/>
      </c>
      <c r="CP90" s="309" t="str">
        <f ca="true">+IF(OFFSET('Sanitation Data'!$E$28,0,10*ROW('Sanitation Data'!E84))="","",OFFSET('Sanitation Data'!$E$28,0,10*ROW('Sanitation Data'!E84)))</f>
        <v/>
      </c>
      <c r="CQ90" s="309" t="str">
        <f ca="true">+IF(OFFSET('Sanitation Data'!$E$29,0,10*ROW('Sanitation Data'!E84))="","",OFFSET('Sanitation Data'!$E$29,0,10*ROW('Sanitation Data'!E84)))</f>
        <v/>
      </c>
      <c r="CR90" s="309" t="str">
        <f ca="true">+IF(OFFSET('Sanitation Data'!$E$30,0,10*ROW('Sanitation Data'!E84))="","",OFFSET('Sanitation Data'!$E$30,0,10*ROW('Sanitation Data'!E84)))</f>
        <v/>
      </c>
      <c r="CS90" s="309" t="str">
        <f ca="true">+IF(OFFSET('Sanitation Data'!$E$31,0,10*ROW('Sanitation Data'!E84))="","",OFFSET('Sanitation Data'!$E$31,0,10*ROW('Sanitation Data'!E84)))</f>
        <v/>
      </c>
      <c r="CT90" s="309" t="str">
        <f ca="true">+IF(OFFSET('Sanitation Data'!$E$32,0,10*ROW('Sanitation Data'!E84))="","",OFFSET('Sanitation Data'!$E$32,0,10*ROW('Sanitation Data'!E84)))</f>
        <v/>
      </c>
      <c r="CU90" s="309" t="str">
        <f ca="true">+IF(OFFSET('Sanitation Data'!$F$28,0,10*ROW('Sanitation Data'!F84))="","",OFFSET('Sanitation Data'!$F$28,0,10*ROW('Sanitation Data'!F84)))</f>
        <v/>
      </c>
      <c r="CV90" s="309" t="str">
        <f ca="true">+IF(OFFSET('Sanitation Data'!$F$29,0,10*ROW('Sanitation Data'!F84))="","",OFFSET('Sanitation Data'!$F$29,0,10*ROW('Sanitation Data'!F84)))</f>
        <v/>
      </c>
      <c r="CW90" s="309" t="str">
        <f ca="true">+IF(OFFSET('Sanitation Data'!$F$30,0,10*ROW('Sanitation Data'!F84))="","",OFFSET('Sanitation Data'!$F$30,0,10*ROW('Sanitation Data'!F84)))</f>
        <v/>
      </c>
      <c r="CX90" s="309" t="str">
        <f ca="true">+IF(OFFSET('Sanitation Data'!$F$31,0,10*ROW('Sanitation Data'!F84))="","",OFFSET('Sanitation Data'!$F$31,0,10*ROW('Sanitation Data'!F84)))</f>
        <v/>
      </c>
      <c r="CY90" s="309" t="str">
        <f ca="true">+IF(OFFSET('Sanitation Data'!$F$32,0,10*ROW('Sanitation Data'!F84))="","",OFFSET('Sanitation Data'!$F$32,0,10*ROW('Sanitation Data'!F84)))</f>
        <v/>
      </c>
      <c r="CZ90" s="309" t="str">
        <f ca="true">+IF(OFFSET('Sanitation Data'!$G$28,0,10*ROW('Sanitation Data'!G84))="","",OFFSET('Sanitation Data'!$G$28,0,10*ROW('Sanitation Data'!G84)))</f>
        <v/>
      </c>
      <c r="DA90" s="309" t="str">
        <f ca="true">+IF(OFFSET('Sanitation Data'!$G$29,0,10*ROW('Sanitation Data'!G84))="","",OFFSET('Sanitation Data'!$G$29,0,10*ROW('Sanitation Data'!G84)))</f>
        <v/>
      </c>
      <c r="DB90" s="309" t="str">
        <f ca="true">+IF(OFFSET('Sanitation Data'!$G$30,0,10*ROW('Sanitation Data'!G84))="","",OFFSET('Sanitation Data'!$G$30,0,10*ROW('Sanitation Data'!G84)))</f>
        <v/>
      </c>
      <c r="DC90" s="309" t="str">
        <f ca="true">+IF(OFFSET('Sanitation Data'!$G$31,0,10*ROW('Sanitation Data'!G84))="","",OFFSET('Sanitation Data'!$G$31,0,10*ROW('Sanitation Data'!G84)))</f>
        <v/>
      </c>
      <c r="DD90" s="309" t="str">
        <f ca="true">+IF(OFFSET('Sanitation Data'!$G$32,0,10*ROW('Sanitation Data'!G84))="","",OFFSET('Sanitation Data'!$G$32,0,10*ROW('Sanitation Data'!G84)))</f>
        <v/>
      </c>
      <c r="DE90" s="309" t="str">
        <f ca="true">+IF(OFFSET('Sanitation Data'!$H$28,0,10*ROW('Sanitation Data'!H84))="","",OFFSET('Sanitation Data'!$H$28,0,10*ROW('Sanitation Data'!H84)))</f>
        <v/>
      </c>
      <c r="DF90" s="309" t="str">
        <f ca="true">+IF(OFFSET('Sanitation Data'!$H$29,0,10*ROW('Sanitation Data'!H84))="","",OFFSET('Sanitation Data'!$H$29,0,10*ROW('Sanitation Data'!H84)))</f>
        <v/>
      </c>
      <c r="DG90" s="309" t="str">
        <f ca="true">+IF(OFFSET('Sanitation Data'!$H$30,0,10*ROW('Sanitation Data'!H84))="","",OFFSET('Sanitation Data'!$H$30,0,10*ROW('Sanitation Data'!H84)))</f>
        <v/>
      </c>
      <c r="DH90" s="309" t="str">
        <f ca="true">+IF(OFFSET('Sanitation Data'!$H$31,0,10*ROW('Sanitation Data'!H84))="","",OFFSET('Sanitation Data'!$H$31,0,10*ROW('Sanitation Data'!H84)))</f>
        <v/>
      </c>
      <c r="DI90" s="309" t="str">
        <f ca="true">+IF(OFFSET('Sanitation Data'!$H$32,0,10*ROW('Sanitation Data'!H84))="","",OFFSET('Sanitation Data'!$H$32,0,10*ROW('Sanitation Data'!H84)))</f>
        <v/>
      </c>
      <c r="DJ90" s="309" t="str">
        <f ca="true">+IF(OFFSET('Sanitation Data'!$I$28,0,10*ROW('Sanitation Data'!I84))="","",OFFSET('Sanitation Data'!$I$28,0,10*ROW('Sanitation Data'!I84)))</f>
        <v/>
      </c>
      <c r="DK90" s="309" t="str">
        <f ca="true">+IF(OFFSET('Sanitation Data'!$I$29,0,10*ROW('Sanitation Data'!I84))="","",OFFSET('Sanitation Data'!$I$29,0,10*ROW('Sanitation Data'!I84)))</f>
        <v/>
      </c>
      <c r="DL90" s="309" t="str">
        <f ca="true">+IF(OFFSET('Sanitation Data'!$I$30,0,10*ROW('Sanitation Data'!I84))="","",OFFSET('Sanitation Data'!$I$30,0,10*ROW('Sanitation Data'!I84)))</f>
        <v/>
      </c>
      <c r="DM90" s="309" t="str">
        <f ca="true">+IF(OFFSET('Sanitation Data'!$I$31,0,10*ROW('Sanitation Data'!I84))="","",OFFSET('Sanitation Data'!$I$31,0,10*ROW('Sanitation Data'!I84)))</f>
        <v/>
      </c>
      <c r="DN90" s="309" t="str">
        <f ca="true">+IF(OFFSET('Sanitation Data'!$I$32,0,10*ROW('Sanitation Data'!I84))="","",OFFSET('Sanitation Data'!$I$32,0,10*ROW('Sanitation Data'!I84)))</f>
        <v/>
      </c>
      <c r="DO90" s="309" t="str">
        <f ca="true">+IF(OFFSET('Hygiene Data'!$D$11,0,10*ROW('Hygiene Data'!D84))="","",OFFSET('Hygiene Data'!$D$11,0,10*ROW('Hygiene Data'!D84)))</f>
        <v/>
      </c>
      <c r="DP90" s="309" t="str">
        <f ca="true">+IF(OFFSET('Hygiene Data'!$D$12,0,10*ROW('Hygiene Data'!D84))="","",OFFSET('Hygiene Data'!$D$12,0,10*ROW('Hygiene Data'!D84)))</f>
        <v/>
      </c>
      <c r="DQ90" s="309" t="str">
        <f ca="true">+IF(OFFSET('Hygiene Data'!$D$13,0,10*ROW('Hygiene Data'!D84))="","",OFFSET('Hygiene Data'!$D$13,0,10*ROW('Hygiene Data'!D84)))</f>
        <v/>
      </c>
      <c r="DR90" s="309" t="str">
        <f ca="true">+IF(OFFSET('Hygiene Data'!$E$11,0,10*ROW('Hygiene Data'!E84))="","",OFFSET('Hygiene Data'!$E$11,0,10*ROW('Hygiene Data'!E84)))</f>
        <v/>
      </c>
      <c r="DS90" s="309" t="str">
        <f ca="true">+IF(OFFSET('Hygiene Data'!$E$12,0,10*ROW('Hygiene Data'!E84))="","",OFFSET('Hygiene Data'!$E$12,0,10*ROW('Hygiene Data'!E84)))</f>
        <v/>
      </c>
      <c r="DT90" s="309" t="str">
        <f ca="true">+IF(OFFSET('Hygiene Data'!$E$13,0,10*ROW('Hygiene Data'!E84))="","",OFFSET('Hygiene Data'!$E$13,0,10*ROW('Hygiene Data'!E84)))</f>
        <v/>
      </c>
      <c r="DU90" s="309" t="str">
        <f ca="true">+IF(OFFSET('Hygiene Data'!$F$11,0,10*ROW('Hygiene Data'!F84))="","",OFFSET('Hygiene Data'!$F$11,0,10*ROW('Hygiene Data'!F84)))</f>
        <v/>
      </c>
      <c r="DV90" s="309" t="str">
        <f ca="true">+IF(OFFSET('Hygiene Data'!$F$12,0,10*ROW('Hygiene Data'!F84))="","",OFFSET('Hygiene Data'!$F$12,0,10*ROW('Hygiene Data'!F84)))</f>
        <v/>
      </c>
      <c r="DW90" s="309" t="str">
        <f ca="true">+IF(OFFSET('Hygiene Data'!$F$13,0,10*ROW('Hygiene Data'!F84))="","",OFFSET('Hygiene Data'!$F$13,0,10*ROW('Hygiene Data'!F84)))</f>
        <v/>
      </c>
      <c r="DX90" s="309" t="str">
        <f ca="true">+IF(OFFSET('Hygiene Data'!$G$11,0,10*ROW('Hygiene Data'!G84))="","",OFFSET('Hygiene Data'!$G$11,0,10*ROW('Hygiene Data'!G84)))</f>
        <v/>
      </c>
      <c r="DY90" s="309" t="str">
        <f ca="true">+IF(OFFSET('Hygiene Data'!$G$12,0,10*ROW('Hygiene Data'!G84))="","",OFFSET('Hygiene Data'!$G$12,0,10*ROW('Hygiene Data'!G84)))</f>
        <v/>
      </c>
      <c r="DZ90" s="309" t="str">
        <f ca="true">+IF(OFFSET('Hygiene Data'!$G$13,0,10*ROW('Hygiene Data'!G84))="","",OFFSET('Hygiene Data'!$G$13,0,10*ROW('Hygiene Data'!G84)))</f>
        <v/>
      </c>
      <c r="EA90" s="309" t="str">
        <f ca="true">+IF(OFFSET('Hygiene Data'!$H$11,0,10*ROW('Hygiene Data'!H84))="","",OFFSET('Hygiene Data'!$H$11,0,10*ROW('Hygiene Data'!H84)))</f>
        <v/>
      </c>
      <c r="EB90" s="309" t="str">
        <f ca="true">+IF(OFFSET('Hygiene Data'!$H$12,0,10*ROW('Hygiene Data'!H84))="","",OFFSET('Hygiene Data'!$H$12,0,10*ROW('Hygiene Data'!H84)))</f>
        <v/>
      </c>
      <c r="EC90" s="309" t="str">
        <f ca="true">+IF(OFFSET('Hygiene Data'!$H$13,0,10*ROW('Hygiene Data'!H84))="","",OFFSET('Hygiene Data'!$H$13,0,10*ROW('Hygiene Data'!H84)))</f>
        <v/>
      </c>
      <c r="ED90" s="309" t="str">
        <f ca="true">+IF(OFFSET('Hygiene Data'!$I$11,0,10*ROW('Hygiene Data'!I84))="","",OFFSET('Hygiene Data'!$I$11,0,10*ROW('Hygiene Data'!I84)))</f>
        <v/>
      </c>
      <c r="EE90" s="309" t="str">
        <f ca="true">+IF(OFFSET('Hygiene Data'!$I$12,0,10*ROW('Hygiene Data'!I84))="","",OFFSET('Hygiene Data'!$I$12,0,10*ROW('Hygiene Data'!I84)))</f>
        <v/>
      </c>
      <c r="EF90" s="309"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65"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9"/>
      <c r="BS91" s="309" t="str">
        <f ca="true">+IF(OFFSET('Water Data'!$D$27,0,10*ROW('Water Data'!D85))="","",OFFSET('Water Data'!$D$27,0,10*ROW('Water Data'!D85)))</f>
        <v/>
      </c>
      <c r="BT91" s="309" t="str">
        <f ca="true">+IF(OFFSET('Water Data'!$D$28,0,10*ROW('Water Data'!D85))="","",OFFSET('Water Data'!$D$28,0,10*ROW('Water Data'!D85)))</f>
        <v/>
      </c>
      <c r="BU91" s="309" t="str">
        <f ca="true">+IF(OFFSET('Water Data'!$D$29,0,10*ROW('Water Data'!D85))="","",OFFSET('Water Data'!$D$29,0,10*ROW('Water Data'!D85)))</f>
        <v/>
      </c>
      <c r="BV91" s="309" t="str">
        <f ca="true">+IF(OFFSET('Water Data'!$E$27,0,10*ROW('Water Data'!E85))="","",OFFSET('Water Data'!$E$27,0,10*ROW('Water Data'!E85)))</f>
        <v/>
      </c>
      <c r="BW91" s="309" t="str">
        <f ca="true">+IF(OFFSET('Water Data'!$E$28,0,10*ROW('Water Data'!E85))="","",OFFSET('Water Data'!$E$28,0,10*ROW('Water Data'!E85)))</f>
        <v/>
      </c>
      <c r="BX91" s="309" t="str">
        <f ca="true">+IF(OFFSET('Water Data'!$E$29,0,10*ROW('Water Data'!E85))="","",OFFSET('Water Data'!$E$29,0,10*ROW('Water Data'!E85)))</f>
        <v/>
      </c>
      <c r="BY91" s="309" t="str">
        <f ca="true">+IF(OFFSET('Water Data'!$F$27,0,10*ROW('Water Data'!F85))="","",OFFSET('Water Data'!$F$27,0,10*ROW('Water Data'!F85)))</f>
        <v/>
      </c>
      <c r="BZ91" s="309" t="str">
        <f ca="true">+IF(OFFSET('Water Data'!$F$28,0,10*ROW('Water Data'!F85))="","",OFFSET('Water Data'!$F$28,0,10*ROW('Water Data'!F85)))</f>
        <v/>
      </c>
      <c r="CA91" s="309" t="str">
        <f ca="true">+IF(OFFSET('Water Data'!$F$29,0,10*ROW('Water Data'!F85))="","",OFFSET('Water Data'!$F$29,0,10*ROW('Water Data'!F85)))</f>
        <v/>
      </c>
      <c r="CB91" s="309" t="str">
        <f ca="true">+IF(OFFSET('Water Data'!$G$27,0,10*ROW('Water Data'!G85))="","",OFFSET('Water Data'!$G$27,0,10*ROW('Water Data'!G85)))</f>
        <v/>
      </c>
      <c r="CC91" s="309" t="str">
        <f ca="true">+IF(OFFSET('Water Data'!$G$28,0,10*ROW('Water Data'!G85))="","",OFFSET('Water Data'!$G$28,0,10*ROW('Water Data'!G85)))</f>
        <v/>
      </c>
      <c r="CD91" s="309" t="str">
        <f ca="true">+IF(OFFSET('Water Data'!$G$29,0,10*ROW('Water Data'!G85))="","",OFFSET('Water Data'!$G$29,0,10*ROW('Water Data'!G85)))</f>
        <v/>
      </c>
      <c r="CE91" s="309" t="str">
        <f ca="true">+IF(OFFSET('Water Data'!$H$27,0,10*ROW('Water Data'!H85))="","",OFFSET('Water Data'!$H$27,0,10*ROW('Water Data'!H85)))</f>
        <v/>
      </c>
      <c r="CF91" s="309" t="str">
        <f ca="true">+IF(OFFSET('Water Data'!$H$28,0,10*ROW('Water Data'!H85))="","",OFFSET('Water Data'!$H$28,0,10*ROW('Water Data'!H85)))</f>
        <v/>
      </c>
      <c r="CG91" s="309" t="str">
        <f ca="true">+IF(OFFSET('Water Data'!$H$29,0,10*ROW('Water Data'!H85))="","",OFFSET('Water Data'!$H$29,0,10*ROW('Water Data'!H85)))</f>
        <v/>
      </c>
      <c r="CH91" s="309" t="str">
        <f ca="true">+IF(OFFSET('Water Data'!$I$27,0,10*ROW('Water Data'!I85))="","",OFFSET('Water Data'!$I$27,0,10*ROW('Water Data'!I85)))</f>
        <v/>
      </c>
      <c r="CI91" s="309" t="str">
        <f ca="true">+IF(OFFSET('Water Data'!$I$28,0,10*ROW('Water Data'!I85))="","",OFFSET('Water Data'!$I$28,0,10*ROW('Water Data'!I85)))</f>
        <v/>
      </c>
      <c r="CJ91" s="309" t="str">
        <f ca="true">+IF(OFFSET('Water Data'!$I$29,0,10*ROW('Water Data'!I85))="","",OFFSET('Water Data'!$I$29,0,10*ROW('Water Data'!I85)))</f>
        <v/>
      </c>
      <c r="CK91" s="309" t="str">
        <f ca="true">+IF(OFFSET('Sanitation Data'!$D$28,0,10*ROW('Sanitation Data'!D85))="","",OFFSET('Sanitation Data'!$D$28,0,10*ROW('Sanitation Data'!D85)))</f>
        <v/>
      </c>
      <c r="CL91" s="309" t="str">
        <f ca="true">+IF(OFFSET('Sanitation Data'!$D$29,0,10*ROW('Sanitation Data'!D85))="","",OFFSET('Sanitation Data'!$D$29,0,10*ROW('Sanitation Data'!D85)))</f>
        <v/>
      </c>
      <c r="CM91" s="309" t="str">
        <f ca="true">+IF(OFFSET('Sanitation Data'!$D$30,0,10*ROW('Sanitation Data'!D85))="","",OFFSET('Sanitation Data'!$D$30,0,10*ROW('Sanitation Data'!D85)))</f>
        <v/>
      </c>
      <c r="CN91" s="309" t="str">
        <f ca="true">+IF(OFFSET('Sanitation Data'!$D$31,0,10*ROW('Sanitation Data'!D85))="","",OFFSET('Sanitation Data'!$D$31,0,10*ROW('Sanitation Data'!D85)))</f>
        <v/>
      </c>
      <c r="CO91" s="309" t="str">
        <f ca="true">+IF(OFFSET('Sanitation Data'!$D$32,0,10*ROW('Sanitation Data'!D85))="","",OFFSET('Sanitation Data'!$D$32,0,10*ROW('Sanitation Data'!D85)))</f>
        <v/>
      </c>
      <c r="CP91" s="309" t="str">
        <f ca="true">+IF(OFFSET('Sanitation Data'!$E$28,0,10*ROW('Sanitation Data'!E85))="","",OFFSET('Sanitation Data'!$E$28,0,10*ROW('Sanitation Data'!E85)))</f>
        <v/>
      </c>
      <c r="CQ91" s="309" t="str">
        <f ca="true">+IF(OFFSET('Sanitation Data'!$E$29,0,10*ROW('Sanitation Data'!E85))="","",OFFSET('Sanitation Data'!$E$29,0,10*ROW('Sanitation Data'!E85)))</f>
        <v/>
      </c>
      <c r="CR91" s="309" t="str">
        <f ca="true">+IF(OFFSET('Sanitation Data'!$E$30,0,10*ROW('Sanitation Data'!E85))="","",OFFSET('Sanitation Data'!$E$30,0,10*ROW('Sanitation Data'!E85)))</f>
        <v/>
      </c>
      <c r="CS91" s="309" t="str">
        <f ca="true">+IF(OFFSET('Sanitation Data'!$E$31,0,10*ROW('Sanitation Data'!E85))="","",OFFSET('Sanitation Data'!$E$31,0,10*ROW('Sanitation Data'!E85)))</f>
        <v/>
      </c>
      <c r="CT91" s="309" t="str">
        <f ca="true">+IF(OFFSET('Sanitation Data'!$E$32,0,10*ROW('Sanitation Data'!E85))="","",OFFSET('Sanitation Data'!$E$32,0,10*ROW('Sanitation Data'!E85)))</f>
        <v/>
      </c>
      <c r="CU91" s="309" t="str">
        <f ca="true">+IF(OFFSET('Sanitation Data'!$F$28,0,10*ROW('Sanitation Data'!F85))="","",OFFSET('Sanitation Data'!$F$28,0,10*ROW('Sanitation Data'!F85)))</f>
        <v/>
      </c>
      <c r="CV91" s="309" t="str">
        <f ca="true">+IF(OFFSET('Sanitation Data'!$F$29,0,10*ROW('Sanitation Data'!F85))="","",OFFSET('Sanitation Data'!$F$29,0,10*ROW('Sanitation Data'!F85)))</f>
        <v/>
      </c>
      <c r="CW91" s="309" t="str">
        <f ca="true">+IF(OFFSET('Sanitation Data'!$F$30,0,10*ROW('Sanitation Data'!F85))="","",OFFSET('Sanitation Data'!$F$30,0,10*ROW('Sanitation Data'!F85)))</f>
        <v/>
      </c>
      <c r="CX91" s="309" t="str">
        <f ca="true">+IF(OFFSET('Sanitation Data'!$F$31,0,10*ROW('Sanitation Data'!F85))="","",OFFSET('Sanitation Data'!$F$31,0,10*ROW('Sanitation Data'!F85)))</f>
        <v/>
      </c>
      <c r="CY91" s="309" t="str">
        <f ca="true">+IF(OFFSET('Sanitation Data'!$F$32,0,10*ROW('Sanitation Data'!F85))="","",OFFSET('Sanitation Data'!$F$32,0,10*ROW('Sanitation Data'!F85)))</f>
        <v/>
      </c>
      <c r="CZ91" s="309" t="str">
        <f ca="true">+IF(OFFSET('Sanitation Data'!$G$28,0,10*ROW('Sanitation Data'!G85))="","",OFFSET('Sanitation Data'!$G$28,0,10*ROW('Sanitation Data'!G85)))</f>
        <v/>
      </c>
      <c r="DA91" s="309" t="str">
        <f ca="true">+IF(OFFSET('Sanitation Data'!$G$29,0,10*ROW('Sanitation Data'!G85))="","",OFFSET('Sanitation Data'!$G$29,0,10*ROW('Sanitation Data'!G85)))</f>
        <v/>
      </c>
      <c r="DB91" s="309" t="str">
        <f ca="true">+IF(OFFSET('Sanitation Data'!$G$30,0,10*ROW('Sanitation Data'!G85))="","",OFFSET('Sanitation Data'!$G$30,0,10*ROW('Sanitation Data'!G85)))</f>
        <v/>
      </c>
      <c r="DC91" s="309" t="str">
        <f ca="true">+IF(OFFSET('Sanitation Data'!$G$31,0,10*ROW('Sanitation Data'!G85))="","",OFFSET('Sanitation Data'!$G$31,0,10*ROW('Sanitation Data'!G85)))</f>
        <v/>
      </c>
      <c r="DD91" s="309" t="str">
        <f ca="true">+IF(OFFSET('Sanitation Data'!$G$32,0,10*ROW('Sanitation Data'!G85))="","",OFFSET('Sanitation Data'!$G$32,0,10*ROW('Sanitation Data'!G85)))</f>
        <v/>
      </c>
      <c r="DE91" s="309" t="str">
        <f ca="true">+IF(OFFSET('Sanitation Data'!$H$28,0,10*ROW('Sanitation Data'!H85))="","",OFFSET('Sanitation Data'!$H$28,0,10*ROW('Sanitation Data'!H85)))</f>
        <v/>
      </c>
      <c r="DF91" s="309" t="str">
        <f ca="true">+IF(OFFSET('Sanitation Data'!$H$29,0,10*ROW('Sanitation Data'!H85))="","",OFFSET('Sanitation Data'!$H$29,0,10*ROW('Sanitation Data'!H85)))</f>
        <v/>
      </c>
      <c r="DG91" s="309" t="str">
        <f ca="true">+IF(OFFSET('Sanitation Data'!$H$30,0,10*ROW('Sanitation Data'!H85))="","",OFFSET('Sanitation Data'!$H$30,0,10*ROW('Sanitation Data'!H85)))</f>
        <v/>
      </c>
      <c r="DH91" s="309" t="str">
        <f ca="true">+IF(OFFSET('Sanitation Data'!$H$31,0,10*ROW('Sanitation Data'!H85))="","",OFFSET('Sanitation Data'!$H$31,0,10*ROW('Sanitation Data'!H85)))</f>
        <v/>
      </c>
      <c r="DI91" s="309" t="str">
        <f ca="true">+IF(OFFSET('Sanitation Data'!$H$32,0,10*ROW('Sanitation Data'!H85))="","",OFFSET('Sanitation Data'!$H$32,0,10*ROW('Sanitation Data'!H85)))</f>
        <v/>
      </c>
      <c r="DJ91" s="309" t="str">
        <f ca="true">+IF(OFFSET('Sanitation Data'!$I$28,0,10*ROW('Sanitation Data'!I85))="","",OFFSET('Sanitation Data'!$I$28,0,10*ROW('Sanitation Data'!I85)))</f>
        <v/>
      </c>
      <c r="DK91" s="309" t="str">
        <f ca="true">+IF(OFFSET('Sanitation Data'!$I$29,0,10*ROW('Sanitation Data'!I85))="","",OFFSET('Sanitation Data'!$I$29,0,10*ROW('Sanitation Data'!I85)))</f>
        <v/>
      </c>
      <c r="DL91" s="309" t="str">
        <f ca="true">+IF(OFFSET('Sanitation Data'!$I$30,0,10*ROW('Sanitation Data'!I85))="","",OFFSET('Sanitation Data'!$I$30,0,10*ROW('Sanitation Data'!I85)))</f>
        <v/>
      </c>
      <c r="DM91" s="309" t="str">
        <f ca="true">+IF(OFFSET('Sanitation Data'!$I$31,0,10*ROW('Sanitation Data'!I85))="","",OFFSET('Sanitation Data'!$I$31,0,10*ROW('Sanitation Data'!I85)))</f>
        <v/>
      </c>
      <c r="DN91" s="309" t="str">
        <f ca="true">+IF(OFFSET('Sanitation Data'!$I$32,0,10*ROW('Sanitation Data'!I85))="","",OFFSET('Sanitation Data'!$I$32,0,10*ROW('Sanitation Data'!I85)))</f>
        <v/>
      </c>
      <c r="DO91" s="309" t="str">
        <f ca="true">+IF(OFFSET('Hygiene Data'!$D$11,0,10*ROW('Hygiene Data'!D85))="","",OFFSET('Hygiene Data'!$D$11,0,10*ROW('Hygiene Data'!D85)))</f>
        <v/>
      </c>
      <c r="DP91" s="309" t="str">
        <f ca="true">+IF(OFFSET('Hygiene Data'!$D$12,0,10*ROW('Hygiene Data'!D85))="","",OFFSET('Hygiene Data'!$D$12,0,10*ROW('Hygiene Data'!D85)))</f>
        <v/>
      </c>
      <c r="DQ91" s="309" t="str">
        <f ca="true">+IF(OFFSET('Hygiene Data'!$D$13,0,10*ROW('Hygiene Data'!D85))="","",OFFSET('Hygiene Data'!$D$13,0,10*ROW('Hygiene Data'!D85)))</f>
        <v/>
      </c>
      <c r="DR91" s="309" t="str">
        <f ca="true">+IF(OFFSET('Hygiene Data'!$E$11,0,10*ROW('Hygiene Data'!E85))="","",OFFSET('Hygiene Data'!$E$11,0,10*ROW('Hygiene Data'!E85)))</f>
        <v/>
      </c>
      <c r="DS91" s="309" t="str">
        <f ca="true">+IF(OFFSET('Hygiene Data'!$E$12,0,10*ROW('Hygiene Data'!E85))="","",OFFSET('Hygiene Data'!$E$12,0,10*ROW('Hygiene Data'!E85)))</f>
        <v/>
      </c>
      <c r="DT91" s="309" t="str">
        <f ca="true">+IF(OFFSET('Hygiene Data'!$E$13,0,10*ROW('Hygiene Data'!E85))="","",OFFSET('Hygiene Data'!$E$13,0,10*ROW('Hygiene Data'!E85)))</f>
        <v/>
      </c>
      <c r="DU91" s="309" t="str">
        <f ca="true">+IF(OFFSET('Hygiene Data'!$F$11,0,10*ROW('Hygiene Data'!F85))="","",OFFSET('Hygiene Data'!$F$11,0,10*ROW('Hygiene Data'!F85)))</f>
        <v/>
      </c>
      <c r="DV91" s="309" t="str">
        <f ca="true">+IF(OFFSET('Hygiene Data'!$F$12,0,10*ROW('Hygiene Data'!F85))="","",OFFSET('Hygiene Data'!$F$12,0,10*ROW('Hygiene Data'!F85)))</f>
        <v/>
      </c>
      <c r="DW91" s="309" t="str">
        <f ca="true">+IF(OFFSET('Hygiene Data'!$F$13,0,10*ROW('Hygiene Data'!F85))="","",OFFSET('Hygiene Data'!$F$13,0,10*ROW('Hygiene Data'!F85)))</f>
        <v/>
      </c>
      <c r="DX91" s="309" t="str">
        <f ca="true">+IF(OFFSET('Hygiene Data'!$G$11,0,10*ROW('Hygiene Data'!G85))="","",OFFSET('Hygiene Data'!$G$11,0,10*ROW('Hygiene Data'!G85)))</f>
        <v/>
      </c>
      <c r="DY91" s="309" t="str">
        <f ca="true">+IF(OFFSET('Hygiene Data'!$G$12,0,10*ROW('Hygiene Data'!G85))="","",OFFSET('Hygiene Data'!$G$12,0,10*ROW('Hygiene Data'!G85)))</f>
        <v/>
      </c>
      <c r="DZ91" s="309" t="str">
        <f ca="true">+IF(OFFSET('Hygiene Data'!$G$13,0,10*ROW('Hygiene Data'!G85))="","",OFFSET('Hygiene Data'!$G$13,0,10*ROW('Hygiene Data'!G85)))</f>
        <v/>
      </c>
      <c r="EA91" s="309" t="str">
        <f ca="true">+IF(OFFSET('Hygiene Data'!$H$11,0,10*ROW('Hygiene Data'!H85))="","",OFFSET('Hygiene Data'!$H$11,0,10*ROW('Hygiene Data'!H85)))</f>
        <v/>
      </c>
      <c r="EB91" s="309" t="str">
        <f ca="true">+IF(OFFSET('Hygiene Data'!$H$12,0,10*ROW('Hygiene Data'!H85))="","",OFFSET('Hygiene Data'!$H$12,0,10*ROW('Hygiene Data'!H85)))</f>
        <v/>
      </c>
      <c r="EC91" s="309" t="str">
        <f ca="true">+IF(OFFSET('Hygiene Data'!$H$13,0,10*ROW('Hygiene Data'!H85))="","",OFFSET('Hygiene Data'!$H$13,0,10*ROW('Hygiene Data'!H85)))</f>
        <v/>
      </c>
      <c r="ED91" s="309" t="str">
        <f ca="true">+IF(OFFSET('Hygiene Data'!$I$11,0,10*ROW('Hygiene Data'!I85))="","",OFFSET('Hygiene Data'!$I$11,0,10*ROW('Hygiene Data'!I85)))</f>
        <v/>
      </c>
      <c r="EE91" s="309" t="str">
        <f ca="true">+IF(OFFSET('Hygiene Data'!$I$12,0,10*ROW('Hygiene Data'!I85))="","",OFFSET('Hygiene Data'!$I$12,0,10*ROW('Hygiene Data'!I85)))</f>
        <v/>
      </c>
      <c r="EF91" s="309"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65"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9"/>
      <c r="BS92" s="309" t="str">
        <f ca="true">+IF(OFFSET('Water Data'!$D$27,0,10*ROW('Water Data'!D86))="","",OFFSET('Water Data'!$D$27,0,10*ROW('Water Data'!D86)))</f>
        <v/>
      </c>
      <c r="BT92" s="309" t="str">
        <f ca="true">+IF(OFFSET('Water Data'!$D$28,0,10*ROW('Water Data'!D86))="","",OFFSET('Water Data'!$D$28,0,10*ROW('Water Data'!D86)))</f>
        <v/>
      </c>
      <c r="BU92" s="309" t="str">
        <f ca="true">+IF(OFFSET('Water Data'!$D$29,0,10*ROW('Water Data'!D86))="","",OFFSET('Water Data'!$D$29,0,10*ROW('Water Data'!D86)))</f>
        <v/>
      </c>
      <c r="BV92" s="309" t="str">
        <f ca="true">+IF(OFFSET('Water Data'!$E$27,0,10*ROW('Water Data'!E86))="","",OFFSET('Water Data'!$E$27,0,10*ROW('Water Data'!E86)))</f>
        <v/>
      </c>
      <c r="BW92" s="309" t="str">
        <f ca="true">+IF(OFFSET('Water Data'!$E$28,0,10*ROW('Water Data'!E86))="","",OFFSET('Water Data'!$E$28,0,10*ROW('Water Data'!E86)))</f>
        <v/>
      </c>
      <c r="BX92" s="309" t="str">
        <f ca="true">+IF(OFFSET('Water Data'!$E$29,0,10*ROW('Water Data'!E86))="","",OFFSET('Water Data'!$E$29,0,10*ROW('Water Data'!E86)))</f>
        <v/>
      </c>
      <c r="BY92" s="309" t="str">
        <f ca="true">+IF(OFFSET('Water Data'!$F$27,0,10*ROW('Water Data'!F86))="","",OFFSET('Water Data'!$F$27,0,10*ROW('Water Data'!F86)))</f>
        <v/>
      </c>
      <c r="BZ92" s="309" t="str">
        <f ca="true">+IF(OFFSET('Water Data'!$F$28,0,10*ROW('Water Data'!F86))="","",OFFSET('Water Data'!$F$28,0,10*ROW('Water Data'!F86)))</f>
        <v/>
      </c>
      <c r="CA92" s="309" t="str">
        <f ca="true">+IF(OFFSET('Water Data'!$F$29,0,10*ROW('Water Data'!F86))="","",OFFSET('Water Data'!$F$29,0,10*ROW('Water Data'!F86)))</f>
        <v/>
      </c>
      <c r="CB92" s="309" t="str">
        <f ca="true">+IF(OFFSET('Water Data'!$G$27,0,10*ROW('Water Data'!G86))="","",OFFSET('Water Data'!$G$27,0,10*ROW('Water Data'!G86)))</f>
        <v/>
      </c>
      <c r="CC92" s="309" t="str">
        <f ca="true">+IF(OFFSET('Water Data'!$G$28,0,10*ROW('Water Data'!G86))="","",OFFSET('Water Data'!$G$28,0,10*ROW('Water Data'!G86)))</f>
        <v/>
      </c>
      <c r="CD92" s="309" t="str">
        <f ca="true">+IF(OFFSET('Water Data'!$G$29,0,10*ROW('Water Data'!G86))="","",OFFSET('Water Data'!$G$29,0,10*ROW('Water Data'!G86)))</f>
        <v/>
      </c>
      <c r="CE92" s="309" t="str">
        <f ca="true">+IF(OFFSET('Water Data'!$H$27,0,10*ROW('Water Data'!H86))="","",OFFSET('Water Data'!$H$27,0,10*ROW('Water Data'!H86)))</f>
        <v/>
      </c>
      <c r="CF92" s="309" t="str">
        <f ca="true">+IF(OFFSET('Water Data'!$H$28,0,10*ROW('Water Data'!H86))="","",OFFSET('Water Data'!$H$28,0,10*ROW('Water Data'!H86)))</f>
        <v/>
      </c>
      <c r="CG92" s="309" t="str">
        <f ca="true">+IF(OFFSET('Water Data'!$H$29,0,10*ROW('Water Data'!H86))="","",OFFSET('Water Data'!$H$29,0,10*ROW('Water Data'!H86)))</f>
        <v/>
      </c>
      <c r="CH92" s="309" t="str">
        <f ca="true">+IF(OFFSET('Water Data'!$I$27,0,10*ROW('Water Data'!I86))="","",OFFSET('Water Data'!$I$27,0,10*ROW('Water Data'!I86)))</f>
        <v/>
      </c>
      <c r="CI92" s="309" t="str">
        <f ca="true">+IF(OFFSET('Water Data'!$I$28,0,10*ROW('Water Data'!I86))="","",OFFSET('Water Data'!$I$28,0,10*ROW('Water Data'!I86)))</f>
        <v/>
      </c>
      <c r="CJ92" s="309" t="str">
        <f ca="true">+IF(OFFSET('Water Data'!$I$29,0,10*ROW('Water Data'!I86))="","",OFFSET('Water Data'!$I$29,0,10*ROW('Water Data'!I86)))</f>
        <v/>
      </c>
      <c r="CK92" s="309" t="str">
        <f ca="true">+IF(OFFSET('Sanitation Data'!$D$28,0,10*ROW('Sanitation Data'!D86))="","",OFFSET('Sanitation Data'!$D$28,0,10*ROW('Sanitation Data'!D86)))</f>
        <v/>
      </c>
      <c r="CL92" s="309" t="str">
        <f ca="true">+IF(OFFSET('Sanitation Data'!$D$29,0,10*ROW('Sanitation Data'!D86))="","",OFFSET('Sanitation Data'!$D$29,0,10*ROW('Sanitation Data'!D86)))</f>
        <v/>
      </c>
      <c r="CM92" s="309" t="str">
        <f ca="true">+IF(OFFSET('Sanitation Data'!$D$30,0,10*ROW('Sanitation Data'!D86))="","",OFFSET('Sanitation Data'!$D$30,0,10*ROW('Sanitation Data'!D86)))</f>
        <v/>
      </c>
      <c r="CN92" s="309" t="str">
        <f ca="true">+IF(OFFSET('Sanitation Data'!$D$31,0,10*ROW('Sanitation Data'!D86))="","",OFFSET('Sanitation Data'!$D$31,0,10*ROW('Sanitation Data'!D86)))</f>
        <v/>
      </c>
      <c r="CO92" s="309" t="str">
        <f ca="true">+IF(OFFSET('Sanitation Data'!$D$32,0,10*ROW('Sanitation Data'!D86))="","",OFFSET('Sanitation Data'!$D$32,0,10*ROW('Sanitation Data'!D86)))</f>
        <v/>
      </c>
      <c r="CP92" s="309" t="str">
        <f ca="true">+IF(OFFSET('Sanitation Data'!$E$28,0,10*ROW('Sanitation Data'!E86))="","",OFFSET('Sanitation Data'!$E$28,0,10*ROW('Sanitation Data'!E86)))</f>
        <v/>
      </c>
      <c r="CQ92" s="309" t="str">
        <f ca="true">+IF(OFFSET('Sanitation Data'!$E$29,0,10*ROW('Sanitation Data'!E86))="","",OFFSET('Sanitation Data'!$E$29,0,10*ROW('Sanitation Data'!E86)))</f>
        <v/>
      </c>
      <c r="CR92" s="309" t="str">
        <f ca="true">+IF(OFFSET('Sanitation Data'!$E$30,0,10*ROW('Sanitation Data'!E86))="","",OFFSET('Sanitation Data'!$E$30,0,10*ROW('Sanitation Data'!E86)))</f>
        <v/>
      </c>
      <c r="CS92" s="309" t="str">
        <f ca="true">+IF(OFFSET('Sanitation Data'!$E$31,0,10*ROW('Sanitation Data'!E86))="","",OFFSET('Sanitation Data'!$E$31,0,10*ROW('Sanitation Data'!E86)))</f>
        <v/>
      </c>
      <c r="CT92" s="309" t="str">
        <f ca="true">+IF(OFFSET('Sanitation Data'!$E$32,0,10*ROW('Sanitation Data'!E86))="","",OFFSET('Sanitation Data'!$E$32,0,10*ROW('Sanitation Data'!E86)))</f>
        <v/>
      </c>
      <c r="CU92" s="309" t="str">
        <f ca="true">+IF(OFFSET('Sanitation Data'!$F$28,0,10*ROW('Sanitation Data'!F86))="","",OFFSET('Sanitation Data'!$F$28,0,10*ROW('Sanitation Data'!F86)))</f>
        <v/>
      </c>
      <c r="CV92" s="309" t="str">
        <f ca="true">+IF(OFFSET('Sanitation Data'!$F$29,0,10*ROW('Sanitation Data'!F86))="","",OFFSET('Sanitation Data'!$F$29,0,10*ROW('Sanitation Data'!F86)))</f>
        <v/>
      </c>
      <c r="CW92" s="309" t="str">
        <f ca="true">+IF(OFFSET('Sanitation Data'!$F$30,0,10*ROW('Sanitation Data'!F86))="","",OFFSET('Sanitation Data'!$F$30,0,10*ROW('Sanitation Data'!F86)))</f>
        <v/>
      </c>
      <c r="CX92" s="309" t="str">
        <f ca="true">+IF(OFFSET('Sanitation Data'!$F$31,0,10*ROW('Sanitation Data'!F86))="","",OFFSET('Sanitation Data'!$F$31,0,10*ROW('Sanitation Data'!F86)))</f>
        <v/>
      </c>
      <c r="CY92" s="309" t="str">
        <f ca="true">+IF(OFFSET('Sanitation Data'!$F$32,0,10*ROW('Sanitation Data'!F86))="","",OFFSET('Sanitation Data'!$F$32,0,10*ROW('Sanitation Data'!F86)))</f>
        <v/>
      </c>
      <c r="CZ92" s="309" t="str">
        <f ca="true">+IF(OFFSET('Sanitation Data'!$G$28,0,10*ROW('Sanitation Data'!G86))="","",OFFSET('Sanitation Data'!$G$28,0,10*ROW('Sanitation Data'!G86)))</f>
        <v/>
      </c>
      <c r="DA92" s="309" t="str">
        <f ca="true">+IF(OFFSET('Sanitation Data'!$G$29,0,10*ROW('Sanitation Data'!G86))="","",OFFSET('Sanitation Data'!$G$29,0,10*ROW('Sanitation Data'!G86)))</f>
        <v/>
      </c>
      <c r="DB92" s="309" t="str">
        <f ca="true">+IF(OFFSET('Sanitation Data'!$G$30,0,10*ROW('Sanitation Data'!G86))="","",OFFSET('Sanitation Data'!$G$30,0,10*ROW('Sanitation Data'!G86)))</f>
        <v/>
      </c>
      <c r="DC92" s="309" t="str">
        <f ca="true">+IF(OFFSET('Sanitation Data'!$G$31,0,10*ROW('Sanitation Data'!G86))="","",OFFSET('Sanitation Data'!$G$31,0,10*ROW('Sanitation Data'!G86)))</f>
        <v/>
      </c>
      <c r="DD92" s="309" t="str">
        <f ca="true">+IF(OFFSET('Sanitation Data'!$G$32,0,10*ROW('Sanitation Data'!G86))="","",OFFSET('Sanitation Data'!$G$32,0,10*ROW('Sanitation Data'!G86)))</f>
        <v/>
      </c>
      <c r="DE92" s="309" t="str">
        <f ca="true">+IF(OFFSET('Sanitation Data'!$H$28,0,10*ROW('Sanitation Data'!H86))="","",OFFSET('Sanitation Data'!$H$28,0,10*ROW('Sanitation Data'!H86)))</f>
        <v/>
      </c>
      <c r="DF92" s="309" t="str">
        <f ca="true">+IF(OFFSET('Sanitation Data'!$H$29,0,10*ROW('Sanitation Data'!H86))="","",OFFSET('Sanitation Data'!$H$29,0,10*ROW('Sanitation Data'!H86)))</f>
        <v/>
      </c>
      <c r="DG92" s="309" t="str">
        <f ca="true">+IF(OFFSET('Sanitation Data'!$H$30,0,10*ROW('Sanitation Data'!H86))="","",OFFSET('Sanitation Data'!$H$30,0,10*ROW('Sanitation Data'!H86)))</f>
        <v/>
      </c>
      <c r="DH92" s="309" t="str">
        <f ca="true">+IF(OFFSET('Sanitation Data'!$H$31,0,10*ROW('Sanitation Data'!H86))="","",OFFSET('Sanitation Data'!$H$31,0,10*ROW('Sanitation Data'!H86)))</f>
        <v/>
      </c>
      <c r="DI92" s="309" t="str">
        <f ca="true">+IF(OFFSET('Sanitation Data'!$H$32,0,10*ROW('Sanitation Data'!H86))="","",OFFSET('Sanitation Data'!$H$32,0,10*ROW('Sanitation Data'!H86)))</f>
        <v/>
      </c>
      <c r="DJ92" s="309" t="str">
        <f ca="true">+IF(OFFSET('Sanitation Data'!$I$28,0,10*ROW('Sanitation Data'!I86))="","",OFFSET('Sanitation Data'!$I$28,0,10*ROW('Sanitation Data'!I86)))</f>
        <v/>
      </c>
      <c r="DK92" s="309" t="str">
        <f ca="true">+IF(OFFSET('Sanitation Data'!$I$29,0,10*ROW('Sanitation Data'!I86))="","",OFFSET('Sanitation Data'!$I$29,0,10*ROW('Sanitation Data'!I86)))</f>
        <v/>
      </c>
      <c r="DL92" s="309" t="str">
        <f ca="true">+IF(OFFSET('Sanitation Data'!$I$30,0,10*ROW('Sanitation Data'!I86))="","",OFFSET('Sanitation Data'!$I$30,0,10*ROW('Sanitation Data'!I86)))</f>
        <v/>
      </c>
      <c r="DM92" s="309" t="str">
        <f ca="true">+IF(OFFSET('Sanitation Data'!$I$31,0,10*ROW('Sanitation Data'!I86))="","",OFFSET('Sanitation Data'!$I$31,0,10*ROW('Sanitation Data'!I86)))</f>
        <v/>
      </c>
      <c r="DN92" s="309" t="str">
        <f ca="true">+IF(OFFSET('Sanitation Data'!$I$32,0,10*ROW('Sanitation Data'!I86))="","",OFFSET('Sanitation Data'!$I$32,0,10*ROW('Sanitation Data'!I86)))</f>
        <v/>
      </c>
      <c r="DO92" s="309" t="str">
        <f ca="true">+IF(OFFSET('Hygiene Data'!$D$11,0,10*ROW('Hygiene Data'!D86))="","",OFFSET('Hygiene Data'!$D$11,0,10*ROW('Hygiene Data'!D86)))</f>
        <v/>
      </c>
      <c r="DP92" s="309" t="str">
        <f ca="true">+IF(OFFSET('Hygiene Data'!$D$12,0,10*ROW('Hygiene Data'!D86))="","",OFFSET('Hygiene Data'!$D$12,0,10*ROW('Hygiene Data'!D86)))</f>
        <v/>
      </c>
      <c r="DQ92" s="309" t="str">
        <f ca="true">+IF(OFFSET('Hygiene Data'!$D$13,0,10*ROW('Hygiene Data'!D86))="","",OFFSET('Hygiene Data'!$D$13,0,10*ROW('Hygiene Data'!D86)))</f>
        <v/>
      </c>
      <c r="DR92" s="309" t="str">
        <f ca="true">+IF(OFFSET('Hygiene Data'!$E$11,0,10*ROW('Hygiene Data'!E86))="","",OFFSET('Hygiene Data'!$E$11,0,10*ROW('Hygiene Data'!E86)))</f>
        <v/>
      </c>
      <c r="DS92" s="309" t="str">
        <f ca="true">+IF(OFFSET('Hygiene Data'!$E$12,0,10*ROW('Hygiene Data'!E86))="","",OFFSET('Hygiene Data'!$E$12,0,10*ROW('Hygiene Data'!E86)))</f>
        <v/>
      </c>
      <c r="DT92" s="309" t="str">
        <f ca="true">+IF(OFFSET('Hygiene Data'!$E$13,0,10*ROW('Hygiene Data'!E86))="","",OFFSET('Hygiene Data'!$E$13,0,10*ROW('Hygiene Data'!E86)))</f>
        <v/>
      </c>
      <c r="DU92" s="309" t="str">
        <f ca="true">+IF(OFFSET('Hygiene Data'!$F$11,0,10*ROW('Hygiene Data'!F86))="","",OFFSET('Hygiene Data'!$F$11,0,10*ROW('Hygiene Data'!F86)))</f>
        <v/>
      </c>
      <c r="DV92" s="309" t="str">
        <f ca="true">+IF(OFFSET('Hygiene Data'!$F$12,0,10*ROW('Hygiene Data'!F86))="","",OFFSET('Hygiene Data'!$F$12,0,10*ROW('Hygiene Data'!F86)))</f>
        <v/>
      </c>
      <c r="DW92" s="309" t="str">
        <f ca="true">+IF(OFFSET('Hygiene Data'!$F$13,0,10*ROW('Hygiene Data'!F86))="","",OFFSET('Hygiene Data'!$F$13,0,10*ROW('Hygiene Data'!F86)))</f>
        <v/>
      </c>
      <c r="DX92" s="309" t="str">
        <f ca="true">+IF(OFFSET('Hygiene Data'!$G$11,0,10*ROW('Hygiene Data'!G86))="","",OFFSET('Hygiene Data'!$G$11,0,10*ROW('Hygiene Data'!G86)))</f>
        <v/>
      </c>
      <c r="DY92" s="309" t="str">
        <f ca="true">+IF(OFFSET('Hygiene Data'!$G$12,0,10*ROW('Hygiene Data'!G86))="","",OFFSET('Hygiene Data'!$G$12,0,10*ROW('Hygiene Data'!G86)))</f>
        <v/>
      </c>
      <c r="DZ92" s="309" t="str">
        <f ca="true">+IF(OFFSET('Hygiene Data'!$G$13,0,10*ROW('Hygiene Data'!G86))="","",OFFSET('Hygiene Data'!$G$13,0,10*ROW('Hygiene Data'!G86)))</f>
        <v/>
      </c>
      <c r="EA92" s="309" t="str">
        <f ca="true">+IF(OFFSET('Hygiene Data'!$H$11,0,10*ROW('Hygiene Data'!H86))="","",OFFSET('Hygiene Data'!$H$11,0,10*ROW('Hygiene Data'!H86)))</f>
        <v/>
      </c>
      <c r="EB92" s="309" t="str">
        <f ca="true">+IF(OFFSET('Hygiene Data'!$H$12,0,10*ROW('Hygiene Data'!H86))="","",OFFSET('Hygiene Data'!$H$12,0,10*ROW('Hygiene Data'!H86)))</f>
        <v/>
      </c>
      <c r="EC92" s="309" t="str">
        <f ca="true">+IF(OFFSET('Hygiene Data'!$H$13,0,10*ROW('Hygiene Data'!H86))="","",OFFSET('Hygiene Data'!$H$13,0,10*ROW('Hygiene Data'!H86)))</f>
        <v/>
      </c>
      <c r="ED92" s="309" t="str">
        <f ca="true">+IF(OFFSET('Hygiene Data'!$I$11,0,10*ROW('Hygiene Data'!I86))="","",OFFSET('Hygiene Data'!$I$11,0,10*ROW('Hygiene Data'!I86)))</f>
        <v/>
      </c>
      <c r="EE92" s="309" t="str">
        <f ca="true">+IF(OFFSET('Hygiene Data'!$I$12,0,10*ROW('Hygiene Data'!I86))="","",OFFSET('Hygiene Data'!$I$12,0,10*ROW('Hygiene Data'!I86)))</f>
        <v/>
      </c>
      <c r="EF92" s="309"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65"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9"/>
      <c r="BS93" s="309" t="str">
        <f ca="true">+IF(OFFSET('Water Data'!$D$27,0,10*ROW('Water Data'!D87))="","",OFFSET('Water Data'!$D$27,0,10*ROW('Water Data'!D87)))</f>
        <v/>
      </c>
      <c r="BT93" s="309" t="str">
        <f ca="true">+IF(OFFSET('Water Data'!$D$28,0,10*ROW('Water Data'!D87))="","",OFFSET('Water Data'!$D$28,0,10*ROW('Water Data'!D87)))</f>
        <v/>
      </c>
      <c r="BU93" s="309" t="str">
        <f ca="true">+IF(OFFSET('Water Data'!$D$29,0,10*ROW('Water Data'!D87))="","",OFFSET('Water Data'!$D$29,0,10*ROW('Water Data'!D87)))</f>
        <v/>
      </c>
      <c r="BV93" s="309" t="str">
        <f ca="true">+IF(OFFSET('Water Data'!$E$27,0,10*ROW('Water Data'!E87))="","",OFFSET('Water Data'!$E$27,0,10*ROW('Water Data'!E87)))</f>
        <v/>
      </c>
      <c r="BW93" s="309" t="str">
        <f ca="true">+IF(OFFSET('Water Data'!$E$28,0,10*ROW('Water Data'!E87))="","",OFFSET('Water Data'!$E$28,0,10*ROW('Water Data'!E87)))</f>
        <v/>
      </c>
      <c r="BX93" s="309" t="str">
        <f ca="true">+IF(OFFSET('Water Data'!$E$29,0,10*ROW('Water Data'!E87))="","",OFFSET('Water Data'!$E$29,0,10*ROW('Water Data'!E87)))</f>
        <v/>
      </c>
      <c r="BY93" s="309" t="str">
        <f ca="true">+IF(OFFSET('Water Data'!$F$27,0,10*ROW('Water Data'!F87))="","",OFFSET('Water Data'!$F$27,0,10*ROW('Water Data'!F87)))</f>
        <v/>
      </c>
      <c r="BZ93" s="309" t="str">
        <f ca="true">+IF(OFFSET('Water Data'!$F$28,0,10*ROW('Water Data'!F87))="","",OFFSET('Water Data'!$F$28,0,10*ROW('Water Data'!F87)))</f>
        <v/>
      </c>
      <c r="CA93" s="309" t="str">
        <f ca="true">+IF(OFFSET('Water Data'!$F$29,0,10*ROW('Water Data'!F87))="","",OFFSET('Water Data'!$F$29,0,10*ROW('Water Data'!F87)))</f>
        <v/>
      </c>
      <c r="CB93" s="309" t="str">
        <f ca="true">+IF(OFFSET('Water Data'!$G$27,0,10*ROW('Water Data'!G87))="","",OFFSET('Water Data'!$G$27,0,10*ROW('Water Data'!G87)))</f>
        <v/>
      </c>
      <c r="CC93" s="309" t="str">
        <f ca="true">+IF(OFFSET('Water Data'!$G$28,0,10*ROW('Water Data'!G87))="","",OFFSET('Water Data'!$G$28,0,10*ROW('Water Data'!G87)))</f>
        <v/>
      </c>
      <c r="CD93" s="309" t="str">
        <f ca="true">+IF(OFFSET('Water Data'!$G$29,0,10*ROW('Water Data'!G87))="","",OFFSET('Water Data'!$G$29,0,10*ROW('Water Data'!G87)))</f>
        <v/>
      </c>
      <c r="CE93" s="309" t="str">
        <f ca="true">+IF(OFFSET('Water Data'!$H$27,0,10*ROW('Water Data'!H87))="","",OFFSET('Water Data'!$H$27,0,10*ROW('Water Data'!H87)))</f>
        <v/>
      </c>
      <c r="CF93" s="309" t="str">
        <f ca="true">+IF(OFFSET('Water Data'!$H$28,0,10*ROW('Water Data'!H87))="","",OFFSET('Water Data'!$H$28,0,10*ROW('Water Data'!H87)))</f>
        <v/>
      </c>
      <c r="CG93" s="309" t="str">
        <f ca="true">+IF(OFFSET('Water Data'!$H$29,0,10*ROW('Water Data'!H87))="","",OFFSET('Water Data'!$H$29,0,10*ROW('Water Data'!H87)))</f>
        <v/>
      </c>
      <c r="CH93" s="309" t="str">
        <f ca="true">+IF(OFFSET('Water Data'!$I$27,0,10*ROW('Water Data'!I87))="","",OFFSET('Water Data'!$I$27,0,10*ROW('Water Data'!I87)))</f>
        <v/>
      </c>
      <c r="CI93" s="309" t="str">
        <f ca="true">+IF(OFFSET('Water Data'!$I$28,0,10*ROW('Water Data'!I87))="","",OFFSET('Water Data'!$I$28,0,10*ROW('Water Data'!I87)))</f>
        <v/>
      </c>
      <c r="CJ93" s="309" t="str">
        <f ca="true">+IF(OFFSET('Water Data'!$I$29,0,10*ROW('Water Data'!I87))="","",OFFSET('Water Data'!$I$29,0,10*ROW('Water Data'!I87)))</f>
        <v/>
      </c>
      <c r="CK93" s="309" t="str">
        <f ca="true">+IF(OFFSET('Sanitation Data'!$D$28,0,10*ROW('Sanitation Data'!D87))="","",OFFSET('Sanitation Data'!$D$28,0,10*ROW('Sanitation Data'!D87)))</f>
        <v/>
      </c>
      <c r="CL93" s="309" t="str">
        <f ca="true">+IF(OFFSET('Sanitation Data'!$D$29,0,10*ROW('Sanitation Data'!D87))="","",OFFSET('Sanitation Data'!$D$29,0,10*ROW('Sanitation Data'!D87)))</f>
        <v/>
      </c>
      <c r="CM93" s="309" t="str">
        <f ca="true">+IF(OFFSET('Sanitation Data'!$D$30,0,10*ROW('Sanitation Data'!D87))="","",OFFSET('Sanitation Data'!$D$30,0,10*ROW('Sanitation Data'!D87)))</f>
        <v/>
      </c>
      <c r="CN93" s="309" t="str">
        <f ca="true">+IF(OFFSET('Sanitation Data'!$D$31,0,10*ROW('Sanitation Data'!D87))="","",OFFSET('Sanitation Data'!$D$31,0,10*ROW('Sanitation Data'!D87)))</f>
        <v/>
      </c>
      <c r="CO93" s="309" t="str">
        <f ca="true">+IF(OFFSET('Sanitation Data'!$D$32,0,10*ROW('Sanitation Data'!D87))="","",OFFSET('Sanitation Data'!$D$32,0,10*ROW('Sanitation Data'!D87)))</f>
        <v/>
      </c>
      <c r="CP93" s="309" t="str">
        <f ca="true">+IF(OFFSET('Sanitation Data'!$E$28,0,10*ROW('Sanitation Data'!E87))="","",OFFSET('Sanitation Data'!$E$28,0,10*ROW('Sanitation Data'!E87)))</f>
        <v/>
      </c>
      <c r="CQ93" s="309" t="str">
        <f ca="true">+IF(OFFSET('Sanitation Data'!$E$29,0,10*ROW('Sanitation Data'!E87))="","",OFFSET('Sanitation Data'!$E$29,0,10*ROW('Sanitation Data'!E87)))</f>
        <v/>
      </c>
      <c r="CR93" s="309" t="str">
        <f ca="true">+IF(OFFSET('Sanitation Data'!$E$30,0,10*ROW('Sanitation Data'!E87))="","",OFFSET('Sanitation Data'!$E$30,0,10*ROW('Sanitation Data'!E87)))</f>
        <v/>
      </c>
      <c r="CS93" s="309" t="str">
        <f ca="true">+IF(OFFSET('Sanitation Data'!$E$31,0,10*ROW('Sanitation Data'!E87))="","",OFFSET('Sanitation Data'!$E$31,0,10*ROW('Sanitation Data'!E87)))</f>
        <v/>
      </c>
      <c r="CT93" s="309" t="str">
        <f ca="true">+IF(OFFSET('Sanitation Data'!$E$32,0,10*ROW('Sanitation Data'!E87))="","",OFFSET('Sanitation Data'!$E$32,0,10*ROW('Sanitation Data'!E87)))</f>
        <v/>
      </c>
      <c r="CU93" s="309" t="str">
        <f ca="true">+IF(OFFSET('Sanitation Data'!$F$28,0,10*ROW('Sanitation Data'!F87))="","",OFFSET('Sanitation Data'!$F$28,0,10*ROW('Sanitation Data'!F87)))</f>
        <v/>
      </c>
      <c r="CV93" s="309" t="str">
        <f ca="true">+IF(OFFSET('Sanitation Data'!$F$29,0,10*ROW('Sanitation Data'!F87))="","",OFFSET('Sanitation Data'!$F$29,0,10*ROW('Sanitation Data'!F87)))</f>
        <v/>
      </c>
      <c r="CW93" s="309" t="str">
        <f ca="true">+IF(OFFSET('Sanitation Data'!$F$30,0,10*ROW('Sanitation Data'!F87))="","",OFFSET('Sanitation Data'!$F$30,0,10*ROW('Sanitation Data'!F87)))</f>
        <v/>
      </c>
      <c r="CX93" s="309" t="str">
        <f ca="true">+IF(OFFSET('Sanitation Data'!$F$31,0,10*ROW('Sanitation Data'!F87))="","",OFFSET('Sanitation Data'!$F$31,0,10*ROW('Sanitation Data'!F87)))</f>
        <v/>
      </c>
      <c r="CY93" s="309" t="str">
        <f ca="true">+IF(OFFSET('Sanitation Data'!$F$32,0,10*ROW('Sanitation Data'!F87))="","",OFFSET('Sanitation Data'!$F$32,0,10*ROW('Sanitation Data'!F87)))</f>
        <v/>
      </c>
      <c r="CZ93" s="309" t="str">
        <f ca="true">+IF(OFFSET('Sanitation Data'!$G$28,0,10*ROW('Sanitation Data'!G87))="","",OFFSET('Sanitation Data'!$G$28,0,10*ROW('Sanitation Data'!G87)))</f>
        <v/>
      </c>
      <c r="DA93" s="309" t="str">
        <f ca="true">+IF(OFFSET('Sanitation Data'!$G$29,0,10*ROW('Sanitation Data'!G87))="","",OFFSET('Sanitation Data'!$G$29,0,10*ROW('Sanitation Data'!G87)))</f>
        <v/>
      </c>
      <c r="DB93" s="309" t="str">
        <f ca="true">+IF(OFFSET('Sanitation Data'!$G$30,0,10*ROW('Sanitation Data'!G87))="","",OFFSET('Sanitation Data'!$G$30,0,10*ROW('Sanitation Data'!G87)))</f>
        <v/>
      </c>
      <c r="DC93" s="309" t="str">
        <f ca="true">+IF(OFFSET('Sanitation Data'!$G$31,0,10*ROW('Sanitation Data'!G87))="","",OFFSET('Sanitation Data'!$G$31,0,10*ROW('Sanitation Data'!G87)))</f>
        <v/>
      </c>
      <c r="DD93" s="309" t="str">
        <f ca="true">+IF(OFFSET('Sanitation Data'!$G$32,0,10*ROW('Sanitation Data'!G87))="","",OFFSET('Sanitation Data'!$G$32,0,10*ROW('Sanitation Data'!G87)))</f>
        <v/>
      </c>
      <c r="DE93" s="309" t="str">
        <f ca="true">+IF(OFFSET('Sanitation Data'!$H$28,0,10*ROW('Sanitation Data'!H87))="","",OFFSET('Sanitation Data'!$H$28,0,10*ROW('Sanitation Data'!H87)))</f>
        <v/>
      </c>
      <c r="DF93" s="309" t="str">
        <f ca="true">+IF(OFFSET('Sanitation Data'!$H$29,0,10*ROW('Sanitation Data'!H87))="","",OFFSET('Sanitation Data'!$H$29,0,10*ROW('Sanitation Data'!H87)))</f>
        <v/>
      </c>
      <c r="DG93" s="309" t="str">
        <f ca="true">+IF(OFFSET('Sanitation Data'!$H$30,0,10*ROW('Sanitation Data'!H87))="","",OFFSET('Sanitation Data'!$H$30,0,10*ROW('Sanitation Data'!H87)))</f>
        <v/>
      </c>
      <c r="DH93" s="309" t="str">
        <f ca="true">+IF(OFFSET('Sanitation Data'!$H$31,0,10*ROW('Sanitation Data'!H87))="","",OFFSET('Sanitation Data'!$H$31,0,10*ROW('Sanitation Data'!H87)))</f>
        <v/>
      </c>
      <c r="DI93" s="309" t="str">
        <f ca="true">+IF(OFFSET('Sanitation Data'!$H$32,0,10*ROW('Sanitation Data'!H87))="","",OFFSET('Sanitation Data'!$H$32,0,10*ROW('Sanitation Data'!H87)))</f>
        <v/>
      </c>
      <c r="DJ93" s="309" t="str">
        <f ca="true">+IF(OFFSET('Sanitation Data'!$I$28,0,10*ROW('Sanitation Data'!I87))="","",OFFSET('Sanitation Data'!$I$28,0,10*ROW('Sanitation Data'!I87)))</f>
        <v/>
      </c>
      <c r="DK93" s="309" t="str">
        <f ca="true">+IF(OFFSET('Sanitation Data'!$I$29,0,10*ROW('Sanitation Data'!I87))="","",OFFSET('Sanitation Data'!$I$29,0,10*ROW('Sanitation Data'!I87)))</f>
        <v/>
      </c>
      <c r="DL93" s="309" t="str">
        <f ca="true">+IF(OFFSET('Sanitation Data'!$I$30,0,10*ROW('Sanitation Data'!I87))="","",OFFSET('Sanitation Data'!$I$30,0,10*ROW('Sanitation Data'!I87)))</f>
        <v/>
      </c>
      <c r="DM93" s="309" t="str">
        <f ca="true">+IF(OFFSET('Sanitation Data'!$I$31,0,10*ROW('Sanitation Data'!I87))="","",OFFSET('Sanitation Data'!$I$31,0,10*ROW('Sanitation Data'!I87)))</f>
        <v/>
      </c>
      <c r="DN93" s="309" t="str">
        <f ca="true">+IF(OFFSET('Sanitation Data'!$I$32,0,10*ROW('Sanitation Data'!I87))="","",OFFSET('Sanitation Data'!$I$32,0,10*ROW('Sanitation Data'!I87)))</f>
        <v/>
      </c>
      <c r="DO93" s="309" t="str">
        <f ca="true">+IF(OFFSET('Hygiene Data'!$D$11,0,10*ROW('Hygiene Data'!D87))="","",OFFSET('Hygiene Data'!$D$11,0,10*ROW('Hygiene Data'!D87)))</f>
        <v/>
      </c>
      <c r="DP93" s="309" t="str">
        <f ca="true">+IF(OFFSET('Hygiene Data'!$D$12,0,10*ROW('Hygiene Data'!D87))="","",OFFSET('Hygiene Data'!$D$12,0,10*ROW('Hygiene Data'!D87)))</f>
        <v/>
      </c>
      <c r="DQ93" s="309" t="str">
        <f ca="true">+IF(OFFSET('Hygiene Data'!$D$13,0,10*ROW('Hygiene Data'!D87))="","",OFFSET('Hygiene Data'!$D$13,0,10*ROW('Hygiene Data'!D87)))</f>
        <v/>
      </c>
      <c r="DR93" s="309" t="str">
        <f ca="true">+IF(OFFSET('Hygiene Data'!$E$11,0,10*ROW('Hygiene Data'!E87))="","",OFFSET('Hygiene Data'!$E$11,0,10*ROW('Hygiene Data'!E87)))</f>
        <v/>
      </c>
      <c r="DS93" s="309" t="str">
        <f ca="true">+IF(OFFSET('Hygiene Data'!$E$12,0,10*ROW('Hygiene Data'!E87))="","",OFFSET('Hygiene Data'!$E$12,0,10*ROW('Hygiene Data'!E87)))</f>
        <v/>
      </c>
      <c r="DT93" s="309" t="str">
        <f ca="true">+IF(OFFSET('Hygiene Data'!$E$13,0,10*ROW('Hygiene Data'!E87))="","",OFFSET('Hygiene Data'!$E$13,0,10*ROW('Hygiene Data'!E87)))</f>
        <v/>
      </c>
      <c r="DU93" s="309" t="str">
        <f ca="true">+IF(OFFSET('Hygiene Data'!$F$11,0,10*ROW('Hygiene Data'!F87))="","",OFFSET('Hygiene Data'!$F$11,0,10*ROW('Hygiene Data'!F87)))</f>
        <v/>
      </c>
      <c r="DV93" s="309" t="str">
        <f ca="true">+IF(OFFSET('Hygiene Data'!$F$12,0,10*ROW('Hygiene Data'!F87))="","",OFFSET('Hygiene Data'!$F$12,0,10*ROW('Hygiene Data'!F87)))</f>
        <v/>
      </c>
      <c r="DW93" s="309" t="str">
        <f ca="true">+IF(OFFSET('Hygiene Data'!$F$13,0,10*ROW('Hygiene Data'!F87))="","",OFFSET('Hygiene Data'!$F$13,0,10*ROW('Hygiene Data'!F87)))</f>
        <v/>
      </c>
      <c r="DX93" s="309" t="str">
        <f ca="true">+IF(OFFSET('Hygiene Data'!$G$11,0,10*ROW('Hygiene Data'!G87))="","",OFFSET('Hygiene Data'!$G$11,0,10*ROW('Hygiene Data'!G87)))</f>
        <v/>
      </c>
      <c r="DY93" s="309" t="str">
        <f ca="true">+IF(OFFSET('Hygiene Data'!$G$12,0,10*ROW('Hygiene Data'!G87))="","",OFFSET('Hygiene Data'!$G$12,0,10*ROW('Hygiene Data'!G87)))</f>
        <v/>
      </c>
      <c r="DZ93" s="309" t="str">
        <f ca="true">+IF(OFFSET('Hygiene Data'!$G$13,0,10*ROW('Hygiene Data'!G87))="","",OFFSET('Hygiene Data'!$G$13,0,10*ROW('Hygiene Data'!G87)))</f>
        <v/>
      </c>
      <c r="EA93" s="309" t="str">
        <f ca="true">+IF(OFFSET('Hygiene Data'!$H$11,0,10*ROW('Hygiene Data'!H87))="","",OFFSET('Hygiene Data'!$H$11,0,10*ROW('Hygiene Data'!H87)))</f>
        <v/>
      </c>
      <c r="EB93" s="309" t="str">
        <f ca="true">+IF(OFFSET('Hygiene Data'!$H$12,0,10*ROW('Hygiene Data'!H87))="","",OFFSET('Hygiene Data'!$H$12,0,10*ROW('Hygiene Data'!H87)))</f>
        <v/>
      </c>
      <c r="EC93" s="309" t="str">
        <f ca="true">+IF(OFFSET('Hygiene Data'!$H$13,0,10*ROW('Hygiene Data'!H87))="","",OFFSET('Hygiene Data'!$H$13,0,10*ROW('Hygiene Data'!H87)))</f>
        <v/>
      </c>
      <c r="ED93" s="309" t="str">
        <f ca="true">+IF(OFFSET('Hygiene Data'!$I$11,0,10*ROW('Hygiene Data'!I87))="","",OFFSET('Hygiene Data'!$I$11,0,10*ROW('Hygiene Data'!I87)))</f>
        <v/>
      </c>
      <c r="EE93" s="309" t="str">
        <f ca="true">+IF(OFFSET('Hygiene Data'!$I$12,0,10*ROW('Hygiene Data'!I87))="","",OFFSET('Hygiene Data'!$I$12,0,10*ROW('Hygiene Data'!I87)))</f>
        <v/>
      </c>
      <c r="EF93" s="309"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65"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9"/>
      <c r="BS94" s="309" t="str">
        <f ca="true">+IF(OFFSET('Water Data'!$D$27,0,10*ROW('Water Data'!D88))="","",OFFSET('Water Data'!$D$27,0,10*ROW('Water Data'!D88)))</f>
        <v/>
      </c>
      <c r="BT94" s="309" t="str">
        <f ca="true">+IF(OFFSET('Water Data'!$D$28,0,10*ROW('Water Data'!D88))="","",OFFSET('Water Data'!$D$28,0,10*ROW('Water Data'!D88)))</f>
        <v/>
      </c>
      <c r="BU94" s="309" t="str">
        <f ca="true">+IF(OFFSET('Water Data'!$D$29,0,10*ROW('Water Data'!D88))="","",OFFSET('Water Data'!$D$29,0,10*ROW('Water Data'!D88)))</f>
        <v/>
      </c>
      <c r="BV94" s="309" t="str">
        <f ca="true">+IF(OFFSET('Water Data'!$E$27,0,10*ROW('Water Data'!E88))="","",OFFSET('Water Data'!$E$27,0,10*ROW('Water Data'!E88)))</f>
        <v/>
      </c>
      <c r="BW94" s="309" t="str">
        <f ca="true">+IF(OFFSET('Water Data'!$E$28,0,10*ROW('Water Data'!E88))="","",OFFSET('Water Data'!$E$28,0,10*ROW('Water Data'!E88)))</f>
        <v/>
      </c>
      <c r="BX94" s="309" t="str">
        <f ca="true">+IF(OFFSET('Water Data'!$E$29,0,10*ROW('Water Data'!E88))="","",OFFSET('Water Data'!$E$29,0,10*ROW('Water Data'!E88)))</f>
        <v/>
      </c>
      <c r="BY94" s="309" t="str">
        <f ca="true">+IF(OFFSET('Water Data'!$F$27,0,10*ROW('Water Data'!F88))="","",OFFSET('Water Data'!$F$27,0,10*ROW('Water Data'!F88)))</f>
        <v/>
      </c>
      <c r="BZ94" s="309" t="str">
        <f ca="true">+IF(OFFSET('Water Data'!$F$28,0,10*ROW('Water Data'!F88))="","",OFFSET('Water Data'!$F$28,0,10*ROW('Water Data'!F88)))</f>
        <v/>
      </c>
      <c r="CA94" s="309" t="str">
        <f ca="true">+IF(OFFSET('Water Data'!$F$29,0,10*ROW('Water Data'!F88))="","",OFFSET('Water Data'!$F$29,0,10*ROW('Water Data'!F88)))</f>
        <v/>
      </c>
      <c r="CB94" s="309" t="str">
        <f ca="true">+IF(OFFSET('Water Data'!$G$27,0,10*ROW('Water Data'!G88))="","",OFFSET('Water Data'!$G$27,0,10*ROW('Water Data'!G88)))</f>
        <v/>
      </c>
      <c r="CC94" s="309" t="str">
        <f ca="true">+IF(OFFSET('Water Data'!$G$28,0,10*ROW('Water Data'!G88))="","",OFFSET('Water Data'!$G$28,0,10*ROW('Water Data'!G88)))</f>
        <v/>
      </c>
      <c r="CD94" s="309" t="str">
        <f ca="true">+IF(OFFSET('Water Data'!$G$29,0,10*ROW('Water Data'!G88))="","",OFFSET('Water Data'!$G$29,0,10*ROW('Water Data'!G88)))</f>
        <v/>
      </c>
      <c r="CE94" s="309" t="str">
        <f ca="true">+IF(OFFSET('Water Data'!$H$27,0,10*ROW('Water Data'!H88))="","",OFFSET('Water Data'!$H$27,0,10*ROW('Water Data'!H88)))</f>
        <v/>
      </c>
      <c r="CF94" s="309" t="str">
        <f ca="true">+IF(OFFSET('Water Data'!$H$28,0,10*ROW('Water Data'!H88))="","",OFFSET('Water Data'!$H$28,0,10*ROW('Water Data'!H88)))</f>
        <v/>
      </c>
      <c r="CG94" s="309" t="str">
        <f ca="true">+IF(OFFSET('Water Data'!$H$29,0,10*ROW('Water Data'!H88))="","",OFFSET('Water Data'!$H$29,0,10*ROW('Water Data'!H88)))</f>
        <v/>
      </c>
      <c r="CH94" s="309" t="str">
        <f ca="true">+IF(OFFSET('Water Data'!$I$27,0,10*ROW('Water Data'!I88))="","",OFFSET('Water Data'!$I$27,0,10*ROW('Water Data'!I88)))</f>
        <v/>
      </c>
      <c r="CI94" s="309" t="str">
        <f ca="true">+IF(OFFSET('Water Data'!$I$28,0,10*ROW('Water Data'!I88))="","",OFFSET('Water Data'!$I$28,0,10*ROW('Water Data'!I88)))</f>
        <v/>
      </c>
      <c r="CJ94" s="309" t="str">
        <f ca="true">+IF(OFFSET('Water Data'!$I$29,0,10*ROW('Water Data'!I88))="","",OFFSET('Water Data'!$I$29,0,10*ROW('Water Data'!I88)))</f>
        <v/>
      </c>
      <c r="CK94" s="309" t="str">
        <f ca="true">+IF(OFFSET('Sanitation Data'!$D$28,0,10*ROW('Sanitation Data'!D88))="","",OFFSET('Sanitation Data'!$D$28,0,10*ROW('Sanitation Data'!D88)))</f>
        <v/>
      </c>
      <c r="CL94" s="309" t="str">
        <f ca="true">+IF(OFFSET('Sanitation Data'!$D$29,0,10*ROW('Sanitation Data'!D88))="","",OFFSET('Sanitation Data'!$D$29,0,10*ROW('Sanitation Data'!D88)))</f>
        <v/>
      </c>
      <c r="CM94" s="309" t="str">
        <f ca="true">+IF(OFFSET('Sanitation Data'!$D$30,0,10*ROW('Sanitation Data'!D88))="","",OFFSET('Sanitation Data'!$D$30,0,10*ROW('Sanitation Data'!D88)))</f>
        <v/>
      </c>
      <c r="CN94" s="309" t="str">
        <f ca="true">+IF(OFFSET('Sanitation Data'!$D$31,0,10*ROW('Sanitation Data'!D88))="","",OFFSET('Sanitation Data'!$D$31,0,10*ROW('Sanitation Data'!D88)))</f>
        <v/>
      </c>
      <c r="CO94" s="309" t="str">
        <f ca="true">+IF(OFFSET('Sanitation Data'!$D$32,0,10*ROW('Sanitation Data'!D88))="","",OFFSET('Sanitation Data'!$D$32,0,10*ROW('Sanitation Data'!D88)))</f>
        <v/>
      </c>
      <c r="CP94" s="309" t="str">
        <f ca="true">+IF(OFFSET('Sanitation Data'!$E$28,0,10*ROW('Sanitation Data'!E88))="","",OFFSET('Sanitation Data'!$E$28,0,10*ROW('Sanitation Data'!E88)))</f>
        <v/>
      </c>
      <c r="CQ94" s="309" t="str">
        <f ca="true">+IF(OFFSET('Sanitation Data'!$E$29,0,10*ROW('Sanitation Data'!E88))="","",OFFSET('Sanitation Data'!$E$29,0,10*ROW('Sanitation Data'!E88)))</f>
        <v/>
      </c>
      <c r="CR94" s="309" t="str">
        <f ca="true">+IF(OFFSET('Sanitation Data'!$E$30,0,10*ROW('Sanitation Data'!E88))="","",OFFSET('Sanitation Data'!$E$30,0,10*ROW('Sanitation Data'!E88)))</f>
        <v/>
      </c>
      <c r="CS94" s="309" t="str">
        <f ca="true">+IF(OFFSET('Sanitation Data'!$E$31,0,10*ROW('Sanitation Data'!E88))="","",OFFSET('Sanitation Data'!$E$31,0,10*ROW('Sanitation Data'!E88)))</f>
        <v/>
      </c>
      <c r="CT94" s="309" t="str">
        <f ca="true">+IF(OFFSET('Sanitation Data'!$E$32,0,10*ROW('Sanitation Data'!E88))="","",OFFSET('Sanitation Data'!$E$32,0,10*ROW('Sanitation Data'!E88)))</f>
        <v/>
      </c>
      <c r="CU94" s="309" t="str">
        <f ca="true">+IF(OFFSET('Sanitation Data'!$F$28,0,10*ROW('Sanitation Data'!F88))="","",OFFSET('Sanitation Data'!$F$28,0,10*ROW('Sanitation Data'!F88)))</f>
        <v/>
      </c>
      <c r="CV94" s="309" t="str">
        <f ca="true">+IF(OFFSET('Sanitation Data'!$F$29,0,10*ROW('Sanitation Data'!F88))="","",OFFSET('Sanitation Data'!$F$29,0,10*ROW('Sanitation Data'!F88)))</f>
        <v/>
      </c>
      <c r="CW94" s="309" t="str">
        <f ca="true">+IF(OFFSET('Sanitation Data'!$F$30,0,10*ROW('Sanitation Data'!F88))="","",OFFSET('Sanitation Data'!$F$30,0,10*ROW('Sanitation Data'!F88)))</f>
        <v/>
      </c>
      <c r="CX94" s="309" t="str">
        <f ca="true">+IF(OFFSET('Sanitation Data'!$F$31,0,10*ROW('Sanitation Data'!F88))="","",OFFSET('Sanitation Data'!$F$31,0,10*ROW('Sanitation Data'!F88)))</f>
        <v/>
      </c>
      <c r="CY94" s="309" t="str">
        <f ca="true">+IF(OFFSET('Sanitation Data'!$F$32,0,10*ROW('Sanitation Data'!F88))="","",OFFSET('Sanitation Data'!$F$32,0,10*ROW('Sanitation Data'!F88)))</f>
        <v/>
      </c>
      <c r="CZ94" s="309" t="str">
        <f ca="true">+IF(OFFSET('Sanitation Data'!$G$28,0,10*ROW('Sanitation Data'!G88))="","",OFFSET('Sanitation Data'!$G$28,0,10*ROW('Sanitation Data'!G88)))</f>
        <v/>
      </c>
      <c r="DA94" s="309" t="str">
        <f ca="true">+IF(OFFSET('Sanitation Data'!$G$29,0,10*ROW('Sanitation Data'!G88))="","",OFFSET('Sanitation Data'!$G$29,0,10*ROW('Sanitation Data'!G88)))</f>
        <v/>
      </c>
      <c r="DB94" s="309" t="str">
        <f ca="true">+IF(OFFSET('Sanitation Data'!$G$30,0,10*ROW('Sanitation Data'!G88))="","",OFFSET('Sanitation Data'!$G$30,0,10*ROW('Sanitation Data'!G88)))</f>
        <v/>
      </c>
      <c r="DC94" s="309" t="str">
        <f ca="true">+IF(OFFSET('Sanitation Data'!$G$31,0,10*ROW('Sanitation Data'!G88))="","",OFFSET('Sanitation Data'!$G$31,0,10*ROW('Sanitation Data'!G88)))</f>
        <v/>
      </c>
      <c r="DD94" s="309" t="str">
        <f ca="true">+IF(OFFSET('Sanitation Data'!$G$32,0,10*ROW('Sanitation Data'!G88))="","",OFFSET('Sanitation Data'!$G$32,0,10*ROW('Sanitation Data'!G88)))</f>
        <v/>
      </c>
      <c r="DE94" s="309" t="str">
        <f ca="true">+IF(OFFSET('Sanitation Data'!$H$28,0,10*ROW('Sanitation Data'!H88))="","",OFFSET('Sanitation Data'!$H$28,0,10*ROW('Sanitation Data'!H88)))</f>
        <v/>
      </c>
      <c r="DF94" s="309" t="str">
        <f ca="true">+IF(OFFSET('Sanitation Data'!$H$29,0,10*ROW('Sanitation Data'!H88))="","",OFFSET('Sanitation Data'!$H$29,0,10*ROW('Sanitation Data'!H88)))</f>
        <v/>
      </c>
      <c r="DG94" s="309" t="str">
        <f ca="true">+IF(OFFSET('Sanitation Data'!$H$30,0,10*ROW('Sanitation Data'!H88))="","",OFFSET('Sanitation Data'!$H$30,0,10*ROW('Sanitation Data'!H88)))</f>
        <v/>
      </c>
      <c r="DH94" s="309" t="str">
        <f ca="true">+IF(OFFSET('Sanitation Data'!$H$31,0,10*ROW('Sanitation Data'!H88))="","",OFFSET('Sanitation Data'!$H$31,0,10*ROW('Sanitation Data'!H88)))</f>
        <v/>
      </c>
      <c r="DI94" s="309" t="str">
        <f ca="true">+IF(OFFSET('Sanitation Data'!$H$32,0,10*ROW('Sanitation Data'!H88))="","",OFFSET('Sanitation Data'!$H$32,0,10*ROW('Sanitation Data'!H88)))</f>
        <v/>
      </c>
      <c r="DJ94" s="309" t="str">
        <f ca="true">+IF(OFFSET('Sanitation Data'!$I$28,0,10*ROW('Sanitation Data'!I88))="","",OFFSET('Sanitation Data'!$I$28,0,10*ROW('Sanitation Data'!I88)))</f>
        <v/>
      </c>
      <c r="DK94" s="309" t="str">
        <f ca="true">+IF(OFFSET('Sanitation Data'!$I$29,0,10*ROW('Sanitation Data'!I88))="","",OFFSET('Sanitation Data'!$I$29,0,10*ROW('Sanitation Data'!I88)))</f>
        <v/>
      </c>
      <c r="DL94" s="309" t="str">
        <f ca="true">+IF(OFFSET('Sanitation Data'!$I$30,0,10*ROW('Sanitation Data'!I88))="","",OFFSET('Sanitation Data'!$I$30,0,10*ROW('Sanitation Data'!I88)))</f>
        <v/>
      </c>
      <c r="DM94" s="309" t="str">
        <f ca="true">+IF(OFFSET('Sanitation Data'!$I$31,0,10*ROW('Sanitation Data'!I88))="","",OFFSET('Sanitation Data'!$I$31,0,10*ROW('Sanitation Data'!I88)))</f>
        <v/>
      </c>
      <c r="DN94" s="309" t="str">
        <f ca="true">+IF(OFFSET('Sanitation Data'!$I$32,0,10*ROW('Sanitation Data'!I88))="","",OFFSET('Sanitation Data'!$I$32,0,10*ROW('Sanitation Data'!I88)))</f>
        <v/>
      </c>
      <c r="DO94" s="309" t="str">
        <f ca="true">+IF(OFFSET('Hygiene Data'!$D$11,0,10*ROW('Hygiene Data'!D88))="","",OFFSET('Hygiene Data'!$D$11,0,10*ROW('Hygiene Data'!D88)))</f>
        <v/>
      </c>
      <c r="DP94" s="309" t="str">
        <f ca="true">+IF(OFFSET('Hygiene Data'!$D$12,0,10*ROW('Hygiene Data'!D88))="","",OFFSET('Hygiene Data'!$D$12,0,10*ROW('Hygiene Data'!D88)))</f>
        <v/>
      </c>
      <c r="DQ94" s="309" t="str">
        <f ca="true">+IF(OFFSET('Hygiene Data'!$D$13,0,10*ROW('Hygiene Data'!D88))="","",OFFSET('Hygiene Data'!$D$13,0,10*ROW('Hygiene Data'!D88)))</f>
        <v/>
      </c>
      <c r="DR94" s="309" t="str">
        <f ca="true">+IF(OFFSET('Hygiene Data'!$E$11,0,10*ROW('Hygiene Data'!E88))="","",OFFSET('Hygiene Data'!$E$11,0,10*ROW('Hygiene Data'!E88)))</f>
        <v/>
      </c>
      <c r="DS94" s="309" t="str">
        <f ca="true">+IF(OFFSET('Hygiene Data'!$E$12,0,10*ROW('Hygiene Data'!E88))="","",OFFSET('Hygiene Data'!$E$12,0,10*ROW('Hygiene Data'!E88)))</f>
        <v/>
      </c>
      <c r="DT94" s="309" t="str">
        <f ca="true">+IF(OFFSET('Hygiene Data'!$E$13,0,10*ROW('Hygiene Data'!E88))="","",OFFSET('Hygiene Data'!$E$13,0,10*ROW('Hygiene Data'!E88)))</f>
        <v/>
      </c>
      <c r="DU94" s="309" t="str">
        <f ca="true">+IF(OFFSET('Hygiene Data'!$F$11,0,10*ROW('Hygiene Data'!F88))="","",OFFSET('Hygiene Data'!$F$11,0,10*ROW('Hygiene Data'!F88)))</f>
        <v/>
      </c>
      <c r="DV94" s="309" t="str">
        <f ca="true">+IF(OFFSET('Hygiene Data'!$F$12,0,10*ROW('Hygiene Data'!F88))="","",OFFSET('Hygiene Data'!$F$12,0,10*ROW('Hygiene Data'!F88)))</f>
        <v/>
      </c>
      <c r="DW94" s="309" t="str">
        <f ca="true">+IF(OFFSET('Hygiene Data'!$F$13,0,10*ROW('Hygiene Data'!F88))="","",OFFSET('Hygiene Data'!$F$13,0,10*ROW('Hygiene Data'!F88)))</f>
        <v/>
      </c>
      <c r="DX94" s="309" t="str">
        <f ca="true">+IF(OFFSET('Hygiene Data'!$G$11,0,10*ROW('Hygiene Data'!G88))="","",OFFSET('Hygiene Data'!$G$11,0,10*ROW('Hygiene Data'!G88)))</f>
        <v/>
      </c>
      <c r="DY94" s="309" t="str">
        <f ca="true">+IF(OFFSET('Hygiene Data'!$G$12,0,10*ROW('Hygiene Data'!G88))="","",OFFSET('Hygiene Data'!$G$12,0,10*ROW('Hygiene Data'!G88)))</f>
        <v/>
      </c>
      <c r="DZ94" s="309" t="str">
        <f ca="true">+IF(OFFSET('Hygiene Data'!$G$13,0,10*ROW('Hygiene Data'!G88))="","",OFFSET('Hygiene Data'!$G$13,0,10*ROW('Hygiene Data'!G88)))</f>
        <v/>
      </c>
      <c r="EA94" s="309" t="str">
        <f ca="true">+IF(OFFSET('Hygiene Data'!$H$11,0,10*ROW('Hygiene Data'!H88))="","",OFFSET('Hygiene Data'!$H$11,0,10*ROW('Hygiene Data'!H88)))</f>
        <v/>
      </c>
      <c r="EB94" s="309" t="str">
        <f ca="true">+IF(OFFSET('Hygiene Data'!$H$12,0,10*ROW('Hygiene Data'!H88))="","",OFFSET('Hygiene Data'!$H$12,0,10*ROW('Hygiene Data'!H88)))</f>
        <v/>
      </c>
      <c r="EC94" s="309" t="str">
        <f ca="true">+IF(OFFSET('Hygiene Data'!$H$13,0,10*ROW('Hygiene Data'!H88))="","",OFFSET('Hygiene Data'!$H$13,0,10*ROW('Hygiene Data'!H88)))</f>
        <v/>
      </c>
      <c r="ED94" s="309" t="str">
        <f ca="true">+IF(OFFSET('Hygiene Data'!$I$11,0,10*ROW('Hygiene Data'!I88))="","",OFFSET('Hygiene Data'!$I$11,0,10*ROW('Hygiene Data'!I88)))</f>
        <v/>
      </c>
      <c r="EE94" s="309" t="str">
        <f ca="true">+IF(OFFSET('Hygiene Data'!$I$12,0,10*ROW('Hygiene Data'!I88))="","",OFFSET('Hygiene Data'!$I$12,0,10*ROW('Hygiene Data'!I88)))</f>
        <v/>
      </c>
      <c r="EF94" s="309"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65"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9"/>
      <c r="BS95" s="309" t="str">
        <f ca="true">+IF(OFFSET('Water Data'!$D$27,0,10*ROW('Water Data'!D89))="","",OFFSET('Water Data'!$D$27,0,10*ROW('Water Data'!D89)))</f>
        <v/>
      </c>
      <c r="BT95" s="309" t="str">
        <f ca="true">+IF(OFFSET('Water Data'!$D$28,0,10*ROW('Water Data'!D89))="","",OFFSET('Water Data'!$D$28,0,10*ROW('Water Data'!D89)))</f>
        <v/>
      </c>
      <c r="BU95" s="309" t="str">
        <f ca="true">+IF(OFFSET('Water Data'!$D$29,0,10*ROW('Water Data'!D89))="","",OFFSET('Water Data'!$D$29,0,10*ROW('Water Data'!D89)))</f>
        <v/>
      </c>
      <c r="BV95" s="309" t="str">
        <f ca="true">+IF(OFFSET('Water Data'!$E$27,0,10*ROW('Water Data'!E89))="","",OFFSET('Water Data'!$E$27,0,10*ROW('Water Data'!E89)))</f>
        <v/>
      </c>
      <c r="BW95" s="309" t="str">
        <f ca="true">+IF(OFFSET('Water Data'!$E$28,0,10*ROW('Water Data'!E89))="","",OFFSET('Water Data'!$E$28,0,10*ROW('Water Data'!E89)))</f>
        <v/>
      </c>
      <c r="BX95" s="309" t="str">
        <f ca="true">+IF(OFFSET('Water Data'!$E$29,0,10*ROW('Water Data'!E89))="","",OFFSET('Water Data'!$E$29,0,10*ROW('Water Data'!E89)))</f>
        <v/>
      </c>
      <c r="BY95" s="309" t="str">
        <f ca="true">+IF(OFFSET('Water Data'!$F$27,0,10*ROW('Water Data'!F89))="","",OFFSET('Water Data'!$F$27,0,10*ROW('Water Data'!F89)))</f>
        <v/>
      </c>
      <c r="BZ95" s="309" t="str">
        <f ca="true">+IF(OFFSET('Water Data'!$F$28,0,10*ROW('Water Data'!F89))="","",OFFSET('Water Data'!$F$28,0,10*ROW('Water Data'!F89)))</f>
        <v/>
      </c>
      <c r="CA95" s="309" t="str">
        <f ca="true">+IF(OFFSET('Water Data'!$F$29,0,10*ROW('Water Data'!F89))="","",OFFSET('Water Data'!$F$29,0,10*ROW('Water Data'!F89)))</f>
        <v/>
      </c>
      <c r="CB95" s="309" t="str">
        <f ca="true">+IF(OFFSET('Water Data'!$G$27,0,10*ROW('Water Data'!G89))="","",OFFSET('Water Data'!$G$27,0,10*ROW('Water Data'!G89)))</f>
        <v/>
      </c>
      <c r="CC95" s="309" t="str">
        <f ca="true">+IF(OFFSET('Water Data'!$G$28,0,10*ROW('Water Data'!G89))="","",OFFSET('Water Data'!$G$28,0,10*ROW('Water Data'!G89)))</f>
        <v/>
      </c>
      <c r="CD95" s="309" t="str">
        <f ca="true">+IF(OFFSET('Water Data'!$G$29,0,10*ROW('Water Data'!G89))="","",OFFSET('Water Data'!$G$29,0,10*ROW('Water Data'!G89)))</f>
        <v/>
      </c>
      <c r="CE95" s="309" t="str">
        <f ca="true">+IF(OFFSET('Water Data'!$H$27,0,10*ROW('Water Data'!H89))="","",OFFSET('Water Data'!$H$27,0,10*ROW('Water Data'!H89)))</f>
        <v/>
      </c>
      <c r="CF95" s="309" t="str">
        <f ca="true">+IF(OFFSET('Water Data'!$H$28,0,10*ROW('Water Data'!H89))="","",OFFSET('Water Data'!$H$28,0,10*ROW('Water Data'!H89)))</f>
        <v/>
      </c>
      <c r="CG95" s="309" t="str">
        <f ca="true">+IF(OFFSET('Water Data'!$H$29,0,10*ROW('Water Data'!H89))="","",OFFSET('Water Data'!$H$29,0,10*ROW('Water Data'!H89)))</f>
        <v/>
      </c>
      <c r="CH95" s="309" t="str">
        <f ca="true">+IF(OFFSET('Water Data'!$I$27,0,10*ROW('Water Data'!I89))="","",OFFSET('Water Data'!$I$27,0,10*ROW('Water Data'!I89)))</f>
        <v/>
      </c>
      <c r="CI95" s="309" t="str">
        <f ca="true">+IF(OFFSET('Water Data'!$I$28,0,10*ROW('Water Data'!I89))="","",OFFSET('Water Data'!$I$28,0,10*ROW('Water Data'!I89)))</f>
        <v/>
      </c>
      <c r="CJ95" s="309" t="str">
        <f ca="true">+IF(OFFSET('Water Data'!$I$29,0,10*ROW('Water Data'!I89))="","",OFFSET('Water Data'!$I$29,0,10*ROW('Water Data'!I89)))</f>
        <v/>
      </c>
      <c r="CK95" s="309" t="str">
        <f ca="true">+IF(OFFSET('Sanitation Data'!$D$28,0,10*ROW('Sanitation Data'!D89))="","",OFFSET('Sanitation Data'!$D$28,0,10*ROW('Sanitation Data'!D89)))</f>
        <v/>
      </c>
      <c r="CL95" s="309" t="str">
        <f ca="true">+IF(OFFSET('Sanitation Data'!$D$29,0,10*ROW('Sanitation Data'!D89))="","",OFFSET('Sanitation Data'!$D$29,0,10*ROW('Sanitation Data'!D89)))</f>
        <v/>
      </c>
      <c r="CM95" s="309" t="str">
        <f ca="true">+IF(OFFSET('Sanitation Data'!$D$30,0,10*ROW('Sanitation Data'!D89))="","",OFFSET('Sanitation Data'!$D$30,0,10*ROW('Sanitation Data'!D89)))</f>
        <v/>
      </c>
      <c r="CN95" s="309" t="str">
        <f ca="true">+IF(OFFSET('Sanitation Data'!$D$31,0,10*ROW('Sanitation Data'!D89))="","",OFFSET('Sanitation Data'!$D$31,0,10*ROW('Sanitation Data'!D89)))</f>
        <v/>
      </c>
      <c r="CO95" s="309" t="str">
        <f ca="true">+IF(OFFSET('Sanitation Data'!$D$32,0,10*ROW('Sanitation Data'!D89))="","",OFFSET('Sanitation Data'!$D$32,0,10*ROW('Sanitation Data'!D89)))</f>
        <v/>
      </c>
      <c r="CP95" s="309" t="str">
        <f ca="true">+IF(OFFSET('Sanitation Data'!$E$28,0,10*ROW('Sanitation Data'!E89))="","",OFFSET('Sanitation Data'!$E$28,0,10*ROW('Sanitation Data'!E89)))</f>
        <v/>
      </c>
      <c r="CQ95" s="309" t="str">
        <f ca="true">+IF(OFFSET('Sanitation Data'!$E$29,0,10*ROW('Sanitation Data'!E89))="","",OFFSET('Sanitation Data'!$E$29,0,10*ROW('Sanitation Data'!E89)))</f>
        <v/>
      </c>
      <c r="CR95" s="309" t="str">
        <f ca="true">+IF(OFFSET('Sanitation Data'!$E$30,0,10*ROW('Sanitation Data'!E89))="","",OFFSET('Sanitation Data'!$E$30,0,10*ROW('Sanitation Data'!E89)))</f>
        <v/>
      </c>
      <c r="CS95" s="309" t="str">
        <f ca="true">+IF(OFFSET('Sanitation Data'!$E$31,0,10*ROW('Sanitation Data'!E89))="","",OFFSET('Sanitation Data'!$E$31,0,10*ROW('Sanitation Data'!E89)))</f>
        <v/>
      </c>
      <c r="CT95" s="309" t="str">
        <f ca="true">+IF(OFFSET('Sanitation Data'!$E$32,0,10*ROW('Sanitation Data'!E89))="","",OFFSET('Sanitation Data'!$E$32,0,10*ROW('Sanitation Data'!E89)))</f>
        <v/>
      </c>
      <c r="CU95" s="309" t="str">
        <f ca="true">+IF(OFFSET('Sanitation Data'!$F$28,0,10*ROW('Sanitation Data'!F89))="","",OFFSET('Sanitation Data'!$F$28,0,10*ROW('Sanitation Data'!F89)))</f>
        <v/>
      </c>
      <c r="CV95" s="309" t="str">
        <f ca="true">+IF(OFFSET('Sanitation Data'!$F$29,0,10*ROW('Sanitation Data'!F89))="","",OFFSET('Sanitation Data'!$F$29,0,10*ROW('Sanitation Data'!F89)))</f>
        <v/>
      </c>
      <c r="CW95" s="309" t="str">
        <f ca="true">+IF(OFFSET('Sanitation Data'!$F$30,0,10*ROW('Sanitation Data'!F89))="","",OFFSET('Sanitation Data'!$F$30,0,10*ROW('Sanitation Data'!F89)))</f>
        <v/>
      </c>
      <c r="CX95" s="309" t="str">
        <f ca="true">+IF(OFFSET('Sanitation Data'!$F$31,0,10*ROW('Sanitation Data'!F89))="","",OFFSET('Sanitation Data'!$F$31,0,10*ROW('Sanitation Data'!F89)))</f>
        <v/>
      </c>
      <c r="CY95" s="309" t="str">
        <f ca="true">+IF(OFFSET('Sanitation Data'!$F$32,0,10*ROW('Sanitation Data'!F89))="","",OFFSET('Sanitation Data'!$F$32,0,10*ROW('Sanitation Data'!F89)))</f>
        <v/>
      </c>
      <c r="CZ95" s="309" t="str">
        <f ca="true">+IF(OFFSET('Sanitation Data'!$G$28,0,10*ROW('Sanitation Data'!G89))="","",OFFSET('Sanitation Data'!$G$28,0,10*ROW('Sanitation Data'!G89)))</f>
        <v/>
      </c>
      <c r="DA95" s="309" t="str">
        <f ca="true">+IF(OFFSET('Sanitation Data'!$G$29,0,10*ROW('Sanitation Data'!G89))="","",OFFSET('Sanitation Data'!$G$29,0,10*ROW('Sanitation Data'!G89)))</f>
        <v/>
      </c>
      <c r="DB95" s="309" t="str">
        <f ca="true">+IF(OFFSET('Sanitation Data'!$G$30,0,10*ROW('Sanitation Data'!G89))="","",OFFSET('Sanitation Data'!$G$30,0,10*ROW('Sanitation Data'!G89)))</f>
        <v/>
      </c>
      <c r="DC95" s="309" t="str">
        <f ca="true">+IF(OFFSET('Sanitation Data'!$G$31,0,10*ROW('Sanitation Data'!G89))="","",OFFSET('Sanitation Data'!$G$31,0,10*ROW('Sanitation Data'!G89)))</f>
        <v/>
      </c>
      <c r="DD95" s="309" t="str">
        <f ca="true">+IF(OFFSET('Sanitation Data'!$G$32,0,10*ROW('Sanitation Data'!G89))="","",OFFSET('Sanitation Data'!$G$32,0,10*ROW('Sanitation Data'!G89)))</f>
        <v/>
      </c>
      <c r="DE95" s="309" t="str">
        <f ca="true">+IF(OFFSET('Sanitation Data'!$H$28,0,10*ROW('Sanitation Data'!H89))="","",OFFSET('Sanitation Data'!$H$28,0,10*ROW('Sanitation Data'!H89)))</f>
        <v/>
      </c>
      <c r="DF95" s="309" t="str">
        <f ca="true">+IF(OFFSET('Sanitation Data'!$H$29,0,10*ROW('Sanitation Data'!H89))="","",OFFSET('Sanitation Data'!$H$29,0,10*ROW('Sanitation Data'!H89)))</f>
        <v/>
      </c>
      <c r="DG95" s="309" t="str">
        <f ca="true">+IF(OFFSET('Sanitation Data'!$H$30,0,10*ROW('Sanitation Data'!H89))="","",OFFSET('Sanitation Data'!$H$30,0,10*ROW('Sanitation Data'!H89)))</f>
        <v/>
      </c>
      <c r="DH95" s="309" t="str">
        <f ca="true">+IF(OFFSET('Sanitation Data'!$H$31,0,10*ROW('Sanitation Data'!H89))="","",OFFSET('Sanitation Data'!$H$31,0,10*ROW('Sanitation Data'!H89)))</f>
        <v/>
      </c>
      <c r="DI95" s="309" t="str">
        <f ca="true">+IF(OFFSET('Sanitation Data'!$H$32,0,10*ROW('Sanitation Data'!H89))="","",OFFSET('Sanitation Data'!$H$32,0,10*ROW('Sanitation Data'!H89)))</f>
        <v/>
      </c>
      <c r="DJ95" s="309" t="str">
        <f ca="true">+IF(OFFSET('Sanitation Data'!$I$28,0,10*ROW('Sanitation Data'!I89))="","",OFFSET('Sanitation Data'!$I$28,0,10*ROW('Sanitation Data'!I89)))</f>
        <v/>
      </c>
      <c r="DK95" s="309" t="str">
        <f ca="true">+IF(OFFSET('Sanitation Data'!$I$29,0,10*ROW('Sanitation Data'!I89))="","",OFFSET('Sanitation Data'!$I$29,0,10*ROW('Sanitation Data'!I89)))</f>
        <v/>
      </c>
      <c r="DL95" s="309" t="str">
        <f ca="true">+IF(OFFSET('Sanitation Data'!$I$30,0,10*ROW('Sanitation Data'!I89))="","",OFFSET('Sanitation Data'!$I$30,0,10*ROW('Sanitation Data'!I89)))</f>
        <v/>
      </c>
      <c r="DM95" s="309" t="str">
        <f ca="true">+IF(OFFSET('Sanitation Data'!$I$31,0,10*ROW('Sanitation Data'!I89))="","",OFFSET('Sanitation Data'!$I$31,0,10*ROW('Sanitation Data'!I89)))</f>
        <v/>
      </c>
      <c r="DN95" s="309" t="str">
        <f ca="true">+IF(OFFSET('Sanitation Data'!$I$32,0,10*ROW('Sanitation Data'!I89))="","",OFFSET('Sanitation Data'!$I$32,0,10*ROW('Sanitation Data'!I89)))</f>
        <v/>
      </c>
      <c r="DO95" s="309" t="str">
        <f ca="true">+IF(OFFSET('Hygiene Data'!$D$11,0,10*ROW('Hygiene Data'!D89))="","",OFFSET('Hygiene Data'!$D$11,0,10*ROW('Hygiene Data'!D89)))</f>
        <v/>
      </c>
      <c r="DP95" s="309" t="str">
        <f ca="true">+IF(OFFSET('Hygiene Data'!$D$12,0,10*ROW('Hygiene Data'!D89))="","",OFFSET('Hygiene Data'!$D$12,0,10*ROW('Hygiene Data'!D89)))</f>
        <v/>
      </c>
      <c r="DQ95" s="309" t="str">
        <f ca="true">+IF(OFFSET('Hygiene Data'!$D$13,0,10*ROW('Hygiene Data'!D89))="","",OFFSET('Hygiene Data'!$D$13,0,10*ROW('Hygiene Data'!D89)))</f>
        <v/>
      </c>
      <c r="DR95" s="309" t="str">
        <f ca="true">+IF(OFFSET('Hygiene Data'!$E$11,0,10*ROW('Hygiene Data'!E89))="","",OFFSET('Hygiene Data'!$E$11,0,10*ROW('Hygiene Data'!E89)))</f>
        <v/>
      </c>
      <c r="DS95" s="309" t="str">
        <f ca="true">+IF(OFFSET('Hygiene Data'!$E$12,0,10*ROW('Hygiene Data'!E89))="","",OFFSET('Hygiene Data'!$E$12,0,10*ROW('Hygiene Data'!E89)))</f>
        <v/>
      </c>
      <c r="DT95" s="309" t="str">
        <f ca="true">+IF(OFFSET('Hygiene Data'!$E$13,0,10*ROW('Hygiene Data'!E89))="","",OFFSET('Hygiene Data'!$E$13,0,10*ROW('Hygiene Data'!E89)))</f>
        <v/>
      </c>
      <c r="DU95" s="309" t="str">
        <f ca="true">+IF(OFFSET('Hygiene Data'!$F$11,0,10*ROW('Hygiene Data'!F89))="","",OFFSET('Hygiene Data'!$F$11,0,10*ROW('Hygiene Data'!F89)))</f>
        <v/>
      </c>
      <c r="DV95" s="309" t="str">
        <f ca="true">+IF(OFFSET('Hygiene Data'!$F$12,0,10*ROW('Hygiene Data'!F89))="","",OFFSET('Hygiene Data'!$F$12,0,10*ROW('Hygiene Data'!F89)))</f>
        <v/>
      </c>
      <c r="DW95" s="309" t="str">
        <f ca="true">+IF(OFFSET('Hygiene Data'!$F$13,0,10*ROW('Hygiene Data'!F89))="","",OFFSET('Hygiene Data'!$F$13,0,10*ROW('Hygiene Data'!F89)))</f>
        <v/>
      </c>
      <c r="DX95" s="309" t="str">
        <f ca="true">+IF(OFFSET('Hygiene Data'!$G$11,0,10*ROW('Hygiene Data'!G89))="","",OFFSET('Hygiene Data'!$G$11,0,10*ROW('Hygiene Data'!G89)))</f>
        <v/>
      </c>
      <c r="DY95" s="309" t="str">
        <f ca="true">+IF(OFFSET('Hygiene Data'!$G$12,0,10*ROW('Hygiene Data'!G89))="","",OFFSET('Hygiene Data'!$G$12,0,10*ROW('Hygiene Data'!G89)))</f>
        <v/>
      </c>
      <c r="DZ95" s="309" t="str">
        <f ca="true">+IF(OFFSET('Hygiene Data'!$G$13,0,10*ROW('Hygiene Data'!G89))="","",OFFSET('Hygiene Data'!$G$13,0,10*ROW('Hygiene Data'!G89)))</f>
        <v/>
      </c>
      <c r="EA95" s="309" t="str">
        <f ca="true">+IF(OFFSET('Hygiene Data'!$H$11,0,10*ROW('Hygiene Data'!H89))="","",OFFSET('Hygiene Data'!$H$11,0,10*ROW('Hygiene Data'!H89)))</f>
        <v/>
      </c>
      <c r="EB95" s="309" t="str">
        <f ca="true">+IF(OFFSET('Hygiene Data'!$H$12,0,10*ROW('Hygiene Data'!H89))="","",OFFSET('Hygiene Data'!$H$12,0,10*ROW('Hygiene Data'!H89)))</f>
        <v/>
      </c>
      <c r="EC95" s="309" t="str">
        <f ca="true">+IF(OFFSET('Hygiene Data'!$H$13,0,10*ROW('Hygiene Data'!H89))="","",OFFSET('Hygiene Data'!$H$13,0,10*ROW('Hygiene Data'!H89)))</f>
        <v/>
      </c>
      <c r="ED95" s="309" t="str">
        <f ca="true">+IF(OFFSET('Hygiene Data'!$I$11,0,10*ROW('Hygiene Data'!I89))="","",OFFSET('Hygiene Data'!$I$11,0,10*ROW('Hygiene Data'!I89)))</f>
        <v/>
      </c>
      <c r="EE95" s="309" t="str">
        <f ca="true">+IF(OFFSET('Hygiene Data'!$I$12,0,10*ROW('Hygiene Data'!I89))="","",OFFSET('Hygiene Data'!$I$12,0,10*ROW('Hygiene Data'!I89)))</f>
        <v/>
      </c>
      <c r="EF95" s="309"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65"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9"/>
      <c r="BS96" s="309" t="str">
        <f ca="true">+IF(OFFSET('Water Data'!$D$27,0,10*ROW('Water Data'!D90))="","",OFFSET('Water Data'!$D$27,0,10*ROW('Water Data'!D90)))</f>
        <v/>
      </c>
      <c r="BT96" s="309" t="str">
        <f ca="true">+IF(OFFSET('Water Data'!$D$28,0,10*ROW('Water Data'!D90))="","",OFFSET('Water Data'!$D$28,0,10*ROW('Water Data'!D90)))</f>
        <v/>
      </c>
      <c r="BU96" s="309" t="str">
        <f ca="true">+IF(OFFSET('Water Data'!$D$29,0,10*ROW('Water Data'!D90))="","",OFFSET('Water Data'!$D$29,0,10*ROW('Water Data'!D90)))</f>
        <v/>
      </c>
      <c r="BV96" s="309" t="str">
        <f ca="true">+IF(OFFSET('Water Data'!$E$27,0,10*ROW('Water Data'!E90))="","",OFFSET('Water Data'!$E$27,0,10*ROW('Water Data'!E90)))</f>
        <v/>
      </c>
      <c r="BW96" s="309" t="str">
        <f ca="true">+IF(OFFSET('Water Data'!$E$28,0,10*ROW('Water Data'!E90))="","",OFFSET('Water Data'!$E$28,0,10*ROW('Water Data'!E90)))</f>
        <v/>
      </c>
      <c r="BX96" s="309" t="str">
        <f ca="true">+IF(OFFSET('Water Data'!$E$29,0,10*ROW('Water Data'!E90))="","",OFFSET('Water Data'!$E$29,0,10*ROW('Water Data'!E90)))</f>
        <v/>
      </c>
      <c r="BY96" s="309" t="str">
        <f ca="true">+IF(OFFSET('Water Data'!$F$27,0,10*ROW('Water Data'!F90))="","",OFFSET('Water Data'!$F$27,0,10*ROW('Water Data'!F90)))</f>
        <v/>
      </c>
      <c r="BZ96" s="309" t="str">
        <f ca="true">+IF(OFFSET('Water Data'!$F$28,0,10*ROW('Water Data'!F90))="","",OFFSET('Water Data'!$F$28,0,10*ROW('Water Data'!F90)))</f>
        <v/>
      </c>
      <c r="CA96" s="309" t="str">
        <f ca="true">+IF(OFFSET('Water Data'!$F$29,0,10*ROW('Water Data'!F90))="","",OFFSET('Water Data'!$F$29,0,10*ROW('Water Data'!F90)))</f>
        <v/>
      </c>
      <c r="CB96" s="309" t="str">
        <f ca="true">+IF(OFFSET('Water Data'!$G$27,0,10*ROW('Water Data'!G90))="","",OFFSET('Water Data'!$G$27,0,10*ROW('Water Data'!G90)))</f>
        <v/>
      </c>
      <c r="CC96" s="309" t="str">
        <f ca="true">+IF(OFFSET('Water Data'!$G$28,0,10*ROW('Water Data'!G90))="","",OFFSET('Water Data'!$G$28,0,10*ROW('Water Data'!G90)))</f>
        <v/>
      </c>
      <c r="CD96" s="309" t="str">
        <f ca="true">+IF(OFFSET('Water Data'!$G$29,0,10*ROW('Water Data'!G90))="","",OFFSET('Water Data'!$G$29,0,10*ROW('Water Data'!G90)))</f>
        <v/>
      </c>
      <c r="CE96" s="309" t="str">
        <f ca="true">+IF(OFFSET('Water Data'!$H$27,0,10*ROW('Water Data'!H90))="","",OFFSET('Water Data'!$H$27,0,10*ROW('Water Data'!H90)))</f>
        <v/>
      </c>
      <c r="CF96" s="309" t="str">
        <f ca="true">+IF(OFFSET('Water Data'!$H$28,0,10*ROW('Water Data'!H90))="","",OFFSET('Water Data'!$H$28,0,10*ROW('Water Data'!H90)))</f>
        <v/>
      </c>
      <c r="CG96" s="309" t="str">
        <f ca="true">+IF(OFFSET('Water Data'!$H$29,0,10*ROW('Water Data'!H90))="","",OFFSET('Water Data'!$H$29,0,10*ROW('Water Data'!H90)))</f>
        <v/>
      </c>
      <c r="CH96" s="309" t="str">
        <f ca="true">+IF(OFFSET('Water Data'!$I$27,0,10*ROW('Water Data'!I90))="","",OFFSET('Water Data'!$I$27,0,10*ROW('Water Data'!I90)))</f>
        <v/>
      </c>
      <c r="CI96" s="309" t="str">
        <f ca="true">+IF(OFFSET('Water Data'!$I$28,0,10*ROW('Water Data'!I90))="","",OFFSET('Water Data'!$I$28,0,10*ROW('Water Data'!I90)))</f>
        <v/>
      </c>
      <c r="CJ96" s="309" t="str">
        <f ca="true">+IF(OFFSET('Water Data'!$I$29,0,10*ROW('Water Data'!I90))="","",OFFSET('Water Data'!$I$29,0,10*ROW('Water Data'!I90)))</f>
        <v/>
      </c>
      <c r="CK96" s="309" t="str">
        <f ca="true">+IF(OFFSET('Sanitation Data'!$D$28,0,10*ROW('Sanitation Data'!D90))="","",OFFSET('Sanitation Data'!$D$28,0,10*ROW('Sanitation Data'!D90)))</f>
        <v/>
      </c>
      <c r="CL96" s="309" t="str">
        <f ca="true">+IF(OFFSET('Sanitation Data'!$D$29,0,10*ROW('Sanitation Data'!D90))="","",OFFSET('Sanitation Data'!$D$29,0,10*ROW('Sanitation Data'!D90)))</f>
        <v/>
      </c>
      <c r="CM96" s="309" t="str">
        <f ca="true">+IF(OFFSET('Sanitation Data'!$D$30,0,10*ROW('Sanitation Data'!D90))="","",OFFSET('Sanitation Data'!$D$30,0,10*ROW('Sanitation Data'!D90)))</f>
        <v/>
      </c>
      <c r="CN96" s="309" t="str">
        <f ca="true">+IF(OFFSET('Sanitation Data'!$D$31,0,10*ROW('Sanitation Data'!D90))="","",OFFSET('Sanitation Data'!$D$31,0,10*ROW('Sanitation Data'!D90)))</f>
        <v/>
      </c>
      <c r="CO96" s="309" t="str">
        <f ca="true">+IF(OFFSET('Sanitation Data'!$D$32,0,10*ROW('Sanitation Data'!D90))="","",OFFSET('Sanitation Data'!$D$32,0,10*ROW('Sanitation Data'!D90)))</f>
        <v/>
      </c>
      <c r="CP96" s="309" t="str">
        <f ca="true">+IF(OFFSET('Sanitation Data'!$E$28,0,10*ROW('Sanitation Data'!E90))="","",OFFSET('Sanitation Data'!$E$28,0,10*ROW('Sanitation Data'!E90)))</f>
        <v/>
      </c>
      <c r="CQ96" s="309" t="str">
        <f ca="true">+IF(OFFSET('Sanitation Data'!$E$29,0,10*ROW('Sanitation Data'!E90))="","",OFFSET('Sanitation Data'!$E$29,0,10*ROW('Sanitation Data'!E90)))</f>
        <v/>
      </c>
      <c r="CR96" s="309" t="str">
        <f ca="true">+IF(OFFSET('Sanitation Data'!$E$30,0,10*ROW('Sanitation Data'!E90))="","",OFFSET('Sanitation Data'!$E$30,0,10*ROW('Sanitation Data'!E90)))</f>
        <v/>
      </c>
      <c r="CS96" s="309" t="str">
        <f ca="true">+IF(OFFSET('Sanitation Data'!$E$31,0,10*ROW('Sanitation Data'!E90))="","",OFFSET('Sanitation Data'!$E$31,0,10*ROW('Sanitation Data'!E90)))</f>
        <v/>
      </c>
      <c r="CT96" s="309" t="str">
        <f ca="true">+IF(OFFSET('Sanitation Data'!$E$32,0,10*ROW('Sanitation Data'!E90))="","",OFFSET('Sanitation Data'!$E$32,0,10*ROW('Sanitation Data'!E90)))</f>
        <v/>
      </c>
      <c r="CU96" s="309" t="str">
        <f ca="true">+IF(OFFSET('Sanitation Data'!$F$28,0,10*ROW('Sanitation Data'!F90))="","",OFFSET('Sanitation Data'!$F$28,0,10*ROW('Sanitation Data'!F90)))</f>
        <v/>
      </c>
      <c r="CV96" s="309" t="str">
        <f ca="true">+IF(OFFSET('Sanitation Data'!$F$29,0,10*ROW('Sanitation Data'!F90))="","",OFFSET('Sanitation Data'!$F$29,0,10*ROW('Sanitation Data'!F90)))</f>
        <v/>
      </c>
      <c r="CW96" s="309" t="str">
        <f ca="true">+IF(OFFSET('Sanitation Data'!$F$30,0,10*ROW('Sanitation Data'!F90))="","",OFFSET('Sanitation Data'!$F$30,0,10*ROW('Sanitation Data'!F90)))</f>
        <v/>
      </c>
      <c r="CX96" s="309" t="str">
        <f ca="true">+IF(OFFSET('Sanitation Data'!$F$31,0,10*ROW('Sanitation Data'!F90))="","",OFFSET('Sanitation Data'!$F$31,0,10*ROW('Sanitation Data'!F90)))</f>
        <v/>
      </c>
      <c r="CY96" s="309" t="str">
        <f ca="true">+IF(OFFSET('Sanitation Data'!$F$32,0,10*ROW('Sanitation Data'!F90))="","",OFFSET('Sanitation Data'!$F$32,0,10*ROW('Sanitation Data'!F90)))</f>
        <v/>
      </c>
      <c r="CZ96" s="309" t="str">
        <f ca="true">+IF(OFFSET('Sanitation Data'!$G$28,0,10*ROW('Sanitation Data'!G90))="","",OFFSET('Sanitation Data'!$G$28,0,10*ROW('Sanitation Data'!G90)))</f>
        <v/>
      </c>
      <c r="DA96" s="309" t="str">
        <f ca="true">+IF(OFFSET('Sanitation Data'!$G$29,0,10*ROW('Sanitation Data'!G90))="","",OFFSET('Sanitation Data'!$G$29,0,10*ROW('Sanitation Data'!G90)))</f>
        <v/>
      </c>
      <c r="DB96" s="309" t="str">
        <f ca="true">+IF(OFFSET('Sanitation Data'!$G$30,0,10*ROW('Sanitation Data'!G90))="","",OFFSET('Sanitation Data'!$G$30,0,10*ROW('Sanitation Data'!G90)))</f>
        <v/>
      </c>
      <c r="DC96" s="309" t="str">
        <f ca="true">+IF(OFFSET('Sanitation Data'!$G$31,0,10*ROW('Sanitation Data'!G90))="","",OFFSET('Sanitation Data'!$G$31,0,10*ROW('Sanitation Data'!G90)))</f>
        <v/>
      </c>
      <c r="DD96" s="309" t="str">
        <f ca="true">+IF(OFFSET('Sanitation Data'!$G$32,0,10*ROW('Sanitation Data'!G90))="","",OFFSET('Sanitation Data'!$G$32,0,10*ROW('Sanitation Data'!G90)))</f>
        <v/>
      </c>
      <c r="DE96" s="309" t="str">
        <f ca="true">+IF(OFFSET('Sanitation Data'!$H$28,0,10*ROW('Sanitation Data'!H90))="","",OFFSET('Sanitation Data'!$H$28,0,10*ROW('Sanitation Data'!H90)))</f>
        <v/>
      </c>
      <c r="DF96" s="309" t="str">
        <f ca="true">+IF(OFFSET('Sanitation Data'!$H$29,0,10*ROW('Sanitation Data'!H90))="","",OFFSET('Sanitation Data'!$H$29,0,10*ROW('Sanitation Data'!H90)))</f>
        <v/>
      </c>
      <c r="DG96" s="309" t="str">
        <f ca="true">+IF(OFFSET('Sanitation Data'!$H$30,0,10*ROW('Sanitation Data'!H90))="","",OFFSET('Sanitation Data'!$H$30,0,10*ROW('Sanitation Data'!H90)))</f>
        <v/>
      </c>
      <c r="DH96" s="309" t="str">
        <f ca="true">+IF(OFFSET('Sanitation Data'!$H$31,0,10*ROW('Sanitation Data'!H90))="","",OFFSET('Sanitation Data'!$H$31,0,10*ROW('Sanitation Data'!H90)))</f>
        <v/>
      </c>
      <c r="DI96" s="309" t="str">
        <f ca="true">+IF(OFFSET('Sanitation Data'!$H$32,0,10*ROW('Sanitation Data'!H90))="","",OFFSET('Sanitation Data'!$H$32,0,10*ROW('Sanitation Data'!H90)))</f>
        <v/>
      </c>
      <c r="DJ96" s="309" t="str">
        <f ca="true">+IF(OFFSET('Sanitation Data'!$I$28,0,10*ROW('Sanitation Data'!I90))="","",OFFSET('Sanitation Data'!$I$28,0,10*ROW('Sanitation Data'!I90)))</f>
        <v/>
      </c>
      <c r="DK96" s="309" t="str">
        <f ca="true">+IF(OFFSET('Sanitation Data'!$I$29,0,10*ROW('Sanitation Data'!I90))="","",OFFSET('Sanitation Data'!$I$29,0,10*ROW('Sanitation Data'!I90)))</f>
        <v/>
      </c>
      <c r="DL96" s="309" t="str">
        <f ca="true">+IF(OFFSET('Sanitation Data'!$I$30,0,10*ROW('Sanitation Data'!I90))="","",OFFSET('Sanitation Data'!$I$30,0,10*ROW('Sanitation Data'!I90)))</f>
        <v/>
      </c>
      <c r="DM96" s="309" t="str">
        <f ca="true">+IF(OFFSET('Sanitation Data'!$I$31,0,10*ROW('Sanitation Data'!I90))="","",OFFSET('Sanitation Data'!$I$31,0,10*ROW('Sanitation Data'!I90)))</f>
        <v/>
      </c>
      <c r="DN96" s="309" t="str">
        <f ca="true">+IF(OFFSET('Sanitation Data'!$I$32,0,10*ROW('Sanitation Data'!I90))="","",OFFSET('Sanitation Data'!$I$32,0,10*ROW('Sanitation Data'!I90)))</f>
        <v/>
      </c>
      <c r="DO96" s="309" t="str">
        <f ca="true">+IF(OFFSET('Hygiene Data'!$D$11,0,10*ROW('Hygiene Data'!D90))="","",OFFSET('Hygiene Data'!$D$11,0,10*ROW('Hygiene Data'!D90)))</f>
        <v/>
      </c>
      <c r="DP96" s="309" t="str">
        <f ca="true">+IF(OFFSET('Hygiene Data'!$D$12,0,10*ROW('Hygiene Data'!D90))="","",OFFSET('Hygiene Data'!$D$12,0,10*ROW('Hygiene Data'!D90)))</f>
        <v/>
      </c>
      <c r="DQ96" s="309" t="str">
        <f ca="true">+IF(OFFSET('Hygiene Data'!$D$13,0,10*ROW('Hygiene Data'!D90))="","",OFFSET('Hygiene Data'!$D$13,0,10*ROW('Hygiene Data'!D90)))</f>
        <v/>
      </c>
      <c r="DR96" s="309" t="str">
        <f ca="true">+IF(OFFSET('Hygiene Data'!$E$11,0,10*ROW('Hygiene Data'!E90))="","",OFFSET('Hygiene Data'!$E$11,0,10*ROW('Hygiene Data'!E90)))</f>
        <v/>
      </c>
      <c r="DS96" s="309" t="str">
        <f ca="true">+IF(OFFSET('Hygiene Data'!$E$12,0,10*ROW('Hygiene Data'!E90))="","",OFFSET('Hygiene Data'!$E$12,0,10*ROW('Hygiene Data'!E90)))</f>
        <v/>
      </c>
      <c r="DT96" s="309" t="str">
        <f ca="true">+IF(OFFSET('Hygiene Data'!$E$13,0,10*ROW('Hygiene Data'!E90))="","",OFFSET('Hygiene Data'!$E$13,0,10*ROW('Hygiene Data'!E90)))</f>
        <v/>
      </c>
      <c r="DU96" s="309" t="str">
        <f ca="true">+IF(OFFSET('Hygiene Data'!$F$11,0,10*ROW('Hygiene Data'!F90))="","",OFFSET('Hygiene Data'!$F$11,0,10*ROW('Hygiene Data'!F90)))</f>
        <v/>
      </c>
      <c r="DV96" s="309" t="str">
        <f ca="true">+IF(OFFSET('Hygiene Data'!$F$12,0,10*ROW('Hygiene Data'!F90))="","",OFFSET('Hygiene Data'!$F$12,0,10*ROW('Hygiene Data'!F90)))</f>
        <v/>
      </c>
      <c r="DW96" s="309" t="str">
        <f ca="true">+IF(OFFSET('Hygiene Data'!$F$13,0,10*ROW('Hygiene Data'!F90))="","",OFFSET('Hygiene Data'!$F$13,0,10*ROW('Hygiene Data'!F90)))</f>
        <v/>
      </c>
      <c r="DX96" s="309" t="str">
        <f ca="true">+IF(OFFSET('Hygiene Data'!$G$11,0,10*ROW('Hygiene Data'!G90))="","",OFFSET('Hygiene Data'!$G$11,0,10*ROW('Hygiene Data'!G90)))</f>
        <v/>
      </c>
      <c r="DY96" s="309" t="str">
        <f ca="true">+IF(OFFSET('Hygiene Data'!$G$12,0,10*ROW('Hygiene Data'!G90))="","",OFFSET('Hygiene Data'!$G$12,0,10*ROW('Hygiene Data'!G90)))</f>
        <v/>
      </c>
      <c r="DZ96" s="309" t="str">
        <f ca="true">+IF(OFFSET('Hygiene Data'!$G$13,0,10*ROW('Hygiene Data'!G90))="","",OFFSET('Hygiene Data'!$G$13,0,10*ROW('Hygiene Data'!G90)))</f>
        <v/>
      </c>
      <c r="EA96" s="309" t="str">
        <f ca="true">+IF(OFFSET('Hygiene Data'!$H$11,0,10*ROW('Hygiene Data'!H90))="","",OFFSET('Hygiene Data'!$H$11,0,10*ROW('Hygiene Data'!H90)))</f>
        <v/>
      </c>
      <c r="EB96" s="309" t="str">
        <f ca="true">+IF(OFFSET('Hygiene Data'!$H$12,0,10*ROW('Hygiene Data'!H90))="","",OFFSET('Hygiene Data'!$H$12,0,10*ROW('Hygiene Data'!H90)))</f>
        <v/>
      </c>
      <c r="EC96" s="309" t="str">
        <f ca="true">+IF(OFFSET('Hygiene Data'!$H$13,0,10*ROW('Hygiene Data'!H90))="","",OFFSET('Hygiene Data'!$H$13,0,10*ROW('Hygiene Data'!H90)))</f>
        <v/>
      </c>
      <c r="ED96" s="309" t="str">
        <f ca="true">+IF(OFFSET('Hygiene Data'!$I$11,0,10*ROW('Hygiene Data'!I90))="","",OFFSET('Hygiene Data'!$I$11,0,10*ROW('Hygiene Data'!I90)))</f>
        <v/>
      </c>
      <c r="EE96" s="309" t="str">
        <f ca="true">+IF(OFFSET('Hygiene Data'!$I$12,0,10*ROW('Hygiene Data'!I90))="","",OFFSET('Hygiene Data'!$I$12,0,10*ROW('Hygiene Data'!I90)))</f>
        <v/>
      </c>
      <c r="EF96" s="309"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65"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9"/>
      <c r="BS97" s="309" t="str">
        <f ca="true">+IF(OFFSET('Water Data'!$D$27,0,10*ROW('Water Data'!D91))="","",OFFSET('Water Data'!$D$27,0,10*ROW('Water Data'!D91)))</f>
        <v/>
      </c>
      <c r="BT97" s="309" t="str">
        <f ca="true">+IF(OFFSET('Water Data'!$D$28,0,10*ROW('Water Data'!D91))="","",OFFSET('Water Data'!$D$28,0,10*ROW('Water Data'!D91)))</f>
        <v/>
      </c>
      <c r="BU97" s="309" t="str">
        <f ca="true">+IF(OFFSET('Water Data'!$D$29,0,10*ROW('Water Data'!D91))="","",OFFSET('Water Data'!$D$29,0,10*ROW('Water Data'!D91)))</f>
        <v/>
      </c>
      <c r="BV97" s="309" t="str">
        <f ca="true">+IF(OFFSET('Water Data'!$E$27,0,10*ROW('Water Data'!E91))="","",OFFSET('Water Data'!$E$27,0,10*ROW('Water Data'!E91)))</f>
        <v/>
      </c>
      <c r="BW97" s="309" t="str">
        <f ca="true">+IF(OFFSET('Water Data'!$E$28,0,10*ROW('Water Data'!E91))="","",OFFSET('Water Data'!$E$28,0,10*ROW('Water Data'!E91)))</f>
        <v/>
      </c>
      <c r="BX97" s="309" t="str">
        <f ca="true">+IF(OFFSET('Water Data'!$E$29,0,10*ROW('Water Data'!E91))="","",OFFSET('Water Data'!$E$29,0,10*ROW('Water Data'!E91)))</f>
        <v/>
      </c>
      <c r="BY97" s="309" t="str">
        <f ca="true">+IF(OFFSET('Water Data'!$F$27,0,10*ROW('Water Data'!F91))="","",OFFSET('Water Data'!$F$27,0,10*ROW('Water Data'!F91)))</f>
        <v/>
      </c>
      <c r="BZ97" s="309" t="str">
        <f ca="true">+IF(OFFSET('Water Data'!$F$28,0,10*ROW('Water Data'!F91))="","",OFFSET('Water Data'!$F$28,0,10*ROW('Water Data'!F91)))</f>
        <v/>
      </c>
      <c r="CA97" s="309" t="str">
        <f ca="true">+IF(OFFSET('Water Data'!$F$29,0,10*ROW('Water Data'!F91))="","",OFFSET('Water Data'!$F$29,0,10*ROW('Water Data'!F91)))</f>
        <v/>
      </c>
      <c r="CB97" s="309" t="str">
        <f ca="true">+IF(OFFSET('Water Data'!$G$27,0,10*ROW('Water Data'!G91))="","",OFFSET('Water Data'!$G$27,0,10*ROW('Water Data'!G91)))</f>
        <v/>
      </c>
      <c r="CC97" s="309" t="str">
        <f ca="true">+IF(OFFSET('Water Data'!$G$28,0,10*ROW('Water Data'!G91))="","",OFFSET('Water Data'!$G$28,0,10*ROW('Water Data'!G91)))</f>
        <v/>
      </c>
      <c r="CD97" s="309" t="str">
        <f ca="true">+IF(OFFSET('Water Data'!$G$29,0,10*ROW('Water Data'!G91))="","",OFFSET('Water Data'!$G$29,0,10*ROW('Water Data'!G91)))</f>
        <v/>
      </c>
      <c r="CE97" s="309" t="str">
        <f ca="true">+IF(OFFSET('Water Data'!$H$27,0,10*ROW('Water Data'!H91))="","",OFFSET('Water Data'!$H$27,0,10*ROW('Water Data'!H91)))</f>
        <v/>
      </c>
      <c r="CF97" s="309" t="str">
        <f ca="true">+IF(OFFSET('Water Data'!$H$28,0,10*ROW('Water Data'!H91))="","",OFFSET('Water Data'!$H$28,0,10*ROW('Water Data'!H91)))</f>
        <v/>
      </c>
      <c r="CG97" s="309" t="str">
        <f ca="true">+IF(OFFSET('Water Data'!$H$29,0,10*ROW('Water Data'!H91))="","",OFFSET('Water Data'!$H$29,0,10*ROW('Water Data'!H91)))</f>
        <v/>
      </c>
      <c r="CH97" s="309" t="str">
        <f ca="true">+IF(OFFSET('Water Data'!$I$27,0,10*ROW('Water Data'!I91))="","",OFFSET('Water Data'!$I$27,0,10*ROW('Water Data'!I91)))</f>
        <v/>
      </c>
      <c r="CI97" s="309" t="str">
        <f ca="true">+IF(OFFSET('Water Data'!$I$28,0,10*ROW('Water Data'!I91))="","",OFFSET('Water Data'!$I$28,0,10*ROW('Water Data'!I91)))</f>
        <v/>
      </c>
      <c r="CJ97" s="309" t="str">
        <f ca="true">+IF(OFFSET('Water Data'!$I$29,0,10*ROW('Water Data'!I91))="","",OFFSET('Water Data'!$I$29,0,10*ROW('Water Data'!I91)))</f>
        <v/>
      </c>
      <c r="CK97" s="309" t="str">
        <f ca="true">+IF(OFFSET('Sanitation Data'!$D$28,0,10*ROW('Sanitation Data'!D91))="","",OFFSET('Sanitation Data'!$D$28,0,10*ROW('Sanitation Data'!D91)))</f>
        <v/>
      </c>
      <c r="CL97" s="309" t="str">
        <f ca="true">+IF(OFFSET('Sanitation Data'!$D$29,0,10*ROW('Sanitation Data'!D91))="","",OFFSET('Sanitation Data'!$D$29,0,10*ROW('Sanitation Data'!D91)))</f>
        <v/>
      </c>
      <c r="CM97" s="309" t="str">
        <f ca="true">+IF(OFFSET('Sanitation Data'!$D$30,0,10*ROW('Sanitation Data'!D91))="","",OFFSET('Sanitation Data'!$D$30,0,10*ROW('Sanitation Data'!D91)))</f>
        <v/>
      </c>
      <c r="CN97" s="309" t="str">
        <f ca="true">+IF(OFFSET('Sanitation Data'!$D$31,0,10*ROW('Sanitation Data'!D91))="","",OFFSET('Sanitation Data'!$D$31,0,10*ROW('Sanitation Data'!D91)))</f>
        <v/>
      </c>
      <c r="CO97" s="309" t="str">
        <f ca="true">+IF(OFFSET('Sanitation Data'!$D$32,0,10*ROW('Sanitation Data'!D91))="","",OFFSET('Sanitation Data'!$D$32,0,10*ROW('Sanitation Data'!D91)))</f>
        <v/>
      </c>
      <c r="CP97" s="309" t="str">
        <f ca="true">+IF(OFFSET('Sanitation Data'!$E$28,0,10*ROW('Sanitation Data'!E91))="","",OFFSET('Sanitation Data'!$E$28,0,10*ROW('Sanitation Data'!E91)))</f>
        <v/>
      </c>
      <c r="CQ97" s="309" t="str">
        <f ca="true">+IF(OFFSET('Sanitation Data'!$E$29,0,10*ROW('Sanitation Data'!E91))="","",OFFSET('Sanitation Data'!$E$29,0,10*ROW('Sanitation Data'!E91)))</f>
        <v/>
      </c>
      <c r="CR97" s="309" t="str">
        <f ca="true">+IF(OFFSET('Sanitation Data'!$E$30,0,10*ROW('Sanitation Data'!E91))="","",OFFSET('Sanitation Data'!$E$30,0,10*ROW('Sanitation Data'!E91)))</f>
        <v/>
      </c>
      <c r="CS97" s="309" t="str">
        <f ca="true">+IF(OFFSET('Sanitation Data'!$E$31,0,10*ROW('Sanitation Data'!E91))="","",OFFSET('Sanitation Data'!$E$31,0,10*ROW('Sanitation Data'!E91)))</f>
        <v/>
      </c>
      <c r="CT97" s="309" t="str">
        <f ca="true">+IF(OFFSET('Sanitation Data'!$E$32,0,10*ROW('Sanitation Data'!E91))="","",OFFSET('Sanitation Data'!$E$32,0,10*ROW('Sanitation Data'!E91)))</f>
        <v/>
      </c>
      <c r="CU97" s="309" t="str">
        <f ca="true">+IF(OFFSET('Sanitation Data'!$F$28,0,10*ROW('Sanitation Data'!F91))="","",OFFSET('Sanitation Data'!$F$28,0,10*ROW('Sanitation Data'!F91)))</f>
        <v/>
      </c>
      <c r="CV97" s="309" t="str">
        <f ca="true">+IF(OFFSET('Sanitation Data'!$F$29,0,10*ROW('Sanitation Data'!F91))="","",OFFSET('Sanitation Data'!$F$29,0,10*ROW('Sanitation Data'!F91)))</f>
        <v/>
      </c>
      <c r="CW97" s="309" t="str">
        <f ca="true">+IF(OFFSET('Sanitation Data'!$F$30,0,10*ROW('Sanitation Data'!F91))="","",OFFSET('Sanitation Data'!$F$30,0,10*ROW('Sanitation Data'!F91)))</f>
        <v/>
      </c>
      <c r="CX97" s="309" t="str">
        <f ca="true">+IF(OFFSET('Sanitation Data'!$F$31,0,10*ROW('Sanitation Data'!F91))="","",OFFSET('Sanitation Data'!$F$31,0,10*ROW('Sanitation Data'!F91)))</f>
        <v/>
      </c>
      <c r="CY97" s="309" t="str">
        <f ca="true">+IF(OFFSET('Sanitation Data'!$F$32,0,10*ROW('Sanitation Data'!F91))="","",OFFSET('Sanitation Data'!$F$32,0,10*ROW('Sanitation Data'!F91)))</f>
        <v/>
      </c>
      <c r="CZ97" s="309" t="str">
        <f ca="true">+IF(OFFSET('Sanitation Data'!$G$28,0,10*ROW('Sanitation Data'!G91))="","",OFFSET('Sanitation Data'!$G$28,0,10*ROW('Sanitation Data'!G91)))</f>
        <v/>
      </c>
      <c r="DA97" s="309" t="str">
        <f ca="true">+IF(OFFSET('Sanitation Data'!$G$29,0,10*ROW('Sanitation Data'!G91))="","",OFFSET('Sanitation Data'!$G$29,0,10*ROW('Sanitation Data'!G91)))</f>
        <v/>
      </c>
      <c r="DB97" s="309" t="str">
        <f ca="true">+IF(OFFSET('Sanitation Data'!$G$30,0,10*ROW('Sanitation Data'!G91))="","",OFFSET('Sanitation Data'!$G$30,0,10*ROW('Sanitation Data'!G91)))</f>
        <v/>
      </c>
      <c r="DC97" s="309" t="str">
        <f ca="true">+IF(OFFSET('Sanitation Data'!$G$31,0,10*ROW('Sanitation Data'!G91))="","",OFFSET('Sanitation Data'!$G$31,0,10*ROW('Sanitation Data'!G91)))</f>
        <v/>
      </c>
      <c r="DD97" s="309" t="str">
        <f ca="true">+IF(OFFSET('Sanitation Data'!$G$32,0,10*ROW('Sanitation Data'!G91))="","",OFFSET('Sanitation Data'!$G$32,0,10*ROW('Sanitation Data'!G91)))</f>
        <v/>
      </c>
      <c r="DE97" s="309" t="str">
        <f ca="true">+IF(OFFSET('Sanitation Data'!$H$28,0,10*ROW('Sanitation Data'!H91))="","",OFFSET('Sanitation Data'!$H$28,0,10*ROW('Sanitation Data'!H91)))</f>
        <v/>
      </c>
      <c r="DF97" s="309" t="str">
        <f ca="true">+IF(OFFSET('Sanitation Data'!$H$29,0,10*ROW('Sanitation Data'!H91))="","",OFFSET('Sanitation Data'!$H$29,0,10*ROW('Sanitation Data'!H91)))</f>
        <v/>
      </c>
      <c r="DG97" s="309" t="str">
        <f ca="true">+IF(OFFSET('Sanitation Data'!$H$30,0,10*ROW('Sanitation Data'!H91))="","",OFFSET('Sanitation Data'!$H$30,0,10*ROW('Sanitation Data'!H91)))</f>
        <v/>
      </c>
      <c r="DH97" s="309" t="str">
        <f ca="true">+IF(OFFSET('Sanitation Data'!$H$31,0,10*ROW('Sanitation Data'!H91))="","",OFFSET('Sanitation Data'!$H$31,0,10*ROW('Sanitation Data'!H91)))</f>
        <v/>
      </c>
      <c r="DI97" s="309" t="str">
        <f ca="true">+IF(OFFSET('Sanitation Data'!$H$32,0,10*ROW('Sanitation Data'!H91))="","",OFFSET('Sanitation Data'!$H$32,0,10*ROW('Sanitation Data'!H91)))</f>
        <v/>
      </c>
      <c r="DJ97" s="309" t="str">
        <f ca="true">+IF(OFFSET('Sanitation Data'!$I$28,0,10*ROW('Sanitation Data'!I91))="","",OFFSET('Sanitation Data'!$I$28,0,10*ROW('Sanitation Data'!I91)))</f>
        <v/>
      </c>
      <c r="DK97" s="309" t="str">
        <f ca="true">+IF(OFFSET('Sanitation Data'!$I$29,0,10*ROW('Sanitation Data'!I91))="","",OFFSET('Sanitation Data'!$I$29,0,10*ROW('Sanitation Data'!I91)))</f>
        <v/>
      </c>
      <c r="DL97" s="309" t="str">
        <f ca="true">+IF(OFFSET('Sanitation Data'!$I$30,0,10*ROW('Sanitation Data'!I91))="","",OFFSET('Sanitation Data'!$I$30,0,10*ROW('Sanitation Data'!I91)))</f>
        <v/>
      </c>
      <c r="DM97" s="309" t="str">
        <f ca="true">+IF(OFFSET('Sanitation Data'!$I$31,0,10*ROW('Sanitation Data'!I91))="","",OFFSET('Sanitation Data'!$I$31,0,10*ROW('Sanitation Data'!I91)))</f>
        <v/>
      </c>
      <c r="DN97" s="309" t="str">
        <f ca="true">+IF(OFFSET('Sanitation Data'!$I$32,0,10*ROW('Sanitation Data'!I91))="","",OFFSET('Sanitation Data'!$I$32,0,10*ROW('Sanitation Data'!I91)))</f>
        <v/>
      </c>
      <c r="DO97" s="309" t="str">
        <f ca="true">+IF(OFFSET('Hygiene Data'!$D$11,0,10*ROW('Hygiene Data'!D91))="","",OFFSET('Hygiene Data'!$D$11,0,10*ROW('Hygiene Data'!D91)))</f>
        <v/>
      </c>
      <c r="DP97" s="309" t="str">
        <f ca="true">+IF(OFFSET('Hygiene Data'!$D$12,0,10*ROW('Hygiene Data'!D91))="","",OFFSET('Hygiene Data'!$D$12,0,10*ROW('Hygiene Data'!D91)))</f>
        <v/>
      </c>
      <c r="DQ97" s="309" t="str">
        <f ca="true">+IF(OFFSET('Hygiene Data'!$D$13,0,10*ROW('Hygiene Data'!D91))="","",OFFSET('Hygiene Data'!$D$13,0,10*ROW('Hygiene Data'!D91)))</f>
        <v/>
      </c>
      <c r="DR97" s="309" t="str">
        <f ca="true">+IF(OFFSET('Hygiene Data'!$E$11,0,10*ROW('Hygiene Data'!E91))="","",OFFSET('Hygiene Data'!$E$11,0,10*ROW('Hygiene Data'!E91)))</f>
        <v/>
      </c>
      <c r="DS97" s="309" t="str">
        <f ca="true">+IF(OFFSET('Hygiene Data'!$E$12,0,10*ROW('Hygiene Data'!E91))="","",OFFSET('Hygiene Data'!$E$12,0,10*ROW('Hygiene Data'!E91)))</f>
        <v/>
      </c>
      <c r="DT97" s="309" t="str">
        <f ca="true">+IF(OFFSET('Hygiene Data'!$E$13,0,10*ROW('Hygiene Data'!E91))="","",OFFSET('Hygiene Data'!$E$13,0,10*ROW('Hygiene Data'!E91)))</f>
        <v/>
      </c>
      <c r="DU97" s="309" t="str">
        <f ca="true">+IF(OFFSET('Hygiene Data'!$F$11,0,10*ROW('Hygiene Data'!F91))="","",OFFSET('Hygiene Data'!$F$11,0,10*ROW('Hygiene Data'!F91)))</f>
        <v/>
      </c>
      <c r="DV97" s="309" t="str">
        <f ca="true">+IF(OFFSET('Hygiene Data'!$F$12,0,10*ROW('Hygiene Data'!F91))="","",OFFSET('Hygiene Data'!$F$12,0,10*ROW('Hygiene Data'!F91)))</f>
        <v/>
      </c>
      <c r="DW97" s="309" t="str">
        <f ca="true">+IF(OFFSET('Hygiene Data'!$F$13,0,10*ROW('Hygiene Data'!F91))="","",OFFSET('Hygiene Data'!$F$13,0,10*ROW('Hygiene Data'!F91)))</f>
        <v/>
      </c>
      <c r="DX97" s="309" t="str">
        <f ca="true">+IF(OFFSET('Hygiene Data'!$G$11,0,10*ROW('Hygiene Data'!G91))="","",OFFSET('Hygiene Data'!$G$11,0,10*ROW('Hygiene Data'!G91)))</f>
        <v/>
      </c>
      <c r="DY97" s="309" t="str">
        <f ca="true">+IF(OFFSET('Hygiene Data'!$G$12,0,10*ROW('Hygiene Data'!G91))="","",OFFSET('Hygiene Data'!$G$12,0,10*ROW('Hygiene Data'!G91)))</f>
        <v/>
      </c>
      <c r="DZ97" s="309" t="str">
        <f ca="true">+IF(OFFSET('Hygiene Data'!$G$13,0,10*ROW('Hygiene Data'!G91))="","",OFFSET('Hygiene Data'!$G$13,0,10*ROW('Hygiene Data'!G91)))</f>
        <v/>
      </c>
      <c r="EA97" s="309" t="str">
        <f ca="true">+IF(OFFSET('Hygiene Data'!$H$11,0,10*ROW('Hygiene Data'!H91))="","",OFFSET('Hygiene Data'!$H$11,0,10*ROW('Hygiene Data'!H91)))</f>
        <v/>
      </c>
      <c r="EB97" s="309" t="str">
        <f ca="true">+IF(OFFSET('Hygiene Data'!$H$12,0,10*ROW('Hygiene Data'!H91))="","",OFFSET('Hygiene Data'!$H$12,0,10*ROW('Hygiene Data'!H91)))</f>
        <v/>
      </c>
      <c r="EC97" s="309" t="str">
        <f ca="true">+IF(OFFSET('Hygiene Data'!$H$13,0,10*ROW('Hygiene Data'!H91))="","",OFFSET('Hygiene Data'!$H$13,0,10*ROW('Hygiene Data'!H91)))</f>
        <v/>
      </c>
      <c r="ED97" s="309" t="str">
        <f ca="true">+IF(OFFSET('Hygiene Data'!$I$11,0,10*ROW('Hygiene Data'!I91))="","",OFFSET('Hygiene Data'!$I$11,0,10*ROW('Hygiene Data'!I91)))</f>
        <v/>
      </c>
      <c r="EE97" s="309" t="str">
        <f ca="true">+IF(OFFSET('Hygiene Data'!$I$12,0,10*ROW('Hygiene Data'!I91))="","",OFFSET('Hygiene Data'!$I$12,0,10*ROW('Hygiene Data'!I91)))</f>
        <v/>
      </c>
      <c r="EF97" s="309"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65"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9"/>
      <c r="BS98" s="309" t="str">
        <f ca="true">+IF(OFFSET('Water Data'!$D$27,0,10*ROW('Water Data'!D92))="","",OFFSET('Water Data'!$D$27,0,10*ROW('Water Data'!D92)))</f>
        <v/>
      </c>
      <c r="BT98" s="309" t="str">
        <f ca="true">+IF(OFFSET('Water Data'!$D$28,0,10*ROW('Water Data'!D92))="","",OFFSET('Water Data'!$D$28,0,10*ROW('Water Data'!D92)))</f>
        <v/>
      </c>
      <c r="BU98" s="309" t="str">
        <f ca="true">+IF(OFFSET('Water Data'!$D$29,0,10*ROW('Water Data'!D92))="","",OFFSET('Water Data'!$D$29,0,10*ROW('Water Data'!D92)))</f>
        <v/>
      </c>
      <c r="BV98" s="309" t="str">
        <f ca="true">+IF(OFFSET('Water Data'!$E$27,0,10*ROW('Water Data'!E92))="","",OFFSET('Water Data'!$E$27,0,10*ROW('Water Data'!E92)))</f>
        <v/>
      </c>
      <c r="BW98" s="309" t="str">
        <f ca="true">+IF(OFFSET('Water Data'!$E$28,0,10*ROW('Water Data'!E92))="","",OFFSET('Water Data'!$E$28,0,10*ROW('Water Data'!E92)))</f>
        <v/>
      </c>
      <c r="BX98" s="309" t="str">
        <f ca="true">+IF(OFFSET('Water Data'!$E$29,0,10*ROW('Water Data'!E92))="","",OFFSET('Water Data'!$E$29,0,10*ROW('Water Data'!E92)))</f>
        <v/>
      </c>
      <c r="BY98" s="309" t="str">
        <f ca="true">+IF(OFFSET('Water Data'!$F$27,0,10*ROW('Water Data'!F92))="","",OFFSET('Water Data'!$F$27,0,10*ROW('Water Data'!F92)))</f>
        <v/>
      </c>
      <c r="BZ98" s="309" t="str">
        <f ca="true">+IF(OFFSET('Water Data'!$F$28,0,10*ROW('Water Data'!F92))="","",OFFSET('Water Data'!$F$28,0,10*ROW('Water Data'!F92)))</f>
        <v/>
      </c>
      <c r="CA98" s="309" t="str">
        <f ca="true">+IF(OFFSET('Water Data'!$F$29,0,10*ROW('Water Data'!F92))="","",OFFSET('Water Data'!$F$29,0,10*ROW('Water Data'!F92)))</f>
        <v/>
      </c>
      <c r="CB98" s="309" t="str">
        <f ca="true">+IF(OFFSET('Water Data'!$G$27,0,10*ROW('Water Data'!G92))="","",OFFSET('Water Data'!$G$27,0,10*ROW('Water Data'!G92)))</f>
        <v/>
      </c>
      <c r="CC98" s="309" t="str">
        <f ca="true">+IF(OFFSET('Water Data'!$G$28,0,10*ROW('Water Data'!G92))="","",OFFSET('Water Data'!$G$28,0,10*ROW('Water Data'!G92)))</f>
        <v/>
      </c>
      <c r="CD98" s="309" t="str">
        <f ca="true">+IF(OFFSET('Water Data'!$G$29,0,10*ROW('Water Data'!G92))="","",OFFSET('Water Data'!$G$29,0,10*ROW('Water Data'!G92)))</f>
        <v/>
      </c>
      <c r="CE98" s="309" t="str">
        <f ca="true">+IF(OFFSET('Water Data'!$H$27,0,10*ROW('Water Data'!H92))="","",OFFSET('Water Data'!$H$27,0,10*ROW('Water Data'!H92)))</f>
        <v/>
      </c>
      <c r="CF98" s="309" t="str">
        <f ca="true">+IF(OFFSET('Water Data'!$H$28,0,10*ROW('Water Data'!H92))="","",OFFSET('Water Data'!$H$28,0,10*ROW('Water Data'!H92)))</f>
        <v/>
      </c>
      <c r="CG98" s="309" t="str">
        <f ca="true">+IF(OFFSET('Water Data'!$H$29,0,10*ROW('Water Data'!H92))="","",OFFSET('Water Data'!$H$29,0,10*ROW('Water Data'!H92)))</f>
        <v/>
      </c>
      <c r="CH98" s="309" t="str">
        <f ca="true">+IF(OFFSET('Water Data'!$I$27,0,10*ROW('Water Data'!I92))="","",OFFSET('Water Data'!$I$27,0,10*ROW('Water Data'!I92)))</f>
        <v/>
      </c>
      <c r="CI98" s="309" t="str">
        <f ca="true">+IF(OFFSET('Water Data'!$I$28,0,10*ROW('Water Data'!I92))="","",OFFSET('Water Data'!$I$28,0,10*ROW('Water Data'!I92)))</f>
        <v/>
      </c>
      <c r="CJ98" s="309" t="str">
        <f ca="true">+IF(OFFSET('Water Data'!$I$29,0,10*ROW('Water Data'!I92))="","",OFFSET('Water Data'!$I$29,0,10*ROW('Water Data'!I92)))</f>
        <v/>
      </c>
      <c r="CK98" s="309" t="str">
        <f ca="true">+IF(OFFSET('Sanitation Data'!$D$28,0,10*ROW('Sanitation Data'!D92))="","",OFFSET('Sanitation Data'!$D$28,0,10*ROW('Sanitation Data'!D92)))</f>
        <v/>
      </c>
      <c r="CL98" s="309" t="str">
        <f ca="true">+IF(OFFSET('Sanitation Data'!$D$29,0,10*ROW('Sanitation Data'!D92))="","",OFFSET('Sanitation Data'!$D$29,0,10*ROW('Sanitation Data'!D92)))</f>
        <v/>
      </c>
      <c r="CM98" s="309" t="str">
        <f ca="true">+IF(OFFSET('Sanitation Data'!$D$30,0,10*ROW('Sanitation Data'!D92))="","",OFFSET('Sanitation Data'!$D$30,0,10*ROW('Sanitation Data'!D92)))</f>
        <v/>
      </c>
      <c r="CN98" s="309" t="str">
        <f ca="true">+IF(OFFSET('Sanitation Data'!$D$31,0,10*ROW('Sanitation Data'!D92))="","",OFFSET('Sanitation Data'!$D$31,0,10*ROW('Sanitation Data'!D92)))</f>
        <v/>
      </c>
      <c r="CO98" s="309" t="str">
        <f ca="true">+IF(OFFSET('Sanitation Data'!$D$32,0,10*ROW('Sanitation Data'!D92))="","",OFFSET('Sanitation Data'!$D$32,0,10*ROW('Sanitation Data'!D92)))</f>
        <v/>
      </c>
      <c r="CP98" s="309" t="str">
        <f ca="true">+IF(OFFSET('Sanitation Data'!$E$28,0,10*ROW('Sanitation Data'!E92))="","",OFFSET('Sanitation Data'!$E$28,0,10*ROW('Sanitation Data'!E92)))</f>
        <v/>
      </c>
      <c r="CQ98" s="309" t="str">
        <f ca="true">+IF(OFFSET('Sanitation Data'!$E$29,0,10*ROW('Sanitation Data'!E92))="","",OFFSET('Sanitation Data'!$E$29,0,10*ROW('Sanitation Data'!E92)))</f>
        <v/>
      </c>
      <c r="CR98" s="309" t="str">
        <f ca="true">+IF(OFFSET('Sanitation Data'!$E$30,0,10*ROW('Sanitation Data'!E92))="","",OFFSET('Sanitation Data'!$E$30,0,10*ROW('Sanitation Data'!E92)))</f>
        <v/>
      </c>
      <c r="CS98" s="309" t="str">
        <f ca="true">+IF(OFFSET('Sanitation Data'!$E$31,0,10*ROW('Sanitation Data'!E92))="","",OFFSET('Sanitation Data'!$E$31,0,10*ROW('Sanitation Data'!E92)))</f>
        <v/>
      </c>
      <c r="CT98" s="309" t="str">
        <f ca="true">+IF(OFFSET('Sanitation Data'!$E$32,0,10*ROW('Sanitation Data'!E92))="","",OFFSET('Sanitation Data'!$E$32,0,10*ROW('Sanitation Data'!E92)))</f>
        <v/>
      </c>
      <c r="CU98" s="309" t="str">
        <f ca="true">+IF(OFFSET('Sanitation Data'!$F$28,0,10*ROW('Sanitation Data'!F92))="","",OFFSET('Sanitation Data'!$F$28,0,10*ROW('Sanitation Data'!F92)))</f>
        <v/>
      </c>
      <c r="CV98" s="309" t="str">
        <f ca="true">+IF(OFFSET('Sanitation Data'!$F$29,0,10*ROW('Sanitation Data'!F92))="","",OFFSET('Sanitation Data'!$F$29,0,10*ROW('Sanitation Data'!F92)))</f>
        <v/>
      </c>
      <c r="CW98" s="309" t="str">
        <f ca="true">+IF(OFFSET('Sanitation Data'!$F$30,0,10*ROW('Sanitation Data'!F92))="","",OFFSET('Sanitation Data'!$F$30,0,10*ROW('Sanitation Data'!F92)))</f>
        <v/>
      </c>
      <c r="CX98" s="309" t="str">
        <f ca="true">+IF(OFFSET('Sanitation Data'!$F$31,0,10*ROW('Sanitation Data'!F92))="","",OFFSET('Sanitation Data'!$F$31,0,10*ROW('Sanitation Data'!F92)))</f>
        <v/>
      </c>
      <c r="CY98" s="309" t="str">
        <f ca="true">+IF(OFFSET('Sanitation Data'!$F$32,0,10*ROW('Sanitation Data'!F92))="","",OFFSET('Sanitation Data'!$F$32,0,10*ROW('Sanitation Data'!F92)))</f>
        <v/>
      </c>
      <c r="CZ98" s="309" t="str">
        <f ca="true">+IF(OFFSET('Sanitation Data'!$G$28,0,10*ROW('Sanitation Data'!G92))="","",OFFSET('Sanitation Data'!$G$28,0,10*ROW('Sanitation Data'!G92)))</f>
        <v/>
      </c>
      <c r="DA98" s="309" t="str">
        <f ca="true">+IF(OFFSET('Sanitation Data'!$G$29,0,10*ROW('Sanitation Data'!G92))="","",OFFSET('Sanitation Data'!$G$29,0,10*ROW('Sanitation Data'!G92)))</f>
        <v/>
      </c>
      <c r="DB98" s="309" t="str">
        <f ca="true">+IF(OFFSET('Sanitation Data'!$G$30,0,10*ROW('Sanitation Data'!G92))="","",OFFSET('Sanitation Data'!$G$30,0,10*ROW('Sanitation Data'!G92)))</f>
        <v/>
      </c>
      <c r="DC98" s="309" t="str">
        <f ca="true">+IF(OFFSET('Sanitation Data'!$G$31,0,10*ROW('Sanitation Data'!G92))="","",OFFSET('Sanitation Data'!$G$31,0,10*ROW('Sanitation Data'!G92)))</f>
        <v/>
      </c>
      <c r="DD98" s="309" t="str">
        <f ca="true">+IF(OFFSET('Sanitation Data'!$G$32,0,10*ROW('Sanitation Data'!G92))="","",OFFSET('Sanitation Data'!$G$32,0,10*ROW('Sanitation Data'!G92)))</f>
        <v/>
      </c>
      <c r="DE98" s="309" t="str">
        <f ca="true">+IF(OFFSET('Sanitation Data'!$H$28,0,10*ROW('Sanitation Data'!H92))="","",OFFSET('Sanitation Data'!$H$28,0,10*ROW('Sanitation Data'!H92)))</f>
        <v/>
      </c>
      <c r="DF98" s="309" t="str">
        <f ca="true">+IF(OFFSET('Sanitation Data'!$H$29,0,10*ROW('Sanitation Data'!H92))="","",OFFSET('Sanitation Data'!$H$29,0,10*ROW('Sanitation Data'!H92)))</f>
        <v/>
      </c>
      <c r="DG98" s="309" t="str">
        <f ca="true">+IF(OFFSET('Sanitation Data'!$H$30,0,10*ROW('Sanitation Data'!H92))="","",OFFSET('Sanitation Data'!$H$30,0,10*ROW('Sanitation Data'!H92)))</f>
        <v/>
      </c>
      <c r="DH98" s="309" t="str">
        <f ca="true">+IF(OFFSET('Sanitation Data'!$H$31,0,10*ROW('Sanitation Data'!H92))="","",OFFSET('Sanitation Data'!$H$31,0,10*ROW('Sanitation Data'!H92)))</f>
        <v/>
      </c>
      <c r="DI98" s="309" t="str">
        <f ca="true">+IF(OFFSET('Sanitation Data'!$H$32,0,10*ROW('Sanitation Data'!H92))="","",OFFSET('Sanitation Data'!$H$32,0,10*ROW('Sanitation Data'!H92)))</f>
        <v/>
      </c>
      <c r="DJ98" s="309" t="str">
        <f ca="true">+IF(OFFSET('Sanitation Data'!$I$28,0,10*ROW('Sanitation Data'!I92))="","",OFFSET('Sanitation Data'!$I$28,0,10*ROW('Sanitation Data'!I92)))</f>
        <v/>
      </c>
      <c r="DK98" s="309" t="str">
        <f ca="true">+IF(OFFSET('Sanitation Data'!$I$29,0,10*ROW('Sanitation Data'!I92))="","",OFFSET('Sanitation Data'!$I$29,0,10*ROW('Sanitation Data'!I92)))</f>
        <v/>
      </c>
      <c r="DL98" s="309" t="str">
        <f ca="true">+IF(OFFSET('Sanitation Data'!$I$30,0,10*ROW('Sanitation Data'!I92))="","",OFFSET('Sanitation Data'!$I$30,0,10*ROW('Sanitation Data'!I92)))</f>
        <v/>
      </c>
      <c r="DM98" s="309" t="str">
        <f ca="true">+IF(OFFSET('Sanitation Data'!$I$31,0,10*ROW('Sanitation Data'!I92))="","",OFFSET('Sanitation Data'!$I$31,0,10*ROW('Sanitation Data'!I92)))</f>
        <v/>
      </c>
      <c r="DN98" s="309" t="str">
        <f ca="true">+IF(OFFSET('Sanitation Data'!$I$32,0,10*ROW('Sanitation Data'!I92))="","",OFFSET('Sanitation Data'!$I$32,0,10*ROW('Sanitation Data'!I92)))</f>
        <v/>
      </c>
      <c r="DO98" s="309" t="str">
        <f ca="true">+IF(OFFSET('Hygiene Data'!$D$11,0,10*ROW('Hygiene Data'!D92))="","",OFFSET('Hygiene Data'!$D$11,0,10*ROW('Hygiene Data'!D92)))</f>
        <v/>
      </c>
      <c r="DP98" s="309" t="str">
        <f ca="true">+IF(OFFSET('Hygiene Data'!$D$12,0,10*ROW('Hygiene Data'!D92))="","",OFFSET('Hygiene Data'!$D$12,0,10*ROW('Hygiene Data'!D92)))</f>
        <v/>
      </c>
      <c r="DQ98" s="309" t="str">
        <f ca="true">+IF(OFFSET('Hygiene Data'!$D$13,0,10*ROW('Hygiene Data'!D92))="","",OFFSET('Hygiene Data'!$D$13,0,10*ROW('Hygiene Data'!D92)))</f>
        <v/>
      </c>
      <c r="DR98" s="309" t="str">
        <f ca="true">+IF(OFFSET('Hygiene Data'!$E$11,0,10*ROW('Hygiene Data'!E92))="","",OFFSET('Hygiene Data'!$E$11,0,10*ROW('Hygiene Data'!E92)))</f>
        <v/>
      </c>
      <c r="DS98" s="309" t="str">
        <f ca="true">+IF(OFFSET('Hygiene Data'!$E$12,0,10*ROW('Hygiene Data'!E92))="","",OFFSET('Hygiene Data'!$E$12,0,10*ROW('Hygiene Data'!E92)))</f>
        <v/>
      </c>
      <c r="DT98" s="309" t="str">
        <f ca="true">+IF(OFFSET('Hygiene Data'!$E$13,0,10*ROW('Hygiene Data'!E92))="","",OFFSET('Hygiene Data'!$E$13,0,10*ROW('Hygiene Data'!E92)))</f>
        <v/>
      </c>
      <c r="DU98" s="309" t="str">
        <f ca="true">+IF(OFFSET('Hygiene Data'!$F$11,0,10*ROW('Hygiene Data'!F92))="","",OFFSET('Hygiene Data'!$F$11,0,10*ROW('Hygiene Data'!F92)))</f>
        <v/>
      </c>
      <c r="DV98" s="309" t="str">
        <f ca="true">+IF(OFFSET('Hygiene Data'!$F$12,0,10*ROW('Hygiene Data'!F92))="","",OFFSET('Hygiene Data'!$F$12,0,10*ROW('Hygiene Data'!F92)))</f>
        <v/>
      </c>
      <c r="DW98" s="309" t="str">
        <f ca="true">+IF(OFFSET('Hygiene Data'!$F$13,0,10*ROW('Hygiene Data'!F92))="","",OFFSET('Hygiene Data'!$F$13,0,10*ROW('Hygiene Data'!F92)))</f>
        <v/>
      </c>
      <c r="DX98" s="309" t="str">
        <f ca="true">+IF(OFFSET('Hygiene Data'!$G$11,0,10*ROW('Hygiene Data'!G92))="","",OFFSET('Hygiene Data'!$G$11,0,10*ROW('Hygiene Data'!G92)))</f>
        <v/>
      </c>
      <c r="DY98" s="309" t="str">
        <f ca="true">+IF(OFFSET('Hygiene Data'!$G$12,0,10*ROW('Hygiene Data'!G92))="","",OFFSET('Hygiene Data'!$G$12,0,10*ROW('Hygiene Data'!G92)))</f>
        <v/>
      </c>
      <c r="DZ98" s="309" t="str">
        <f ca="true">+IF(OFFSET('Hygiene Data'!$G$13,0,10*ROW('Hygiene Data'!G92))="","",OFFSET('Hygiene Data'!$G$13,0,10*ROW('Hygiene Data'!G92)))</f>
        <v/>
      </c>
      <c r="EA98" s="309" t="str">
        <f ca="true">+IF(OFFSET('Hygiene Data'!$H$11,0,10*ROW('Hygiene Data'!H92))="","",OFFSET('Hygiene Data'!$H$11,0,10*ROW('Hygiene Data'!H92)))</f>
        <v/>
      </c>
      <c r="EB98" s="309" t="str">
        <f ca="true">+IF(OFFSET('Hygiene Data'!$H$12,0,10*ROW('Hygiene Data'!H92))="","",OFFSET('Hygiene Data'!$H$12,0,10*ROW('Hygiene Data'!H92)))</f>
        <v/>
      </c>
      <c r="EC98" s="309" t="str">
        <f ca="true">+IF(OFFSET('Hygiene Data'!$H$13,0,10*ROW('Hygiene Data'!H92))="","",OFFSET('Hygiene Data'!$H$13,0,10*ROW('Hygiene Data'!H92)))</f>
        <v/>
      </c>
      <c r="ED98" s="309" t="str">
        <f ca="true">+IF(OFFSET('Hygiene Data'!$I$11,0,10*ROW('Hygiene Data'!I92))="","",OFFSET('Hygiene Data'!$I$11,0,10*ROW('Hygiene Data'!I92)))</f>
        <v/>
      </c>
      <c r="EE98" s="309" t="str">
        <f ca="true">+IF(OFFSET('Hygiene Data'!$I$12,0,10*ROW('Hygiene Data'!I92))="","",OFFSET('Hygiene Data'!$I$12,0,10*ROW('Hygiene Data'!I92)))</f>
        <v/>
      </c>
      <c r="EF98" s="309"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65"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9"/>
      <c r="BS99" s="309" t="str">
        <f ca="true">+IF(OFFSET('Water Data'!$D$27,0,10*ROW('Water Data'!D93))="","",OFFSET('Water Data'!$D$27,0,10*ROW('Water Data'!D93)))</f>
        <v/>
      </c>
      <c r="BT99" s="309" t="str">
        <f ca="true">+IF(OFFSET('Water Data'!$D$28,0,10*ROW('Water Data'!D93))="","",OFFSET('Water Data'!$D$28,0,10*ROW('Water Data'!D93)))</f>
        <v/>
      </c>
      <c r="BU99" s="309" t="str">
        <f ca="true">+IF(OFFSET('Water Data'!$D$29,0,10*ROW('Water Data'!D93))="","",OFFSET('Water Data'!$D$29,0,10*ROW('Water Data'!D93)))</f>
        <v/>
      </c>
      <c r="BV99" s="309" t="str">
        <f ca="true">+IF(OFFSET('Water Data'!$E$27,0,10*ROW('Water Data'!E93))="","",OFFSET('Water Data'!$E$27,0,10*ROW('Water Data'!E93)))</f>
        <v/>
      </c>
      <c r="BW99" s="309" t="str">
        <f ca="true">+IF(OFFSET('Water Data'!$E$28,0,10*ROW('Water Data'!E93))="","",OFFSET('Water Data'!$E$28,0,10*ROW('Water Data'!E93)))</f>
        <v/>
      </c>
      <c r="BX99" s="309" t="str">
        <f ca="true">+IF(OFFSET('Water Data'!$E$29,0,10*ROW('Water Data'!E93))="","",OFFSET('Water Data'!$E$29,0,10*ROW('Water Data'!E93)))</f>
        <v/>
      </c>
      <c r="BY99" s="309" t="str">
        <f ca="true">+IF(OFFSET('Water Data'!$F$27,0,10*ROW('Water Data'!F93))="","",OFFSET('Water Data'!$F$27,0,10*ROW('Water Data'!F93)))</f>
        <v/>
      </c>
      <c r="BZ99" s="309" t="str">
        <f ca="true">+IF(OFFSET('Water Data'!$F$28,0,10*ROW('Water Data'!F93))="","",OFFSET('Water Data'!$F$28,0,10*ROW('Water Data'!F93)))</f>
        <v/>
      </c>
      <c r="CA99" s="309" t="str">
        <f ca="true">+IF(OFFSET('Water Data'!$F$29,0,10*ROW('Water Data'!F93))="","",OFFSET('Water Data'!$F$29,0,10*ROW('Water Data'!F93)))</f>
        <v/>
      </c>
      <c r="CB99" s="309" t="str">
        <f ca="true">+IF(OFFSET('Water Data'!$G$27,0,10*ROW('Water Data'!G93))="","",OFFSET('Water Data'!$G$27,0,10*ROW('Water Data'!G93)))</f>
        <v/>
      </c>
      <c r="CC99" s="309" t="str">
        <f ca="true">+IF(OFFSET('Water Data'!$G$28,0,10*ROW('Water Data'!G93))="","",OFFSET('Water Data'!$G$28,0,10*ROW('Water Data'!G93)))</f>
        <v/>
      </c>
      <c r="CD99" s="309" t="str">
        <f ca="true">+IF(OFFSET('Water Data'!$G$29,0,10*ROW('Water Data'!G93))="","",OFFSET('Water Data'!$G$29,0,10*ROW('Water Data'!G93)))</f>
        <v/>
      </c>
      <c r="CE99" s="309" t="str">
        <f ca="true">+IF(OFFSET('Water Data'!$H$27,0,10*ROW('Water Data'!H93))="","",OFFSET('Water Data'!$H$27,0,10*ROW('Water Data'!H93)))</f>
        <v/>
      </c>
      <c r="CF99" s="309" t="str">
        <f ca="true">+IF(OFFSET('Water Data'!$H$28,0,10*ROW('Water Data'!H93))="","",OFFSET('Water Data'!$H$28,0,10*ROW('Water Data'!H93)))</f>
        <v/>
      </c>
      <c r="CG99" s="309" t="str">
        <f ca="true">+IF(OFFSET('Water Data'!$H$29,0,10*ROW('Water Data'!H93))="","",OFFSET('Water Data'!$H$29,0,10*ROW('Water Data'!H93)))</f>
        <v/>
      </c>
      <c r="CH99" s="309" t="str">
        <f ca="true">+IF(OFFSET('Water Data'!$I$27,0,10*ROW('Water Data'!I93))="","",OFFSET('Water Data'!$I$27,0,10*ROW('Water Data'!I93)))</f>
        <v/>
      </c>
      <c r="CI99" s="309" t="str">
        <f ca="true">+IF(OFFSET('Water Data'!$I$28,0,10*ROW('Water Data'!I93))="","",OFFSET('Water Data'!$I$28,0,10*ROW('Water Data'!I93)))</f>
        <v/>
      </c>
      <c r="CJ99" s="309" t="str">
        <f ca="true">+IF(OFFSET('Water Data'!$I$29,0,10*ROW('Water Data'!I93))="","",OFFSET('Water Data'!$I$29,0,10*ROW('Water Data'!I93)))</f>
        <v/>
      </c>
      <c r="CK99" s="309" t="str">
        <f ca="true">+IF(OFFSET('Sanitation Data'!$D$28,0,10*ROW('Sanitation Data'!D93))="","",OFFSET('Sanitation Data'!$D$28,0,10*ROW('Sanitation Data'!D93)))</f>
        <v/>
      </c>
      <c r="CL99" s="309" t="str">
        <f ca="true">+IF(OFFSET('Sanitation Data'!$D$29,0,10*ROW('Sanitation Data'!D93))="","",OFFSET('Sanitation Data'!$D$29,0,10*ROW('Sanitation Data'!D93)))</f>
        <v/>
      </c>
      <c r="CM99" s="309" t="str">
        <f ca="true">+IF(OFFSET('Sanitation Data'!$D$30,0,10*ROW('Sanitation Data'!D93))="","",OFFSET('Sanitation Data'!$D$30,0,10*ROW('Sanitation Data'!D93)))</f>
        <v/>
      </c>
      <c r="CN99" s="309" t="str">
        <f ca="true">+IF(OFFSET('Sanitation Data'!$D$31,0,10*ROW('Sanitation Data'!D93))="","",OFFSET('Sanitation Data'!$D$31,0,10*ROW('Sanitation Data'!D93)))</f>
        <v/>
      </c>
      <c r="CO99" s="309" t="str">
        <f ca="true">+IF(OFFSET('Sanitation Data'!$D$32,0,10*ROW('Sanitation Data'!D93))="","",OFFSET('Sanitation Data'!$D$32,0,10*ROW('Sanitation Data'!D93)))</f>
        <v/>
      </c>
      <c r="CP99" s="309" t="str">
        <f ca="true">+IF(OFFSET('Sanitation Data'!$E$28,0,10*ROW('Sanitation Data'!E93))="","",OFFSET('Sanitation Data'!$E$28,0,10*ROW('Sanitation Data'!E93)))</f>
        <v/>
      </c>
      <c r="CQ99" s="309" t="str">
        <f ca="true">+IF(OFFSET('Sanitation Data'!$E$29,0,10*ROW('Sanitation Data'!E93))="","",OFFSET('Sanitation Data'!$E$29,0,10*ROW('Sanitation Data'!E93)))</f>
        <v/>
      </c>
      <c r="CR99" s="309" t="str">
        <f ca="true">+IF(OFFSET('Sanitation Data'!$E$30,0,10*ROW('Sanitation Data'!E93))="","",OFFSET('Sanitation Data'!$E$30,0,10*ROW('Sanitation Data'!E93)))</f>
        <v/>
      </c>
      <c r="CS99" s="309" t="str">
        <f ca="true">+IF(OFFSET('Sanitation Data'!$E$31,0,10*ROW('Sanitation Data'!E93))="","",OFFSET('Sanitation Data'!$E$31,0,10*ROW('Sanitation Data'!E93)))</f>
        <v/>
      </c>
      <c r="CT99" s="309" t="str">
        <f ca="true">+IF(OFFSET('Sanitation Data'!$E$32,0,10*ROW('Sanitation Data'!E93))="","",OFFSET('Sanitation Data'!$E$32,0,10*ROW('Sanitation Data'!E93)))</f>
        <v/>
      </c>
      <c r="CU99" s="309" t="str">
        <f ca="true">+IF(OFFSET('Sanitation Data'!$F$28,0,10*ROW('Sanitation Data'!F93))="","",OFFSET('Sanitation Data'!$F$28,0,10*ROW('Sanitation Data'!F93)))</f>
        <v/>
      </c>
      <c r="CV99" s="309" t="str">
        <f ca="true">+IF(OFFSET('Sanitation Data'!$F$29,0,10*ROW('Sanitation Data'!F93))="","",OFFSET('Sanitation Data'!$F$29,0,10*ROW('Sanitation Data'!F93)))</f>
        <v/>
      </c>
      <c r="CW99" s="309" t="str">
        <f ca="true">+IF(OFFSET('Sanitation Data'!$F$30,0,10*ROW('Sanitation Data'!F93))="","",OFFSET('Sanitation Data'!$F$30,0,10*ROW('Sanitation Data'!F93)))</f>
        <v/>
      </c>
      <c r="CX99" s="309" t="str">
        <f ca="true">+IF(OFFSET('Sanitation Data'!$F$31,0,10*ROW('Sanitation Data'!F93))="","",OFFSET('Sanitation Data'!$F$31,0,10*ROW('Sanitation Data'!F93)))</f>
        <v/>
      </c>
      <c r="CY99" s="309" t="str">
        <f ca="true">+IF(OFFSET('Sanitation Data'!$F$32,0,10*ROW('Sanitation Data'!F93))="","",OFFSET('Sanitation Data'!$F$32,0,10*ROW('Sanitation Data'!F93)))</f>
        <v/>
      </c>
      <c r="CZ99" s="309" t="str">
        <f ca="true">+IF(OFFSET('Sanitation Data'!$G$28,0,10*ROW('Sanitation Data'!G93))="","",OFFSET('Sanitation Data'!$G$28,0,10*ROW('Sanitation Data'!G93)))</f>
        <v/>
      </c>
      <c r="DA99" s="309" t="str">
        <f ca="true">+IF(OFFSET('Sanitation Data'!$G$29,0,10*ROW('Sanitation Data'!G93))="","",OFFSET('Sanitation Data'!$G$29,0,10*ROW('Sanitation Data'!G93)))</f>
        <v/>
      </c>
      <c r="DB99" s="309" t="str">
        <f ca="true">+IF(OFFSET('Sanitation Data'!$G$30,0,10*ROW('Sanitation Data'!G93))="","",OFFSET('Sanitation Data'!$G$30,0,10*ROW('Sanitation Data'!G93)))</f>
        <v/>
      </c>
      <c r="DC99" s="309" t="str">
        <f ca="true">+IF(OFFSET('Sanitation Data'!$G$31,0,10*ROW('Sanitation Data'!G93))="","",OFFSET('Sanitation Data'!$G$31,0,10*ROW('Sanitation Data'!G93)))</f>
        <v/>
      </c>
      <c r="DD99" s="309" t="str">
        <f ca="true">+IF(OFFSET('Sanitation Data'!$G$32,0,10*ROW('Sanitation Data'!G93))="","",OFFSET('Sanitation Data'!$G$32,0,10*ROW('Sanitation Data'!G93)))</f>
        <v/>
      </c>
      <c r="DE99" s="309" t="str">
        <f ca="true">+IF(OFFSET('Sanitation Data'!$H$28,0,10*ROW('Sanitation Data'!H93))="","",OFFSET('Sanitation Data'!$H$28,0,10*ROW('Sanitation Data'!H93)))</f>
        <v/>
      </c>
      <c r="DF99" s="309" t="str">
        <f ca="true">+IF(OFFSET('Sanitation Data'!$H$29,0,10*ROW('Sanitation Data'!H93))="","",OFFSET('Sanitation Data'!$H$29,0,10*ROW('Sanitation Data'!H93)))</f>
        <v/>
      </c>
      <c r="DG99" s="309" t="str">
        <f ca="true">+IF(OFFSET('Sanitation Data'!$H$30,0,10*ROW('Sanitation Data'!H93))="","",OFFSET('Sanitation Data'!$H$30,0,10*ROW('Sanitation Data'!H93)))</f>
        <v/>
      </c>
      <c r="DH99" s="309" t="str">
        <f ca="true">+IF(OFFSET('Sanitation Data'!$H$31,0,10*ROW('Sanitation Data'!H93))="","",OFFSET('Sanitation Data'!$H$31,0,10*ROW('Sanitation Data'!H93)))</f>
        <v/>
      </c>
      <c r="DI99" s="309" t="str">
        <f ca="true">+IF(OFFSET('Sanitation Data'!$H$32,0,10*ROW('Sanitation Data'!H93))="","",OFFSET('Sanitation Data'!$H$32,0,10*ROW('Sanitation Data'!H93)))</f>
        <v/>
      </c>
      <c r="DJ99" s="309" t="str">
        <f ca="true">+IF(OFFSET('Sanitation Data'!$I$28,0,10*ROW('Sanitation Data'!I93))="","",OFFSET('Sanitation Data'!$I$28,0,10*ROW('Sanitation Data'!I93)))</f>
        <v/>
      </c>
      <c r="DK99" s="309" t="str">
        <f ca="true">+IF(OFFSET('Sanitation Data'!$I$29,0,10*ROW('Sanitation Data'!I93))="","",OFFSET('Sanitation Data'!$I$29,0,10*ROW('Sanitation Data'!I93)))</f>
        <v/>
      </c>
      <c r="DL99" s="309" t="str">
        <f ca="true">+IF(OFFSET('Sanitation Data'!$I$30,0,10*ROW('Sanitation Data'!I93))="","",OFFSET('Sanitation Data'!$I$30,0,10*ROW('Sanitation Data'!I93)))</f>
        <v/>
      </c>
      <c r="DM99" s="309" t="str">
        <f ca="true">+IF(OFFSET('Sanitation Data'!$I$31,0,10*ROW('Sanitation Data'!I93))="","",OFFSET('Sanitation Data'!$I$31,0,10*ROW('Sanitation Data'!I93)))</f>
        <v/>
      </c>
      <c r="DN99" s="309" t="str">
        <f ca="true">+IF(OFFSET('Sanitation Data'!$I$32,0,10*ROW('Sanitation Data'!I93))="","",OFFSET('Sanitation Data'!$I$32,0,10*ROW('Sanitation Data'!I93)))</f>
        <v/>
      </c>
      <c r="DO99" s="309" t="str">
        <f ca="true">+IF(OFFSET('Hygiene Data'!$D$11,0,10*ROW('Hygiene Data'!D93))="","",OFFSET('Hygiene Data'!$D$11,0,10*ROW('Hygiene Data'!D93)))</f>
        <v/>
      </c>
      <c r="DP99" s="309" t="str">
        <f ca="true">+IF(OFFSET('Hygiene Data'!$D$12,0,10*ROW('Hygiene Data'!D93))="","",OFFSET('Hygiene Data'!$D$12,0,10*ROW('Hygiene Data'!D93)))</f>
        <v/>
      </c>
      <c r="DQ99" s="309" t="str">
        <f ca="true">+IF(OFFSET('Hygiene Data'!$D$13,0,10*ROW('Hygiene Data'!D93))="","",OFFSET('Hygiene Data'!$D$13,0,10*ROW('Hygiene Data'!D93)))</f>
        <v/>
      </c>
      <c r="DR99" s="309" t="str">
        <f ca="true">+IF(OFFSET('Hygiene Data'!$E$11,0,10*ROW('Hygiene Data'!E93))="","",OFFSET('Hygiene Data'!$E$11,0,10*ROW('Hygiene Data'!E93)))</f>
        <v/>
      </c>
      <c r="DS99" s="309" t="str">
        <f ca="true">+IF(OFFSET('Hygiene Data'!$E$12,0,10*ROW('Hygiene Data'!E93))="","",OFFSET('Hygiene Data'!$E$12,0,10*ROW('Hygiene Data'!E93)))</f>
        <v/>
      </c>
      <c r="DT99" s="309" t="str">
        <f ca="true">+IF(OFFSET('Hygiene Data'!$E$13,0,10*ROW('Hygiene Data'!E93))="","",OFFSET('Hygiene Data'!$E$13,0,10*ROW('Hygiene Data'!E93)))</f>
        <v/>
      </c>
      <c r="DU99" s="309" t="str">
        <f ca="true">+IF(OFFSET('Hygiene Data'!$F$11,0,10*ROW('Hygiene Data'!F93))="","",OFFSET('Hygiene Data'!$F$11,0,10*ROW('Hygiene Data'!F93)))</f>
        <v/>
      </c>
      <c r="DV99" s="309" t="str">
        <f ca="true">+IF(OFFSET('Hygiene Data'!$F$12,0,10*ROW('Hygiene Data'!F93))="","",OFFSET('Hygiene Data'!$F$12,0,10*ROW('Hygiene Data'!F93)))</f>
        <v/>
      </c>
      <c r="DW99" s="309" t="str">
        <f ca="true">+IF(OFFSET('Hygiene Data'!$F$13,0,10*ROW('Hygiene Data'!F93))="","",OFFSET('Hygiene Data'!$F$13,0,10*ROW('Hygiene Data'!F93)))</f>
        <v/>
      </c>
      <c r="DX99" s="309" t="str">
        <f ca="true">+IF(OFFSET('Hygiene Data'!$G$11,0,10*ROW('Hygiene Data'!G93))="","",OFFSET('Hygiene Data'!$G$11,0,10*ROW('Hygiene Data'!G93)))</f>
        <v/>
      </c>
      <c r="DY99" s="309" t="str">
        <f ca="true">+IF(OFFSET('Hygiene Data'!$G$12,0,10*ROW('Hygiene Data'!G93))="","",OFFSET('Hygiene Data'!$G$12,0,10*ROW('Hygiene Data'!G93)))</f>
        <v/>
      </c>
      <c r="DZ99" s="309" t="str">
        <f ca="true">+IF(OFFSET('Hygiene Data'!$G$13,0,10*ROW('Hygiene Data'!G93))="","",OFFSET('Hygiene Data'!$G$13,0,10*ROW('Hygiene Data'!G93)))</f>
        <v/>
      </c>
      <c r="EA99" s="309" t="str">
        <f ca="true">+IF(OFFSET('Hygiene Data'!$H$11,0,10*ROW('Hygiene Data'!H93))="","",OFFSET('Hygiene Data'!$H$11,0,10*ROW('Hygiene Data'!H93)))</f>
        <v/>
      </c>
      <c r="EB99" s="309" t="str">
        <f ca="true">+IF(OFFSET('Hygiene Data'!$H$12,0,10*ROW('Hygiene Data'!H93))="","",OFFSET('Hygiene Data'!$H$12,0,10*ROW('Hygiene Data'!H93)))</f>
        <v/>
      </c>
      <c r="EC99" s="309" t="str">
        <f ca="true">+IF(OFFSET('Hygiene Data'!$H$13,0,10*ROW('Hygiene Data'!H93))="","",OFFSET('Hygiene Data'!$H$13,0,10*ROW('Hygiene Data'!H93)))</f>
        <v/>
      </c>
      <c r="ED99" s="309" t="str">
        <f ca="true">+IF(OFFSET('Hygiene Data'!$I$11,0,10*ROW('Hygiene Data'!I93))="","",OFFSET('Hygiene Data'!$I$11,0,10*ROW('Hygiene Data'!I93)))</f>
        <v/>
      </c>
      <c r="EE99" s="309" t="str">
        <f ca="true">+IF(OFFSET('Hygiene Data'!$I$12,0,10*ROW('Hygiene Data'!I93))="","",OFFSET('Hygiene Data'!$I$12,0,10*ROW('Hygiene Data'!I93)))</f>
        <v/>
      </c>
      <c r="EF99" s="309"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65"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9"/>
      <c r="BS100" s="309" t="str">
        <f ca="true">+IF(OFFSET('Water Data'!$D$27,0,10*ROW('Water Data'!D94))="","",OFFSET('Water Data'!$D$27,0,10*ROW('Water Data'!D94)))</f>
        <v/>
      </c>
      <c r="BT100" s="309" t="str">
        <f ca="true">+IF(OFFSET('Water Data'!$D$28,0,10*ROW('Water Data'!D94))="","",OFFSET('Water Data'!$D$28,0,10*ROW('Water Data'!D94)))</f>
        <v/>
      </c>
      <c r="BU100" s="309" t="str">
        <f ca="true">+IF(OFFSET('Water Data'!$D$29,0,10*ROW('Water Data'!D94))="","",OFFSET('Water Data'!$D$29,0,10*ROW('Water Data'!D94)))</f>
        <v/>
      </c>
      <c r="BV100" s="309" t="str">
        <f ca="true">+IF(OFFSET('Water Data'!$E$27,0,10*ROW('Water Data'!E94))="","",OFFSET('Water Data'!$E$27,0,10*ROW('Water Data'!E94)))</f>
        <v/>
      </c>
      <c r="BW100" s="309" t="str">
        <f ca="true">+IF(OFFSET('Water Data'!$E$28,0,10*ROW('Water Data'!E94))="","",OFFSET('Water Data'!$E$28,0,10*ROW('Water Data'!E94)))</f>
        <v/>
      </c>
      <c r="BX100" s="309" t="str">
        <f ca="true">+IF(OFFSET('Water Data'!$E$29,0,10*ROW('Water Data'!E94))="","",OFFSET('Water Data'!$E$29,0,10*ROW('Water Data'!E94)))</f>
        <v/>
      </c>
      <c r="BY100" s="309" t="str">
        <f ca="true">+IF(OFFSET('Water Data'!$F$27,0,10*ROW('Water Data'!F94))="","",OFFSET('Water Data'!$F$27,0,10*ROW('Water Data'!F94)))</f>
        <v/>
      </c>
      <c r="BZ100" s="309" t="str">
        <f ca="true">+IF(OFFSET('Water Data'!$F$28,0,10*ROW('Water Data'!F94))="","",OFFSET('Water Data'!$F$28,0,10*ROW('Water Data'!F94)))</f>
        <v/>
      </c>
      <c r="CA100" s="309" t="str">
        <f ca="true">+IF(OFFSET('Water Data'!$F$29,0,10*ROW('Water Data'!F94))="","",OFFSET('Water Data'!$F$29,0,10*ROW('Water Data'!F94)))</f>
        <v/>
      </c>
      <c r="CB100" s="309" t="str">
        <f ca="true">+IF(OFFSET('Water Data'!$G$27,0,10*ROW('Water Data'!G94))="","",OFFSET('Water Data'!$G$27,0,10*ROW('Water Data'!G94)))</f>
        <v/>
      </c>
      <c r="CC100" s="309" t="str">
        <f ca="true">+IF(OFFSET('Water Data'!$G$28,0,10*ROW('Water Data'!G94))="","",OFFSET('Water Data'!$G$28,0,10*ROW('Water Data'!G94)))</f>
        <v/>
      </c>
      <c r="CD100" s="309" t="str">
        <f ca="true">+IF(OFFSET('Water Data'!$G$29,0,10*ROW('Water Data'!G94))="","",OFFSET('Water Data'!$G$29,0,10*ROW('Water Data'!G94)))</f>
        <v/>
      </c>
      <c r="CE100" s="309" t="str">
        <f ca="true">+IF(OFFSET('Water Data'!$H$27,0,10*ROW('Water Data'!H94))="","",OFFSET('Water Data'!$H$27,0,10*ROW('Water Data'!H94)))</f>
        <v/>
      </c>
      <c r="CF100" s="309" t="str">
        <f ca="true">+IF(OFFSET('Water Data'!$H$28,0,10*ROW('Water Data'!H94))="","",OFFSET('Water Data'!$H$28,0,10*ROW('Water Data'!H94)))</f>
        <v/>
      </c>
      <c r="CG100" s="309" t="str">
        <f ca="true">+IF(OFFSET('Water Data'!$H$29,0,10*ROW('Water Data'!H94))="","",OFFSET('Water Data'!$H$29,0,10*ROW('Water Data'!H94)))</f>
        <v/>
      </c>
      <c r="CH100" s="309" t="str">
        <f ca="true">+IF(OFFSET('Water Data'!$I$27,0,10*ROW('Water Data'!I94))="","",OFFSET('Water Data'!$I$27,0,10*ROW('Water Data'!I94)))</f>
        <v/>
      </c>
      <c r="CI100" s="309" t="str">
        <f ca="true">+IF(OFFSET('Water Data'!$I$28,0,10*ROW('Water Data'!I94))="","",OFFSET('Water Data'!$I$28,0,10*ROW('Water Data'!I94)))</f>
        <v/>
      </c>
      <c r="CJ100" s="309" t="str">
        <f ca="true">+IF(OFFSET('Water Data'!$I$29,0,10*ROW('Water Data'!I94))="","",OFFSET('Water Data'!$I$29,0,10*ROW('Water Data'!I94)))</f>
        <v/>
      </c>
      <c r="CK100" s="309" t="str">
        <f ca="true">+IF(OFFSET('Sanitation Data'!$D$28,0,10*ROW('Sanitation Data'!D94))="","",OFFSET('Sanitation Data'!$D$28,0,10*ROW('Sanitation Data'!D94)))</f>
        <v/>
      </c>
      <c r="CL100" s="309" t="str">
        <f ca="true">+IF(OFFSET('Sanitation Data'!$D$29,0,10*ROW('Sanitation Data'!D94))="","",OFFSET('Sanitation Data'!$D$29,0,10*ROW('Sanitation Data'!D94)))</f>
        <v/>
      </c>
      <c r="CM100" s="309" t="str">
        <f ca="true">+IF(OFFSET('Sanitation Data'!$D$30,0,10*ROW('Sanitation Data'!D94))="","",OFFSET('Sanitation Data'!$D$30,0,10*ROW('Sanitation Data'!D94)))</f>
        <v/>
      </c>
      <c r="CN100" s="309" t="str">
        <f ca="true">+IF(OFFSET('Sanitation Data'!$D$31,0,10*ROW('Sanitation Data'!D94))="","",OFFSET('Sanitation Data'!$D$31,0,10*ROW('Sanitation Data'!D94)))</f>
        <v/>
      </c>
      <c r="CO100" s="309" t="str">
        <f ca="true">+IF(OFFSET('Sanitation Data'!$D$32,0,10*ROW('Sanitation Data'!D94))="","",OFFSET('Sanitation Data'!$D$32,0,10*ROW('Sanitation Data'!D94)))</f>
        <v/>
      </c>
      <c r="CP100" s="309" t="str">
        <f ca="true">+IF(OFFSET('Sanitation Data'!$E$28,0,10*ROW('Sanitation Data'!E94))="","",OFFSET('Sanitation Data'!$E$28,0,10*ROW('Sanitation Data'!E94)))</f>
        <v/>
      </c>
      <c r="CQ100" s="309" t="str">
        <f ca="true">+IF(OFFSET('Sanitation Data'!$E$29,0,10*ROW('Sanitation Data'!E94))="","",OFFSET('Sanitation Data'!$E$29,0,10*ROW('Sanitation Data'!E94)))</f>
        <v/>
      </c>
      <c r="CR100" s="309" t="str">
        <f ca="true">+IF(OFFSET('Sanitation Data'!$E$30,0,10*ROW('Sanitation Data'!E94))="","",OFFSET('Sanitation Data'!$E$30,0,10*ROW('Sanitation Data'!E94)))</f>
        <v/>
      </c>
      <c r="CS100" s="309" t="str">
        <f ca="true">+IF(OFFSET('Sanitation Data'!$E$31,0,10*ROW('Sanitation Data'!E94))="","",OFFSET('Sanitation Data'!$E$31,0,10*ROW('Sanitation Data'!E94)))</f>
        <v/>
      </c>
      <c r="CT100" s="309" t="str">
        <f ca="true">+IF(OFFSET('Sanitation Data'!$E$32,0,10*ROW('Sanitation Data'!E94))="","",OFFSET('Sanitation Data'!$E$32,0,10*ROW('Sanitation Data'!E94)))</f>
        <v/>
      </c>
      <c r="CU100" s="309" t="str">
        <f ca="true">+IF(OFFSET('Sanitation Data'!$F$28,0,10*ROW('Sanitation Data'!F94))="","",OFFSET('Sanitation Data'!$F$28,0,10*ROW('Sanitation Data'!F94)))</f>
        <v/>
      </c>
      <c r="CV100" s="309" t="str">
        <f ca="true">+IF(OFFSET('Sanitation Data'!$F$29,0,10*ROW('Sanitation Data'!F94))="","",OFFSET('Sanitation Data'!$F$29,0,10*ROW('Sanitation Data'!F94)))</f>
        <v/>
      </c>
      <c r="CW100" s="309" t="str">
        <f ca="true">+IF(OFFSET('Sanitation Data'!$F$30,0,10*ROW('Sanitation Data'!F94))="","",OFFSET('Sanitation Data'!$F$30,0,10*ROW('Sanitation Data'!F94)))</f>
        <v/>
      </c>
      <c r="CX100" s="309" t="str">
        <f ca="true">+IF(OFFSET('Sanitation Data'!$F$31,0,10*ROW('Sanitation Data'!F94))="","",OFFSET('Sanitation Data'!$F$31,0,10*ROW('Sanitation Data'!F94)))</f>
        <v/>
      </c>
      <c r="CY100" s="309" t="str">
        <f ca="true">+IF(OFFSET('Sanitation Data'!$F$32,0,10*ROW('Sanitation Data'!F94))="","",OFFSET('Sanitation Data'!$F$32,0,10*ROW('Sanitation Data'!F94)))</f>
        <v/>
      </c>
      <c r="CZ100" s="309" t="str">
        <f ca="true">+IF(OFFSET('Sanitation Data'!$G$28,0,10*ROW('Sanitation Data'!G94))="","",OFFSET('Sanitation Data'!$G$28,0,10*ROW('Sanitation Data'!G94)))</f>
        <v/>
      </c>
      <c r="DA100" s="309" t="str">
        <f ca="true">+IF(OFFSET('Sanitation Data'!$G$29,0,10*ROW('Sanitation Data'!G94))="","",OFFSET('Sanitation Data'!$G$29,0,10*ROW('Sanitation Data'!G94)))</f>
        <v/>
      </c>
      <c r="DB100" s="309" t="str">
        <f ca="true">+IF(OFFSET('Sanitation Data'!$G$30,0,10*ROW('Sanitation Data'!G94))="","",OFFSET('Sanitation Data'!$G$30,0,10*ROW('Sanitation Data'!G94)))</f>
        <v/>
      </c>
      <c r="DC100" s="309" t="str">
        <f ca="true">+IF(OFFSET('Sanitation Data'!$G$31,0,10*ROW('Sanitation Data'!G94))="","",OFFSET('Sanitation Data'!$G$31,0,10*ROW('Sanitation Data'!G94)))</f>
        <v/>
      </c>
      <c r="DD100" s="309" t="str">
        <f ca="true">+IF(OFFSET('Sanitation Data'!$G$32,0,10*ROW('Sanitation Data'!G94))="","",OFFSET('Sanitation Data'!$G$32,0,10*ROW('Sanitation Data'!G94)))</f>
        <v/>
      </c>
      <c r="DE100" s="309" t="str">
        <f ca="true">+IF(OFFSET('Sanitation Data'!$H$28,0,10*ROW('Sanitation Data'!H94))="","",OFFSET('Sanitation Data'!$H$28,0,10*ROW('Sanitation Data'!H94)))</f>
        <v/>
      </c>
      <c r="DF100" s="309" t="str">
        <f ca="true">+IF(OFFSET('Sanitation Data'!$H$29,0,10*ROW('Sanitation Data'!H94))="","",OFFSET('Sanitation Data'!$H$29,0,10*ROW('Sanitation Data'!H94)))</f>
        <v/>
      </c>
      <c r="DG100" s="309" t="str">
        <f ca="true">+IF(OFFSET('Sanitation Data'!$H$30,0,10*ROW('Sanitation Data'!H94))="","",OFFSET('Sanitation Data'!$H$30,0,10*ROW('Sanitation Data'!H94)))</f>
        <v/>
      </c>
      <c r="DH100" s="309" t="str">
        <f ca="true">+IF(OFFSET('Sanitation Data'!$H$31,0,10*ROW('Sanitation Data'!H94))="","",OFFSET('Sanitation Data'!$H$31,0,10*ROW('Sanitation Data'!H94)))</f>
        <v/>
      </c>
      <c r="DI100" s="309" t="str">
        <f ca="true">+IF(OFFSET('Sanitation Data'!$H$32,0,10*ROW('Sanitation Data'!H94))="","",OFFSET('Sanitation Data'!$H$32,0,10*ROW('Sanitation Data'!H94)))</f>
        <v/>
      </c>
      <c r="DJ100" s="309" t="str">
        <f ca="true">+IF(OFFSET('Sanitation Data'!$I$28,0,10*ROW('Sanitation Data'!I94))="","",OFFSET('Sanitation Data'!$I$28,0,10*ROW('Sanitation Data'!I94)))</f>
        <v/>
      </c>
      <c r="DK100" s="309" t="str">
        <f ca="true">+IF(OFFSET('Sanitation Data'!$I$29,0,10*ROW('Sanitation Data'!I94))="","",OFFSET('Sanitation Data'!$I$29,0,10*ROW('Sanitation Data'!I94)))</f>
        <v/>
      </c>
      <c r="DL100" s="309" t="str">
        <f ca="true">+IF(OFFSET('Sanitation Data'!$I$30,0,10*ROW('Sanitation Data'!I94))="","",OFFSET('Sanitation Data'!$I$30,0,10*ROW('Sanitation Data'!I94)))</f>
        <v/>
      </c>
      <c r="DM100" s="309" t="str">
        <f ca="true">+IF(OFFSET('Sanitation Data'!$I$31,0,10*ROW('Sanitation Data'!I94))="","",OFFSET('Sanitation Data'!$I$31,0,10*ROW('Sanitation Data'!I94)))</f>
        <v/>
      </c>
      <c r="DN100" s="309" t="str">
        <f ca="true">+IF(OFFSET('Sanitation Data'!$I$32,0,10*ROW('Sanitation Data'!I94))="","",OFFSET('Sanitation Data'!$I$32,0,10*ROW('Sanitation Data'!I94)))</f>
        <v/>
      </c>
      <c r="DO100" s="309" t="str">
        <f ca="true">+IF(OFFSET('Hygiene Data'!$D$11,0,10*ROW('Hygiene Data'!D94))="","",OFFSET('Hygiene Data'!$D$11,0,10*ROW('Hygiene Data'!D94)))</f>
        <v/>
      </c>
      <c r="DP100" s="309" t="str">
        <f ca="true">+IF(OFFSET('Hygiene Data'!$D$12,0,10*ROW('Hygiene Data'!D94))="","",OFFSET('Hygiene Data'!$D$12,0,10*ROW('Hygiene Data'!D94)))</f>
        <v/>
      </c>
      <c r="DQ100" s="309" t="str">
        <f ca="true">+IF(OFFSET('Hygiene Data'!$D$13,0,10*ROW('Hygiene Data'!D94))="","",OFFSET('Hygiene Data'!$D$13,0,10*ROW('Hygiene Data'!D94)))</f>
        <v/>
      </c>
      <c r="DR100" s="309" t="str">
        <f ca="true">+IF(OFFSET('Hygiene Data'!$E$11,0,10*ROW('Hygiene Data'!E94))="","",OFFSET('Hygiene Data'!$E$11,0,10*ROW('Hygiene Data'!E94)))</f>
        <v/>
      </c>
      <c r="DS100" s="309" t="str">
        <f ca="true">+IF(OFFSET('Hygiene Data'!$E$12,0,10*ROW('Hygiene Data'!E94))="","",OFFSET('Hygiene Data'!$E$12,0,10*ROW('Hygiene Data'!E94)))</f>
        <v/>
      </c>
      <c r="DT100" s="309" t="str">
        <f ca="true">+IF(OFFSET('Hygiene Data'!$E$13,0,10*ROW('Hygiene Data'!E94))="","",OFFSET('Hygiene Data'!$E$13,0,10*ROW('Hygiene Data'!E94)))</f>
        <v/>
      </c>
      <c r="DU100" s="309" t="str">
        <f ca="true">+IF(OFFSET('Hygiene Data'!$F$11,0,10*ROW('Hygiene Data'!F94))="","",OFFSET('Hygiene Data'!$F$11,0,10*ROW('Hygiene Data'!F94)))</f>
        <v/>
      </c>
      <c r="DV100" s="309" t="str">
        <f ca="true">+IF(OFFSET('Hygiene Data'!$F$12,0,10*ROW('Hygiene Data'!F94))="","",OFFSET('Hygiene Data'!$F$12,0,10*ROW('Hygiene Data'!F94)))</f>
        <v/>
      </c>
      <c r="DW100" s="309" t="str">
        <f ca="true">+IF(OFFSET('Hygiene Data'!$F$13,0,10*ROW('Hygiene Data'!F94))="","",OFFSET('Hygiene Data'!$F$13,0,10*ROW('Hygiene Data'!F94)))</f>
        <v/>
      </c>
      <c r="DX100" s="309" t="str">
        <f ca="true">+IF(OFFSET('Hygiene Data'!$G$11,0,10*ROW('Hygiene Data'!G94))="","",OFFSET('Hygiene Data'!$G$11,0,10*ROW('Hygiene Data'!G94)))</f>
        <v/>
      </c>
      <c r="DY100" s="309" t="str">
        <f ca="true">+IF(OFFSET('Hygiene Data'!$G$12,0,10*ROW('Hygiene Data'!G94))="","",OFFSET('Hygiene Data'!$G$12,0,10*ROW('Hygiene Data'!G94)))</f>
        <v/>
      </c>
      <c r="DZ100" s="309" t="str">
        <f ca="true">+IF(OFFSET('Hygiene Data'!$G$13,0,10*ROW('Hygiene Data'!G94))="","",OFFSET('Hygiene Data'!$G$13,0,10*ROW('Hygiene Data'!G94)))</f>
        <v/>
      </c>
      <c r="EA100" s="309" t="str">
        <f ca="true">+IF(OFFSET('Hygiene Data'!$H$11,0,10*ROW('Hygiene Data'!H94))="","",OFFSET('Hygiene Data'!$H$11,0,10*ROW('Hygiene Data'!H94)))</f>
        <v/>
      </c>
      <c r="EB100" s="309" t="str">
        <f ca="true">+IF(OFFSET('Hygiene Data'!$H$12,0,10*ROW('Hygiene Data'!H94))="","",OFFSET('Hygiene Data'!$H$12,0,10*ROW('Hygiene Data'!H94)))</f>
        <v/>
      </c>
      <c r="EC100" s="309" t="str">
        <f ca="true">+IF(OFFSET('Hygiene Data'!$H$13,0,10*ROW('Hygiene Data'!H94))="","",OFFSET('Hygiene Data'!$H$13,0,10*ROW('Hygiene Data'!H94)))</f>
        <v/>
      </c>
      <c r="ED100" s="309" t="str">
        <f ca="true">+IF(OFFSET('Hygiene Data'!$I$11,0,10*ROW('Hygiene Data'!I94))="","",OFFSET('Hygiene Data'!$I$11,0,10*ROW('Hygiene Data'!I94)))</f>
        <v/>
      </c>
      <c r="EE100" s="309" t="str">
        <f ca="true">+IF(OFFSET('Hygiene Data'!$I$12,0,10*ROW('Hygiene Data'!I94))="","",OFFSET('Hygiene Data'!$I$12,0,10*ROW('Hygiene Data'!I94)))</f>
        <v/>
      </c>
      <c r="EF100" s="309"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65"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9"/>
      <c r="BS101" s="309" t="str">
        <f ca="true">+IF(OFFSET('Water Data'!$D$27,0,10*ROW('Water Data'!D95))="","",OFFSET('Water Data'!$D$27,0,10*ROW('Water Data'!D95)))</f>
        <v/>
      </c>
      <c r="BT101" s="309" t="str">
        <f ca="true">+IF(OFFSET('Water Data'!$D$28,0,10*ROW('Water Data'!D95))="","",OFFSET('Water Data'!$D$28,0,10*ROW('Water Data'!D95)))</f>
        <v/>
      </c>
      <c r="BU101" s="309" t="str">
        <f ca="true">+IF(OFFSET('Water Data'!$D$29,0,10*ROW('Water Data'!D95))="","",OFFSET('Water Data'!$D$29,0,10*ROW('Water Data'!D95)))</f>
        <v/>
      </c>
      <c r="BV101" s="309" t="str">
        <f ca="true">+IF(OFFSET('Water Data'!$E$27,0,10*ROW('Water Data'!E95))="","",OFFSET('Water Data'!$E$27,0,10*ROW('Water Data'!E95)))</f>
        <v/>
      </c>
      <c r="BW101" s="309" t="str">
        <f ca="true">+IF(OFFSET('Water Data'!$E$28,0,10*ROW('Water Data'!E95))="","",OFFSET('Water Data'!$E$28,0,10*ROW('Water Data'!E95)))</f>
        <v/>
      </c>
      <c r="BX101" s="309" t="str">
        <f ca="true">+IF(OFFSET('Water Data'!$E$29,0,10*ROW('Water Data'!E95))="","",OFFSET('Water Data'!$E$29,0,10*ROW('Water Data'!E95)))</f>
        <v/>
      </c>
      <c r="BY101" s="309" t="str">
        <f ca="true">+IF(OFFSET('Water Data'!$F$27,0,10*ROW('Water Data'!F95))="","",OFFSET('Water Data'!$F$27,0,10*ROW('Water Data'!F95)))</f>
        <v/>
      </c>
      <c r="BZ101" s="309" t="str">
        <f ca="true">+IF(OFFSET('Water Data'!$F$28,0,10*ROW('Water Data'!F95))="","",OFFSET('Water Data'!$F$28,0,10*ROW('Water Data'!F95)))</f>
        <v/>
      </c>
      <c r="CA101" s="309" t="str">
        <f ca="true">+IF(OFFSET('Water Data'!$F$29,0,10*ROW('Water Data'!F95))="","",OFFSET('Water Data'!$F$29,0,10*ROW('Water Data'!F95)))</f>
        <v/>
      </c>
      <c r="CB101" s="309" t="str">
        <f ca="true">+IF(OFFSET('Water Data'!$G$27,0,10*ROW('Water Data'!G95))="","",OFFSET('Water Data'!$G$27,0,10*ROW('Water Data'!G95)))</f>
        <v/>
      </c>
      <c r="CC101" s="309" t="str">
        <f ca="true">+IF(OFFSET('Water Data'!$G$28,0,10*ROW('Water Data'!G95))="","",OFFSET('Water Data'!$G$28,0,10*ROW('Water Data'!G95)))</f>
        <v/>
      </c>
      <c r="CD101" s="309" t="str">
        <f ca="true">+IF(OFFSET('Water Data'!$G$29,0,10*ROW('Water Data'!G95))="","",OFFSET('Water Data'!$G$29,0,10*ROW('Water Data'!G95)))</f>
        <v/>
      </c>
      <c r="CE101" s="309" t="str">
        <f ca="true">+IF(OFFSET('Water Data'!$H$27,0,10*ROW('Water Data'!H95))="","",OFFSET('Water Data'!$H$27,0,10*ROW('Water Data'!H95)))</f>
        <v/>
      </c>
      <c r="CF101" s="309" t="str">
        <f ca="true">+IF(OFFSET('Water Data'!$H$28,0,10*ROW('Water Data'!H95))="","",OFFSET('Water Data'!$H$28,0,10*ROW('Water Data'!H95)))</f>
        <v/>
      </c>
      <c r="CG101" s="309" t="str">
        <f ca="true">+IF(OFFSET('Water Data'!$H$29,0,10*ROW('Water Data'!H95))="","",OFFSET('Water Data'!$H$29,0,10*ROW('Water Data'!H95)))</f>
        <v/>
      </c>
      <c r="CH101" s="309" t="str">
        <f ca="true">+IF(OFFSET('Water Data'!$I$27,0,10*ROW('Water Data'!I95))="","",OFFSET('Water Data'!$I$27,0,10*ROW('Water Data'!I95)))</f>
        <v/>
      </c>
      <c r="CI101" s="309" t="str">
        <f ca="true">+IF(OFFSET('Water Data'!$I$28,0,10*ROW('Water Data'!I95))="","",OFFSET('Water Data'!$I$28,0,10*ROW('Water Data'!I95)))</f>
        <v/>
      </c>
      <c r="CJ101" s="309" t="str">
        <f ca="true">+IF(OFFSET('Water Data'!$I$29,0,10*ROW('Water Data'!I95))="","",OFFSET('Water Data'!$I$29,0,10*ROW('Water Data'!I95)))</f>
        <v/>
      </c>
      <c r="CK101" s="309" t="str">
        <f ca="true">+IF(OFFSET('Sanitation Data'!$D$28,0,10*ROW('Sanitation Data'!D95))="","",OFFSET('Sanitation Data'!$D$28,0,10*ROW('Sanitation Data'!D95)))</f>
        <v/>
      </c>
      <c r="CL101" s="309" t="str">
        <f ca="true">+IF(OFFSET('Sanitation Data'!$D$29,0,10*ROW('Sanitation Data'!D95))="","",OFFSET('Sanitation Data'!$D$29,0,10*ROW('Sanitation Data'!D95)))</f>
        <v/>
      </c>
      <c r="CM101" s="309" t="str">
        <f ca="true">+IF(OFFSET('Sanitation Data'!$D$30,0,10*ROW('Sanitation Data'!D95))="","",OFFSET('Sanitation Data'!$D$30,0,10*ROW('Sanitation Data'!D95)))</f>
        <v/>
      </c>
      <c r="CN101" s="309" t="str">
        <f ca="true">+IF(OFFSET('Sanitation Data'!$D$31,0,10*ROW('Sanitation Data'!D95))="","",OFFSET('Sanitation Data'!$D$31,0,10*ROW('Sanitation Data'!D95)))</f>
        <v/>
      </c>
      <c r="CO101" s="309" t="str">
        <f ca="true">+IF(OFFSET('Sanitation Data'!$D$32,0,10*ROW('Sanitation Data'!D95))="","",OFFSET('Sanitation Data'!$D$32,0,10*ROW('Sanitation Data'!D95)))</f>
        <v/>
      </c>
      <c r="CP101" s="309" t="str">
        <f ca="true">+IF(OFFSET('Sanitation Data'!$E$28,0,10*ROW('Sanitation Data'!E95))="","",OFFSET('Sanitation Data'!$E$28,0,10*ROW('Sanitation Data'!E95)))</f>
        <v/>
      </c>
      <c r="CQ101" s="309" t="str">
        <f ca="true">+IF(OFFSET('Sanitation Data'!$E$29,0,10*ROW('Sanitation Data'!E95))="","",OFFSET('Sanitation Data'!$E$29,0,10*ROW('Sanitation Data'!E95)))</f>
        <v/>
      </c>
      <c r="CR101" s="309" t="str">
        <f ca="true">+IF(OFFSET('Sanitation Data'!$E$30,0,10*ROW('Sanitation Data'!E95))="","",OFFSET('Sanitation Data'!$E$30,0,10*ROW('Sanitation Data'!E95)))</f>
        <v/>
      </c>
      <c r="CS101" s="309" t="str">
        <f ca="true">+IF(OFFSET('Sanitation Data'!$E$31,0,10*ROW('Sanitation Data'!E95))="","",OFFSET('Sanitation Data'!$E$31,0,10*ROW('Sanitation Data'!E95)))</f>
        <v/>
      </c>
      <c r="CT101" s="309" t="str">
        <f ca="true">+IF(OFFSET('Sanitation Data'!$E$32,0,10*ROW('Sanitation Data'!E95))="","",OFFSET('Sanitation Data'!$E$32,0,10*ROW('Sanitation Data'!E95)))</f>
        <v/>
      </c>
      <c r="CU101" s="309" t="str">
        <f ca="true">+IF(OFFSET('Sanitation Data'!$F$28,0,10*ROW('Sanitation Data'!F95))="","",OFFSET('Sanitation Data'!$F$28,0,10*ROW('Sanitation Data'!F95)))</f>
        <v/>
      </c>
      <c r="CV101" s="309" t="str">
        <f ca="true">+IF(OFFSET('Sanitation Data'!$F$29,0,10*ROW('Sanitation Data'!F95))="","",OFFSET('Sanitation Data'!$F$29,0,10*ROW('Sanitation Data'!F95)))</f>
        <v/>
      </c>
      <c r="CW101" s="309" t="str">
        <f ca="true">+IF(OFFSET('Sanitation Data'!$F$30,0,10*ROW('Sanitation Data'!F95))="","",OFFSET('Sanitation Data'!$F$30,0,10*ROW('Sanitation Data'!F95)))</f>
        <v/>
      </c>
      <c r="CX101" s="309" t="str">
        <f ca="true">+IF(OFFSET('Sanitation Data'!$F$31,0,10*ROW('Sanitation Data'!F95))="","",OFFSET('Sanitation Data'!$F$31,0,10*ROW('Sanitation Data'!F95)))</f>
        <v/>
      </c>
      <c r="CY101" s="309" t="str">
        <f ca="true">+IF(OFFSET('Sanitation Data'!$F$32,0,10*ROW('Sanitation Data'!F95))="","",OFFSET('Sanitation Data'!$F$32,0,10*ROW('Sanitation Data'!F95)))</f>
        <v/>
      </c>
      <c r="CZ101" s="309" t="str">
        <f ca="true">+IF(OFFSET('Sanitation Data'!$G$28,0,10*ROW('Sanitation Data'!G95))="","",OFFSET('Sanitation Data'!$G$28,0,10*ROW('Sanitation Data'!G95)))</f>
        <v/>
      </c>
      <c r="DA101" s="309" t="str">
        <f ca="true">+IF(OFFSET('Sanitation Data'!$G$29,0,10*ROW('Sanitation Data'!G95))="","",OFFSET('Sanitation Data'!$G$29,0,10*ROW('Sanitation Data'!G95)))</f>
        <v/>
      </c>
      <c r="DB101" s="309" t="str">
        <f ca="true">+IF(OFFSET('Sanitation Data'!$G$30,0,10*ROW('Sanitation Data'!G95))="","",OFFSET('Sanitation Data'!$G$30,0,10*ROW('Sanitation Data'!G95)))</f>
        <v/>
      </c>
      <c r="DC101" s="309" t="str">
        <f ca="true">+IF(OFFSET('Sanitation Data'!$G$31,0,10*ROW('Sanitation Data'!G95))="","",OFFSET('Sanitation Data'!$G$31,0,10*ROW('Sanitation Data'!G95)))</f>
        <v/>
      </c>
      <c r="DD101" s="309" t="str">
        <f ca="true">+IF(OFFSET('Sanitation Data'!$G$32,0,10*ROW('Sanitation Data'!G95))="","",OFFSET('Sanitation Data'!$G$32,0,10*ROW('Sanitation Data'!G95)))</f>
        <v/>
      </c>
      <c r="DE101" s="309" t="str">
        <f ca="true">+IF(OFFSET('Sanitation Data'!$H$28,0,10*ROW('Sanitation Data'!H95))="","",OFFSET('Sanitation Data'!$H$28,0,10*ROW('Sanitation Data'!H95)))</f>
        <v/>
      </c>
      <c r="DF101" s="309" t="str">
        <f ca="true">+IF(OFFSET('Sanitation Data'!$H$29,0,10*ROW('Sanitation Data'!H95))="","",OFFSET('Sanitation Data'!$H$29,0,10*ROW('Sanitation Data'!H95)))</f>
        <v/>
      </c>
      <c r="DG101" s="309" t="str">
        <f ca="true">+IF(OFFSET('Sanitation Data'!$H$30,0,10*ROW('Sanitation Data'!H95))="","",OFFSET('Sanitation Data'!$H$30,0,10*ROW('Sanitation Data'!H95)))</f>
        <v/>
      </c>
      <c r="DH101" s="309" t="str">
        <f ca="true">+IF(OFFSET('Sanitation Data'!$H$31,0,10*ROW('Sanitation Data'!H95))="","",OFFSET('Sanitation Data'!$H$31,0,10*ROW('Sanitation Data'!H95)))</f>
        <v/>
      </c>
      <c r="DI101" s="309" t="str">
        <f ca="true">+IF(OFFSET('Sanitation Data'!$H$32,0,10*ROW('Sanitation Data'!H95))="","",OFFSET('Sanitation Data'!$H$32,0,10*ROW('Sanitation Data'!H95)))</f>
        <v/>
      </c>
      <c r="DJ101" s="309" t="str">
        <f ca="true">+IF(OFFSET('Sanitation Data'!$I$28,0,10*ROW('Sanitation Data'!I95))="","",OFFSET('Sanitation Data'!$I$28,0,10*ROW('Sanitation Data'!I95)))</f>
        <v/>
      </c>
      <c r="DK101" s="309" t="str">
        <f ca="true">+IF(OFFSET('Sanitation Data'!$I$29,0,10*ROW('Sanitation Data'!I95))="","",OFFSET('Sanitation Data'!$I$29,0,10*ROW('Sanitation Data'!I95)))</f>
        <v/>
      </c>
      <c r="DL101" s="309" t="str">
        <f ca="true">+IF(OFFSET('Sanitation Data'!$I$30,0,10*ROW('Sanitation Data'!I95))="","",OFFSET('Sanitation Data'!$I$30,0,10*ROW('Sanitation Data'!I95)))</f>
        <v/>
      </c>
      <c r="DM101" s="309" t="str">
        <f ca="true">+IF(OFFSET('Sanitation Data'!$I$31,0,10*ROW('Sanitation Data'!I95))="","",OFFSET('Sanitation Data'!$I$31,0,10*ROW('Sanitation Data'!I95)))</f>
        <v/>
      </c>
      <c r="DN101" s="309" t="str">
        <f ca="true">+IF(OFFSET('Sanitation Data'!$I$32,0,10*ROW('Sanitation Data'!I95))="","",OFFSET('Sanitation Data'!$I$32,0,10*ROW('Sanitation Data'!I95)))</f>
        <v/>
      </c>
      <c r="DO101" s="309" t="str">
        <f ca="true">+IF(OFFSET('Hygiene Data'!$D$11,0,10*ROW('Hygiene Data'!D95))="","",OFFSET('Hygiene Data'!$D$11,0,10*ROW('Hygiene Data'!D95)))</f>
        <v/>
      </c>
      <c r="DP101" s="309" t="str">
        <f ca="true">+IF(OFFSET('Hygiene Data'!$D$12,0,10*ROW('Hygiene Data'!D95))="","",OFFSET('Hygiene Data'!$D$12,0,10*ROW('Hygiene Data'!D95)))</f>
        <v/>
      </c>
      <c r="DQ101" s="309" t="str">
        <f ca="true">+IF(OFFSET('Hygiene Data'!$D$13,0,10*ROW('Hygiene Data'!D95))="","",OFFSET('Hygiene Data'!$D$13,0,10*ROW('Hygiene Data'!D95)))</f>
        <v/>
      </c>
      <c r="DR101" s="309" t="str">
        <f ca="true">+IF(OFFSET('Hygiene Data'!$E$11,0,10*ROW('Hygiene Data'!E95))="","",OFFSET('Hygiene Data'!$E$11,0,10*ROW('Hygiene Data'!E95)))</f>
        <v/>
      </c>
      <c r="DS101" s="309" t="str">
        <f ca="true">+IF(OFFSET('Hygiene Data'!$E$12,0,10*ROW('Hygiene Data'!E95))="","",OFFSET('Hygiene Data'!$E$12,0,10*ROW('Hygiene Data'!E95)))</f>
        <v/>
      </c>
      <c r="DT101" s="309" t="str">
        <f ca="true">+IF(OFFSET('Hygiene Data'!$E$13,0,10*ROW('Hygiene Data'!E95))="","",OFFSET('Hygiene Data'!$E$13,0,10*ROW('Hygiene Data'!E95)))</f>
        <v/>
      </c>
      <c r="DU101" s="309" t="str">
        <f ca="true">+IF(OFFSET('Hygiene Data'!$F$11,0,10*ROW('Hygiene Data'!F95))="","",OFFSET('Hygiene Data'!$F$11,0,10*ROW('Hygiene Data'!F95)))</f>
        <v/>
      </c>
      <c r="DV101" s="309" t="str">
        <f ca="true">+IF(OFFSET('Hygiene Data'!$F$12,0,10*ROW('Hygiene Data'!F95))="","",OFFSET('Hygiene Data'!$F$12,0,10*ROW('Hygiene Data'!F95)))</f>
        <v/>
      </c>
      <c r="DW101" s="309" t="str">
        <f ca="true">+IF(OFFSET('Hygiene Data'!$F$13,0,10*ROW('Hygiene Data'!F95))="","",OFFSET('Hygiene Data'!$F$13,0,10*ROW('Hygiene Data'!F95)))</f>
        <v/>
      </c>
      <c r="DX101" s="309" t="str">
        <f ca="true">+IF(OFFSET('Hygiene Data'!$G$11,0,10*ROW('Hygiene Data'!G95))="","",OFFSET('Hygiene Data'!$G$11,0,10*ROW('Hygiene Data'!G95)))</f>
        <v/>
      </c>
      <c r="DY101" s="309" t="str">
        <f ca="true">+IF(OFFSET('Hygiene Data'!$G$12,0,10*ROW('Hygiene Data'!G95))="","",OFFSET('Hygiene Data'!$G$12,0,10*ROW('Hygiene Data'!G95)))</f>
        <v/>
      </c>
      <c r="DZ101" s="309" t="str">
        <f ca="true">+IF(OFFSET('Hygiene Data'!$G$13,0,10*ROW('Hygiene Data'!G95))="","",OFFSET('Hygiene Data'!$G$13,0,10*ROW('Hygiene Data'!G95)))</f>
        <v/>
      </c>
      <c r="EA101" s="309" t="str">
        <f ca="true">+IF(OFFSET('Hygiene Data'!$H$11,0,10*ROW('Hygiene Data'!H95))="","",OFFSET('Hygiene Data'!$H$11,0,10*ROW('Hygiene Data'!H95)))</f>
        <v/>
      </c>
      <c r="EB101" s="309" t="str">
        <f ca="true">+IF(OFFSET('Hygiene Data'!$H$12,0,10*ROW('Hygiene Data'!H95))="","",OFFSET('Hygiene Data'!$H$12,0,10*ROW('Hygiene Data'!H95)))</f>
        <v/>
      </c>
      <c r="EC101" s="309" t="str">
        <f ca="true">+IF(OFFSET('Hygiene Data'!$H$13,0,10*ROW('Hygiene Data'!H95))="","",OFFSET('Hygiene Data'!$H$13,0,10*ROW('Hygiene Data'!H95)))</f>
        <v/>
      </c>
      <c r="ED101" s="309" t="str">
        <f ca="true">+IF(OFFSET('Hygiene Data'!$I$11,0,10*ROW('Hygiene Data'!I95))="","",OFFSET('Hygiene Data'!$I$11,0,10*ROW('Hygiene Data'!I95)))</f>
        <v/>
      </c>
      <c r="EE101" s="309" t="str">
        <f ca="true">+IF(OFFSET('Hygiene Data'!$I$12,0,10*ROW('Hygiene Data'!I95))="","",OFFSET('Hygiene Data'!$I$12,0,10*ROW('Hygiene Data'!I95)))</f>
        <v/>
      </c>
      <c r="EF101" s="309"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65"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9"/>
      <c r="BS102" s="309" t="str">
        <f ca="true">+IF(OFFSET('Water Data'!$D$27,0,10*ROW('Water Data'!D96))="","",OFFSET('Water Data'!$D$27,0,10*ROW('Water Data'!D96)))</f>
        <v/>
      </c>
      <c r="BT102" s="309" t="str">
        <f ca="true">+IF(OFFSET('Water Data'!$D$28,0,10*ROW('Water Data'!D96))="","",OFFSET('Water Data'!$D$28,0,10*ROW('Water Data'!D96)))</f>
        <v/>
      </c>
      <c r="BU102" s="309" t="str">
        <f ca="true">+IF(OFFSET('Water Data'!$D$29,0,10*ROW('Water Data'!D96))="","",OFFSET('Water Data'!$D$29,0,10*ROW('Water Data'!D96)))</f>
        <v/>
      </c>
      <c r="BV102" s="309" t="str">
        <f ca="true">+IF(OFFSET('Water Data'!$E$27,0,10*ROW('Water Data'!E96))="","",OFFSET('Water Data'!$E$27,0,10*ROW('Water Data'!E96)))</f>
        <v/>
      </c>
      <c r="BW102" s="309" t="str">
        <f ca="true">+IF(OFFSET('Water Data'!$E$28,0,10*ROW('Water Data'!E96))="","",OFFSET('Water Data'!$E$28,0,10*ROW('Water Data'!E96)))</f>
        <v/>
      </c>
      <c r="BX102" s="309" t="str">
        <f ca="true">+IF(OFFSET('Water Data'!$E$29,0,10*ROW('Water Data'!E96))="","",OFFSET('Water Data'!$E$29,0,10*ROW('Water Data'!E96)))</f>
        <v/>
      </c>
      <c r="BY102" s="309" t="str">
        <f ca="true">+IF(OFFSET('Water Data'!$F$27,0,10*ROW('Water Data'!F96))="","",OFFSET('Water Data'!$F$27,0,10*ROW('Water Data'!F96)))</f>
        <v/>
      </c>
      <c r="BZ102" s="309" t="str">
        <f ca="true">+IF(OFFSET('Water Data'!$F$28,0,10*ROW('Water Data'!F96))="","",OFFSET('Water Data'!$F$28,0,10*ROW('Water Data'!F96)))</f>
        <v/>
      </c>
      <c r="CA102" s="309" t="str">
        <f ca="true">+IF(OFFSET('Water Data'!$F$29,0,10*ROW('Water Data'!F96))="","",OFFSET('Water Data'!$F$29,0,10*ROW('Water Data'!F96)))</f>
        <v/>
      </c>
      <c r="CB102" s="309" t="str">
        <f ca="true">+IF(OFFSET('Water Data'!$G$27,0,10*ROW('Water Data'!G96))="","",OFFSET('Water Data'!$G$27,0,10*ROW('Water Data'!G96)))</f>
        <v/>
      </c>
      <c r="CC102" s="309" t="str">
        <f ca="true">+IF(OFFSET('Water Data'!$G$28,0,10*ROW('Water Data'!G96))="","",OFFSET('Water Data'!$G$28,0,10*ROW('Water Data'!G96)))</f>
        <v/>
      </c>
      <c r="CD102" s="309" t="str">
        <f ca="true">+IF(OFFSET('Water Data'!$G$29,0,10*ROW('Water Data'!G96))="","",OFFSET('Water Data'!$G$29,0,10*ROW('Water Data'!G96)))</f>
        <v/>
      </c>
      <c r="CE102" s="309" t="str">
        <f ca="true">+IF(OFFSET('Water Data'!$H$27,0,10*ROW('Water Data'!H96))="","",OFFSET('Water Data'!$H$27,0,10*ROW('Water Data'!H96)))</f>
        <v/>
      </c>
      <c r="CF102" s="309" t="str">
        <f ca="true">+IF(OFFSET('Water Data'!$H$28,0,10*ROW('Water Data'!H96))="","",OFFSET('Water Data'!$H$28,0,10*ROW('Water Data'!H96)))</f>
        <v/>
      </c>
      <c r="CG102" s="309" t="str">
        <f ca="true">+IF(OFFSET('Water Data'!$H$29,0,10*ROW('Water Data'!H96))="","",OFFSET('Water Data'!$H$29,0,10*ROW('Water Data'!H96)))</f>
        <v/>
      </c>
      <c r="CH102" s="309" t="str">
        <f ca="true">+IF(OFFSET('Water Data'!$I$27,0,10*ROW('Water Data'!I96))="","",OFFSET('Water Data'!$I$27,0,10*ROW('Water Data'!I96)))</f>
        <v/>
      </c>
      <c r="CI102" s="309" t="str">
        <f ca="true">+IF(OFFSET('Water Data'!$I$28,0,10*ROW('Water Data'!I96))="","",OFFSET('Water Data'!$I$28,0,10*ROW('Water Data'!I96)))</f>
        <v/>
      </c>
      <c r="CJ102" s="309" t="str">
        <f ca="true">+IF(OFFSET('Water Data'!$I$29,0,10*ROW('Water Data'!I96))="","",OFFSET('Water Data'!$I$29,0,10*ROW('Water Data'!I96)))</f>
        <v/>
      </c>
      <c r="CK102" s="309" t="str">
        <f ca="true">+IF(OFFSET('Sanitation Data'!$D$28,0,10*ROW('Sanitation Data'!D96))="","",OFFSET('Sanitation Data'!$D$28,0,10*ROW('Sanitation Data'!D96)))</f>
        <v/>
      </c>
      <c r="CL102" s="309" t="str">
        <f ca="true">+IF(OFFSET('Sanitation Data'!$D$29,0,10*ROW('Sanitation Data'!D96))="","",OFFSET('Sanitation Data'!$D$29,0,10*ROW('Sanitation Data'!D96)))</f>
        <v/>
      </c>
      <c r="CM102" s="309" t="str">
        <f ca="true">+IF(OFFSET('Sanitation Data'!$D$30,0,10*ROW('Sanitation Data'!D96))="","",OFFSET('Sanitation Data'!$D$30,0,10*ROW('Sanitation Data'!D96)))</f>
        <v/>
      </c>
      <c r="CN102" s="309" t="str">
        <f ca="true">+IF(OFFSET('Sanitation Data'!$D$31,0,10*ROW('Sanitation Data'!D96))="","",OFFSET('Sanitation Data'!$D$31,0,10*ROW('Sanitation Data'!D96)))</f>
        <v/>
      </c>
      <c r="CO102" s="309" t="str">
        <f ca="true">+IF(OFFSET('Sanitation Data'!$D$32,0,10*ROW('Sanitation Data'!D96))="","",OFFSET('Sanitation Data'!$D$32,0,10*ROW('Sanitation Data'!D96)))</f>
        <v/>
      </c>
      <c r="CP102" s="309" t="str">
        <f ca="true">+IF(OFFSET('Sanitation Data'!$E$28,0,10*ROW('Sanitation Data'!E96))="","",OFFSET('Sanitation Data'!$E$28,0,10*ROW('Sanitation Data'!E96)))</f>
        <v/>
      </c>
      <c r="CQ102" s="309" t="str">
        <f ca="true">+IF(OFFSET('Sanitation Data'!$E$29,0,10*ROW('Sanitation Data'!E96))="","",OFFSET('Sanitation Data'!$E$29,0,10*ROW('Sanitation Data'!E96)))</f>
        <v/>
      </c>
      <c r="CR102" s="309" t="str">
        <f ca="true">+IF(OFFSET('Sanitation Data'!$E$30,0,10*ROW('Sanitation Data'!E96))="","",OFFSET('Sanitation Data'!$E$30,0,10*ROW('Sanitation Data'!E96)))</f>
        <v/>
      </c>
      <c r="CS102" s="309" t="str">
        <f ca="true">+IF(OFFSET('Sanitation Data'!$E$31,0,10*ROW('Sanitation Data'!E96))="","",OFFSET('Sanitation Data'!$E$31,0,10*ROW('Sanitation Data'!E96)))</f>
        <v/>
      </c>
      <c r="CT102" s="309" t="str">
        <f ca="true">+IF(OFFSET('Sanitation Data'!$E$32,0,10*ROW('Sanitation Data'!E96))="","",OFFSET('Sanitation Data'!$E$32,0,10*ROW('Sanitation Data'!E96)))</f>
        <v/>
      </c>
      <c r="CU102" s="309" t="str">
        <f ca="true">+IF(OFFSET('Sanitation Data'!$F$28,0,10*ROW('Sanitation Data'!F96))="","",OFFSET('Sanitation Data'!$F$28,0,10*ROW('Sanitation Data'!F96)))</f>
        <v/>
      </c>
      <c r="CV102" s="309" t="str">
        <f ca="true">+IF(OFFSET('Sanitation Data'!$F$29,0,10*ROW('Sanitation Data'!F96))="","",OFFSET('Sanitation Data'!$F$29,0,10*ROW('Sanitation Data'!F96)))</f>
        <v/>
      </c>
      <c r="CW102" s="309" t="str">
        <f ca="true">+IF(OFFSET('Sanitation Data'!$F$30,0,10*ROW('Sanitation Data'!F96))="","",OFFSET('Sanitation Data'!$F$30,0,10*ROW('Sanitation Data'!F96)))</f>
        <v/>
      </c>
      <c r="CX102" s="309" t="str">
        <f ca="true">+IF(OFFSET('Sanitation Data'!$F$31,0,10*ROW('Sanitation Data'!F96))="","",OFFSET('Sanitation Data'!$F$31,0,10*ROW('Sanitation Data'!F96)))</f>
        <v/>
      </c>
      <c r="CY102" s="309" t="str">
        <f ca="true">+IF(OFFSET('Sanitation Data'!$F$32,0,10*ROW('Sanitation Data'!F96))="","",OFFSET('Sanitation Data'!$F$32,0,10*ROW('Sanitation Data'!F96)))</f>
        <v/>
      </c>
      <c r="CZ102" s="309" t="str">
        <f ca="true">+IF(OFFSET('Sanitation Data'!$G$28,0,10*ROW('Sanitation Data'!G96))="","",OFFSET('Sanitation Data'!$G$28,0,10*ROW('Sanitation Data'!G96)))</f>
        <v/>
      </c>
      <c r="DA102" s="309" t="str">
        <f ca="true">+IF(OFFSET('Sanitation Data'!$G$29,0,10*ROW('Sanitation Data'!G96))="","",OFFSET('Sanitation Data'!$G$29,0,10*ROW('Sanitation Data'!G96)))</f>
        <v/>
      </c>
      <c r="DB102" s="309" t="str">
        <f ca="true">+IF(OFFSET('Sanitation Data'!$G$30,0,10*ROW('Sanitation Data'!G96))="","",OFFSET('Sanitation Data'!$G$30,0,10*ROW('Sanitation Data'!G96)))</f>
        <v/>
      </c>
      <c r="DC102" s="309" t="str">
        <f ca="true">+IF(OFFSET('Sanitation Data'!$G$31,0,10*ROW('Sanitation Data'!G96))="","",OFFSET('Sanitation Data'!$G$31,0,10*ROW('Sanitation Data'!G96)))</f>
        <v/>
      </c>
      <c r="DD102" s="309" t="str">
        <f ca="true">+IF(OFFSET('Sanitation Data'!$G$32,0,10*ROW('Sanitation Data'!G96))="","",OFFSET('Sanitation Data'!$G$32,0,10*ROW('Sanitation Data'!G96)))</f>
        <v/>
      </c>
      <c r="DE102" s="309" t="str">
        <f ca="true">+IF(OFFSET('Sanitation Data'!$H$28,0,10*ROW('Sanitation Data'!H96))="","",OFFSET('Sanitation Data'!$H$28,0,10*ROW('Sanitation Data'!H96)))</f>
        <v/>
      </c>
      <c r="DF102" s="309" t="str">
        <f ca="true">+IF(OFFSET('Sanitation Data'!$H$29,0,10*ROW('Sanitation Data'!H96))="","",OFFSET('Sanitation Data'!$H$29,0,10*ROW('Sanitation Data'!H96)))</f>
        <v/>
      </c>
      <c r="DG102" s="309" t="str">
        <f ca="true">+IF(OFFSET('Sanitation Data'!$H$30,0,10*ROW('Sanitation Data'!H96))="","",OFFSET('Sanitation Data'!$H$30,0,10*ROW('Sanitation Data'!H96)))</f>
        <v/>
      </c>
      <c r="DH102" s="309" t="str">
        <f ca="true">+IF(OFFSET('Sanitation Data'!$H$31,0,10*ROW('Sanitation Data'!H96))="","",OFFSET('Sanitation Data'!$H$31,0,10*ROW('Sanitation Data'!H96)))</f>
        <v/>
      </c>
      <c r="DI102" s="309" t="str">
        <f ca="true">+IF(OFFSET('Sanitation Data'!$H$32,0,10*ROW('Sanitation Data'!H96))="","",OFFSET('Sanitation Data'!$H$32,0,10*ROW('Sanitation Data'!H96)))</f>
        <v/>
      </c>
      <c r="DJ102" s="309" t="str">
        <f ca="true">+IF(OFFSET('Sanitation Data'!$I$28,0,10*ROW('Sanitation Data'!I96))="","",OFFSET('Sanitation Data'!$I$28,0,10*ROW('Sanitation Data'!I96)))</f>
        <v/>
      </c>
      <c r="DK102" s="309" t="str">
        <f ca="true">+IF(OFFSET('Sanitation Data'!$I$29,0,10*ROW('Sanitation Data'!I96))="","",OFFSET('Sanitation Data'!$I$29,0,10*ROW('Sanitation Data'!I96)))</f>
        <v/>
      </c>
      <c r="DL102" s="309" t="str">
        <f ca="true">+IF(OFFSET('Sanitation Data'!$I$30,0,10*ROW('Sanitation Data'!I96))="","",OFFSET('Sanitation Data'!$I$30,0,10*ROW('Sanitation Data'!I96)))</f>
        <v/>
      </c>
      <c r="DM102" s="309" t="str">
        <f ca="true">+IF(OFFSET('Sanitation Data'!$I$31,0,10*ROW('Sanitation Data'!I96))="","",OFFSET('Sanitation Data'!$I$31,0,10*ROW('Sanitation Data'!I96)))</f>
        <v/>
      </c>
      <c r="DN102" s="309" t="str">
        <f ca="true">+IF(OFFSET('Sanitation Data'!$I$32,0,10*ROW('Sanitation Data'!I96))="","",OFFSET('Sanitation Data'!$I$32,0,10*ROW('Sanitation Data'!I96)))</f>
        <v/>
      </c>
      <c r="DO102" s="309" t="str">
        <f ca="true">+IF(OFFSET('Hygiene Data'!$D$11,0,10*ROW('Hygiene Data'!D96))="","",OFFSET('Hygiene Data'!$D$11,0,10*ROW('Hygiene Data'!D96)))</f>
        <v/>
      </c>
      <c r="DP102" s="309" t="str">
        <f ca="true">+IF(OFFSET('Hygiene Data'!$D$12,0,10*ROW('Hygiene Data'!D96))="","",OFFSET('Hygiene Data'!$D$12,0,10*ROW('Hygiene Data'!D96)))</f>
        <v/>
      </c>
      <c r="DQ102" s="309" t="str">
        <f ca="true">+IF(OFFSET('Hygiene Data'!$D$13,0,10*ROW('Hygiene Data'!D96))="","",OFFSET('Hygiene Data'!$D$13,0,10*ROW('Hygiene Data'!D96)))</f>
        <v/>
      </c>
      <c r="DR102" s="309" t="str">
        <f ca="true">+IF(OFFSET('Hygiene Data'!$E$11,0,10*ROW('Hygiene Data'!E96))="","",OFFSET('Hygiene Data'!$E$11,0,10*ROW('Hygiene Data'!E96)))</f>
        <v/>
      </c>
      <c r="DS102" s="309" t="str">
        <f ca="true">+IF(OFFSET('Hygiene Data'!$E$12,0,10*ROW('Hygiene Data'!E96))="","",OFFSET('Hygiene Data'!$E$12,0,10*ROW('Hygiene Data'!E96)))</f>
        <v/>
      </c>
      <c r="DT102" s="309" t="str">
        <f ca="true">+IF(OFFSET('Hygiene Data'!$E$13,0,10*ROW('Hygiene Data'!E96))="","",OFFSET('Hygiene Data'!$E$13,0,10*ROW('Hygiene Data'!E96)))</f>
        <v/>
      </c>
      <c r="DU102" s="309" t="str">
        <f ca="true">+IF(OFFSET('Hygiene Data'!$F$11,0,10*ROW('Hygiene Data'!F96))="","",OFFSET('Hygiene Data'!$F$11,0,10*ROW('Hygiene Data'!F96)))</f>
        <v/>
      </c>
      <c r="DV102" s="309" t="str">
        <f ca="true">+IF(OFFSET('Hygiene Data'!$F$12,0,10*ROW('Hygiene Data'!F96))="","",OFFSET('Hygiene Data'!$F$12,0,10*ROW('Hygiene Data'!F96)))</f>
        <v/>
      </c>
      <c r="DW102" s="309" t="str">
        <f ca="true">+IF(OFFSET('Hygiene Data'!$F$13,0,10*ROW('Hygiene Data'!F96))="","",OFFSET('Hygiene Data'!$F$13,0,10*ROW('Hygiene Data'!F96)))</f>
        <v/>
      </c>
      <c r="DX102" s="309" t="str">
        <f ca="true">+IF(OFFSET('Hygiene Data'!$G$11,0,10*ROW('Hygiene Data'!G96))="","",OFFSET('Hygiene Data'!$G$11,0,10*ROW('Hygiene Data'!G96)))</f>
        <v/>
      </c>
      <c r="DY102" s="309" t="str">
        <f ca="true">+IF(OFFSET('Hygiene Data'!$G$12,0,10*ROW('Hygiene Data'!G96))="","",OFFSET('Hygiene Data'!$G$12,0,10*ROW('Hygiene Data'!G96)))</f>
        <v/>
      </c>
      <c r="DZ102" s="309" t="str">
        <f ca="true">+IF(OFFSET('Hygiene Data'!$G$13,0,10*ROW('Hygiene Data'!G96))="","",OFFSET('Hygiene Data'!$G$13,0,10*ROW('Hygiene Data'!G96)))</f>
        <v/>
      </c>
      <c r="EA102" s="309" t="str">
        <f ca="true">+IF(OFFSET('Hygiene Data'!$H$11,0,10*ROW('Hygiene Data'!H96))="","",OFFSET('Hygiene Data'!$H$11,0,10*ROW('Hygiene Data'!H96)))</f>
        <v/>
      </c>
      <c r="EB102" s="309" t="str">
        <f ca="true">+IF(OFFSET('Hygiene Data'!$H$12,0,10*ROW('Hygiene Data'!H96))="","",OFFSET('Hygiene Data'!$H$12,0,10*ROW('Hygiene Data'!H96)))</f>
        <v/>
      </c>
      <c r="EC102" s="309" t="str">
        <f ca="true">+IF(OFFSET('Hygiene Data'!$H$13,0,10*ROW('Hygiene Data'!H96))="","",OFFSET('Hygiene Data'!$H$13,0,10*ROW('Hygiene Data'!H96)))</f>
        <v/>
      </c>
      <c r="ED102" s="309" t="str">
        <f ca="true">+IF(OFFSET('Hygiene Data'!$I$11,0,10*ROW('Hygiene Data'!I96))="","",OFFSET('Hygiene Data'!$I$11,0,10*ROW('Hygiene Data'!I96)))</f>
        <v/>
      </c>
      <c r="EE102" s="309" t="str">
        <f ca="true">+IF(OFFSET('Hygiene Data'!$I$12,0,10*ROW('Hygiene Data'!I96))="","",OFFSET('Hygiene Data'!$I$12,0,10*ROW('Hygiene Data'!I96)))</f>
        <v/>
      </c>
      <c r="EF102" s="309"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65"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9"/>
      <c r="BS103" s="309" t="str">
        <f ca="true">+IF(OFFSET('Water Data'!$D$27,0,10*ROW('Water Data'!D97))="","",OFFSET('Water Data'!$D$27,0,10*ROW('Water Data'!D97)))</f>
        <v/>
      </c>
      <c r="BT103" s="309" t="str">
        <f ca="true">+IF(OFFSET('Water Data'!$D$28,0,10*ROW('Water Data'!D97))="","",OFFSET('Water Data'!$D$28,0,10*ROW('Water Data'!D97)))</f>
        <v/>
      </c>
      <c r="BU103" s="309" t="str">
        <f ca="true">+IF(OFFSET('Water Data'!$D$29,0,10*ROW('Water Data'!D97))="","",OFFSET('Water Data'!$D$29,0,10*ROW('Water Data'!D97)))</f>
        <v/>
      </c>
      <c r="BV103" s="309" t="str">
        <f ca="true">+IF(OFFSET('Water Data'!$E$27,0,10*ROW('Water Data'!E97))="","",OFFSET('Water Data'!$E$27,0,10*ROW('Water Data'!E97)))</f>
        <v/>
      </c>
      <c r="BW103" s="309" t="str">
        <f ca="true">+IF(OFFSET('Water Data'!$E$28,0,10*ROW('Water Data'!E97))="","",OFFSET('Water Data'!$E$28,0,10*ROW('Water Data'!E97)))</f>
        <v/>
      </c>
      <c r="BX103" s="309" t="str">
        <f ca="true">+IF(OFFSET('Water Data'!$E$29,0,10*ROW('Water Data'!E97))="","",OFFSET('Water Data'!$E$29,0,10*ROW('Water Data'!E97)))</f>
        <v/>
      </c>
      <c r="BY103" s="309" t="str">
        <f ca="true">+IF(OFFSET('Water Data'!$F$27,0,10*ROW('Water Data'!F97))="","",OFFSET('Water Data'!$F$27,0,10*ROW('Water Data'!F97)))</f>
        <v/>
      </c>
      <c r="BZ103" s="309" t="str">
        <f ca="true">+IF(OFFSET('Water Data'!$F$28,0,10*ROW('Water Data'!F97))="","",OFFSET('Water Data'!$F$28,0,10*ROW('Water Data'!F97)))</f>
        <v/>
      </c>
      <c r="CA103" s="309" t="str">
        <f ca="true">+IF(OFFSET('Water Data'!$F$29,0,10*ROW('Water Data'!F97))="","",OFFSET('Water Data'!$F$29,0,10*ROW('Water Data'!F97)))</f>
        <v/>
      </c>
      <c r="CB103" s="309" t="str">
        <f ca="true">+IF(OFFSET('Water Data'!$G$27,0,10*ROW('Water Data'!G97))="","",OFFSET('Water Data'!$G$27,0,10*ROW('Water Data'!G97)))</f>
        <v/>
      </c>
      <c r="CC103" s="309" t="str">
        <f ca="true">+IF(OFFSET('Water Data'!$G$28,0,10*ROW('Water Data'!G97))="","",OFFSET('Water Data'!$G$28,0,10*ROW('Water Data'!G97)))</f>
        <v/>
      </c>
      <c r="CD103" s="309" t="str">
        <f ca="true">+IF(OFFSET('Water Data'!$G$29,0,10*ROW('Water Data'!G97))="","",OFFSET('Water Data'!$G$29,0,10*ROW('Water Data'!G97)))</f>
        <v/>
      </c>
      <c r="CE103" s="309" t="str">
        <f ca="true">+IF(OFFSET('Water Data'!$H$27,0,10*ROW('Water Data'!H97))="","",OFFSET('Water Data'!$H$27,0,10*ROW('Water Data'!H97)))</f>
        <v/>
      </c>
      <c r="CF103" s="309" t="str">
        <f ca="true">+IF(OFFSET('Water Data'!$H$28,0,10*ROW('Water Data'!H97))="","",OFFSET('Water Data'!$H$28,0,10*ROW('Water Data'!H97)))</f>
        <v/>
      </c>
      <c r="CG103" s="309" t="str">
        <f ca="true">+IF(OFFSET('Water Data'!$H$29,0,10*ROW('Water Data'!H97))="","",OFFSET('Water Data'!$H$29,0,10*ROW('Water Data'!H97)))</f>
        <v/>
      </c>
      <c r="CH103" s="309" t="str">
        <f ca="true">+IF(OFFSET('Water Data'!$I$27,0,10*ROW('Water Data'!I97))="","",OFFSET('Water Data'!$I$27,0,10*ROW('Water Data'!I97)))</f>
        <v/>
      </c>
      <c r="CI103" s="309" t="str">
        <f ca="true">+IF(OFFSET('Water Data'!$I$28,0,10*ROW('Water Data'!I97))="","",OFFSET('Water Data'!$I$28,0,10*ROW('Water Data'!I97)))</f>
        <v/>
      </c>
      <c r="CJ103" s="309" t="str">
        <f ca="true">+IF(OFFSET('Water Data'!$I$29,0,10*ROW('Water Data'!I97))="","",OFFSET('Water Data'!$I$29,0,10*ROW('Water Data'!I97)))</f>
        <v/>
      </c>
      <c r="CK103" s="309" t="str">
        <f ca="true">+IF(OFFSET('Sanitation Data'!$D$28,0,10*ROW('Sanitation Data'!D97))="","",OFFSET('Sanitation Data'!$D$28,0,10*ROW('Sanitation Data'!D97)))</f>
        <v/>
      </c>
      <c r="CL103" s="309" t="str">
        <f ca="true">+IF(OFFSET('Sanitation Data'!$D$29,0,10*ROW('Sanitation Data'!D97))="","",OFFSET('Sanitation Data'!$D$29,0,10*ROW('Sanitation Data'!D97)))</f>
        <v/>
      </c>
      <c r="CM103" s="309" t="str">
        <f ca="true">+IF(OFFSET('Sanitation Data'!$D$30,0,10*ROW('Sanitation Data'!D97))="","",OFFSET('Sanitation Data'!$D$30,0,10*ROW('Sanitation Data'!D97)))</f>
        <v/>
      </c>
      <c r="CN103" s="309" t="str">
        <f ca="true">+IF(OFFSET('Sanitation Data'!$D$31,0,10*ROW('Sanitation Data'!D97))="","",OFFSET('Sanitation Data'!$D$31,0,10*ROW('Sanitation Data'!D97)))</f>
        <v/>
      </c>
      <c r="CO103" s="309" t="str">
        <f ca="true">+IF(OFFSET('Sanitation Data'!$D$32,0,10*ROW('Sanitation Data'!D97))="","",OFFSET('Sanitation Data'!$D$32,0,10*ROW('Sanitation Data'!D97)))</f>
        <v/>
      </c>
      <c r="CP103" s="309" t="str">
        <f ca="true">+IF(OFFSET('Sanitation Data'!$E$28,0,10*ROW('Sanitation Data'!E97))="","",OFFSET('Sanitation Data'!$E$28,0,10*ROW('Sanitation Data'!E97)))</f>
        <v/>
      </c>
      <c r="CQ103" s="309" t="str">
        <f ca="true">+IF(OFFSET('Sanitation Data'!$E$29,0,10*ROW('Sanitation Data'!E97))="","",OFFSET('Sanitation Data'!$E$29,0,10*ROW('Sanitation Data'!E97)))</f>
        <v/>
      </c>
      <c r="CR103" s="309" t="str">
        <f ca="true">+IF(OFFSET('Sanitation Data'!$E$30,0,10*ROW('Sanitation Data'!E97))="","",OFFSET('Sanitation Data'!$E$30,0,10*ROW('Sanitation Data'!E97)))</f>
        <v/>
      </c>
      <c r="CS103" s="309" t="str">
        <f ca="true">+IF(OFFSET('Sanitation Data'!$E$31,0,10*ROW('Sanitation Data'!E97))="","",OFFSET('Sanitation Data'!$E$31,0,10*ROW('Sanitation Data'!E97)))</f>
        <v/>
      </c>
      <c r="CT103" s="309" t="str">
        <f ca="true">+IF(OFFSET('Sanitation Data'!$E$32,0,10*ROW('Sanitation Data'!E97))="","",OFFSET('Sanitation Data'!$E$32,0,10*ROW('Sanitation Data'!E97)))</f>
        <v/>
      </c>
      <c r="CU103" s="309" t="str">
        <f ca="true">+IF(OFFSET('Sanitation Data'!$F$28,0,10*ROW('Sanitation Data'!F97))="","",OFFSET('Sanitation Data'!$F$28,0,10*ROW('Sanitation Data'!F97)))</f>
        <v/>
      </c>
      <c r="CV103" s="309" t="str">
        <f ca="true">+IF(OFFSET('Sanitation Data'!$F$29,0,10*ROW('Sanitation Data'!F97))="","",OFFSET('Sanitation Data'!$F$29,0,10*ROW('Sanitation Data'!F97)))</f>
        <v/>
      </c>
      <c r="CW103" s="309" t="str">
        <f ca="true">+IF(OFFSET('Sanitation Data'!$F$30,0,10*ROW('Sanitation Data'!F97))="","",OFFSET('Sanitation Data'!$F$30,0,10*ROW('Sanitation Data'!F97)))</f>
        <v/>
      </c>
      <c r="CX103" s="309" t="str">
        <f ca="true">+IF(OFFSET('Sanitation Data'!$F$31,0,10*ROW('Sanitation Data'!F97))="","",OFFSET('Sanitation Data'!$F$31,0,10*ROW('Sanitation Data'!F97)))</f>
        <v/>
      </c>
      <c r="CY103" s="309" t="str">
        <f ca="true">+IF(OFFSET('Sanitation Data'!$F$32,0,10*ROW('Sanitation Data'!F97))="","",OFFSET('Sanitation Data'!$F$32,0,10*ROW('Sanitation Data'!F97)))</f>
        <v/>
      </c>
      <c r="CZ103" s="309" t="str">
        <f ca="true">+IF(OFFSET('Sanitation Data'!$G$28,0,10*ROW('Sanitation Data'!G97))="","",OFFSET('Sanitation Data'!$G$28,0,10*ROW('Sanitation Data'!G97)))</f>
        <v/>
      </c>
      <c r="DA103" s="309" t="str">
        <f ca="true">+IF(OFFSET('Sanitation Data'!$G$29,0,10*ROW('Sanitation Data'!G97))="","",OFFSET('Sanitation Data'!$G$29,0,10*ROW('Sanitation Data'!G97)))</f>
        <v/>
      </c>
      <c r="DB103" s="309" t="str">
        <f ca="true">+IF(OFFSET('Sanitation Data'!$G$30,0,10*ROW('Sanitation Data'!G97))="","",OFFSET('Sanitation Data'!$G$30,0,10*ROW('Sanitation Data'!G97)))</f>
        <v/>
      </c>
      <c r="DC103" s="309" t="str">
        <f ca="true">+IF(OFFSET('Sanitation Data'!$G$31,0,10*ROW('Sanitation Data'!G97))="","",OFFSET('Sanitation Data'!$G$31,0,10*ROW('Sanitation Data'!G97)))</f>
        <v/>
      </c>
      <c r="DD103" s="309" t="str">
        <f ca="true">+IF(OFFSET('Sanitation Data'!$G$32,0,10*ROW('Sanitation Data'!G97))="","",OFFSET('Sanitation Data'!$G$32,0,10*ROW('Sanitation Data'!G97)))</f>
        <v/>
      </c>
      <c r="DE103" s="309" t="str">
        <f ca="true">+IF(OFFSET('Sanitation Data'!$H$28,0,10*ROW('Sanitation Data'!H97))="","",OFFSET('Sanitation Data'!$H$28,0,10*ROW('Sanitation Data'!H97)))</f>
        <v/>
      </c>
      <c r="DF103" s="309" t="str">
        <f ca="true">+IF(OFFSET('Sanitation Data'!$H$29,0,10*ROW('Sanitation Data'!H97))="","",OFFSET('Sanitation Data'!$H$29,0,10*ROW('Sanitation Data'!H97)))</f>
        <v/>
      </c>
      <c r="DG103" s="309" t="str">
        <f ca="true">+IF(OFFSET('Sanitation Data'!$H$30,0,10*ROW('Sanitation Data'!H97))="","",OFFSET('Sanitation Data'!$H$30,0,10*ROW('Sanitation Data'!H97)))</f>
        <v/>
      </c>
      <c r="DH103" s="309" t="str">
        <f ca="true">+IF(OFFSET('Sanitation Data'!$H$31,0,10*ROW('Sanitation Data'!H97))="","",OFFSET('Sanitation Data'!$H$31,0,10*ROW('Sanitation Data'!H97)))</f>
        <v/>
      </c>
      <c r="DI103" s="309" t="str">
        <f ca="true">+IF(OFFSET('Sanitation Data'!$H$32,0,10*ROW('Sanitation Data'!H97))="","",OFFSET('Sanitation Data'!$H$32,0,10*ROW('Sanitation Data'!H97)))</f>
        <v/>
      </c>
      <c r="DJ103" s="309" t="str">
        <f ca="true">+IF(OFFSET('Sanitation Data'!$I$28,0,10*ROW('Sanitation Data'!I97))="","",OFFSET('Sanitation Data'!$I$28,0,10*ROW('Sanitation Data'!I97)))</f>
        <v/>
      </c>
      <c r="DK103" s="309" t="str">
        <f ca="true">+IF(OFFSET('Sanitation Data'!$I$29,0,10*ROW('Sanitation Data'!I97))="","",OFFSET('Sanitation Data'!$I$29,0,10*ROW('Sanitation Data'!I97)))</f>
        <v/>
      </c>
      <c r="DL103" s="309" t="str">
        <f ca="true">+IF(OFFSET('Sanitation Data'!$I$30,0,10*ROW('Sanitation Data'!I97))="","",OFFSET('Sanitation Data'!$I$30,0,10*ROW('Sanitation Data'!I97)))</f>
        <v/>
      </c>
      <c r="DM103" s="309" t="str">
        <f ca="true">+IF(OFFSET('Sanitation Data'!$I$31,0,10*ROW('Sanitation Data'!I97))="","",OFFSET('Sanitation Data'!$I$31,0,10*ROW('Sanitation Data'!I97)))</f>
        <v/>
      </c>
      <c r="DN103" s="309" t="str">
        <f ca="true">+IF(OFFSET('Sanitation Data'!$I$32,0,10*ROW('Sanitation Data'!I97))="","",OFFSET('Sanitation Data'!$I$32,0,10*ROW('Sanitation Data'!I97)))</f>
        <v/>
      </c>
      <c r="DO103" s="309" t="str">
        <f ca="true">+IF(OFFSET('Hygiene Data'!$D$11,0,10*ROW('Hygiene Data'!D97))="","",OFFSET('Hygiene Data'!$D$11,0,10*ROW('Hygiene Data'!D97)))</f>
        <v/>
      </c>
      <c r="DP103" s="309" t="str">
        <f ca="true">+IF(OFFSET('Hygiene Data'!$D$12,0,10*ROW('Hygiene Data'!D97))="","",OFFSET('Hygiene Data'!$D$12,0,10*ROW('Hygiene Data'!D97)))</f>
        <v/>
      </c>
      <c r="DQ103" s="309" t="str">
        <f ca="true">+IF(OFFSET('Hygiene Data'!$D$13,0,10*ROW('Hygiene Data'!D97))="","",OFFSET('Hygiene Data'!$D$13,0,10*ROW('Hygiene Data'!D97)))</f>
        <v/>
      </c>
      <c r="DR103" s="309" t="str">
        <f ca="true">+IF(OFFSET('Hygiene Data'!$E$11,0,10*ROW('Hygiene Data'!E97))="","",OFFSET('Hygiene Data'!$E$11,0,10*ROW('Hygiene Data'!E97)))</f>
        <v/>
      </c>
      <c r="DS103" s="309" t="str">
        <f ca="true">+IF(OFFSET('Hygiene Data'!$E$12,0,10*ROW('Hygiene Data'!E97))="","",OFFSET('Hygiene Data'!$E$12,0,10*ROW('Hygiene Data'!E97)))</f>
        <v/>
      </c>
      <c r="DT103" s="309" t="str">
        <f ca="true">+IF(OFFSET('Hygiene Data'!$E$13,0,10*ROW('Hygiene Data'!E97))="","",OFFSET('Hygiene Data'!$E$13,0,10*ROW('Hygiene Data'!E97)))</f>
        <v/>
      </c>
      <c r="DU103" s="309" t="str">
        <f ca="true">+IF(OFFSET('Hygiene Data'!$F$11,0,10*ROW('Hygiene Data'!F97))="","",OFFSET('Hygiene Data'!$F$11,0,10*ROW('Hygiene Data'!F97)))</f>
        <v/>
      </c>
      <c r="DV103" s="309" t="str">
        <f ca="true">+IF(OFFSET('Hygiene Data'!$F$12,0,10*ROW('Hygiene Data'!F97))="","",OFFSET('Hygiene Data'!$F$12,0,10*ROW('Hygiene Data'!F97)))</f>
        <v/>
      </c>
      <c r="DW103" s="309" t="str">
        <f ca="true">+IF(OFFSET('Hygiene Data'!$F$13,0,10*ROW('Hygiene Data'!F97))="","",OFFSET('Hygiene Data'!$F$13,0,10*ROW('Hygiene Data'!F97)))</f>
        <v/>
      </c>
      <c r="DX103" s="309" t="str">
        <f ca="true">+IF(OFFSET('Hygiene Data'!$G$11,0,10*ROW('Hygiene Data'!G97))="","",OFFSET('Hygiene Data'!$G$11,0,10*ROW('Hygiene Data'!G97)))</f>
        <v/>
      </c>
      <c r="DY103" s="309" t="str">
        <f ca="true">+IF(OFFSET('Hygiene Data'!$G$12,0,10*ROW('Hygiene Data'!G97))="","",OFFSET('Hygiene Data'!$G$12,0,10*ROW('Hygiene Data'!G97)))</f>
        <v/>
      </c>
      <c r="DZ103" s="309" t="str">
        <f ca="true">+IF(OFFSET('Hygiene Data'!$G$13,0,10*ROW('Hygiene Data'!G97))="","",OFFSET('Hygiene Data'!$G$13,0,10*ROW('Hygiene Data'!G97)))</f>
        <v/>
      </c>
      <c r="EA103" s="309" t="str">
        <f ca="true">+IF(OFFSET('Hygiene Data'!$H$11,0,10*ROW('Hygiene Data'!H97))="","",OFFSET('Hygiene Data'!$H$11,0,10*ROW('Hygiene Data'!H97)))</f>
        <v/>
      </c>
      <c r="EB103" s="309" t="str">
        <f ca="true">+IF(OFFSET('Hygiene Data'!$H$12,0,10*ROW('Hygiene Data'!H97))="","",OFFSET('Hygiene Data'!$H$12,0,10*ROW('Hygiene Data'!H97)))</f>
        <v/>
      </c>
      <c r="EC103" s="309" t="str">
        <f ca="true">+IF(OFFSET('Hygiene Data'!$H$13,0,10*ROW('Hygiene Data'!H97))="","",OFFSET('Hygiene Data'!$H$13,0,10*ROW('Hygiene Data'!H97)))</f>
        <v/>
      </c>
      <c r="ED103" s="309" t="str">
        <f ca="true">+IF(OFFSET('Hygiene Data'!$I$11,0,10*ROW('Hygiene Data'!I97))="","",OFFSET('Hygiene Data'!$I$11,0,10*ROW('Hygiene Data'!I97)))</f>
        <v/>
      </c>
      <c r="EE103" s="309" t="str">
        <f ca="true">+IF(OFFSET('Hygiene Data'!$I$12,0,10*ROW('Hygiene Data'!I97))="","",OFFSET('Hygiene Data'!$I$12,0,10*ROW('Hygiene Data'!I97)))</f>
        <v/>
      </c>
      <c r="EF103" s="309"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65"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9"/>
      <c r="BS104" s="309" t="str">
        <f ca="true">+IF(OFFSET('Water Data'!$D$27,0,10*ROW('Water Data'!D98))="","",OFFSET('Water Data'!$D$27,0,10*ROW('Water Data'!D98)))</f>
        <v/>
      </c>
      <c r="BT104" s="309" t="str">
        <f ca="true">+IF(OFFSET('Water Data'!$D$28,0,10*ROW('Water Data'!D98))="","",OFFSET('Water Data'!$D$28,0,10*ROW('Water Data'!D98)))</f>
        <v/>
      </c>
      <c r="BU104" s="309" t="str">
        <f ca="true">+IF(OFFSET('Water Data'!$D$29,0,10*ROW('Water Data'!D98))="","",OFFSET('Water Data'!$D$29,0,10*ROW('Water Data'!D98)))</f>
        <v/>
      </c>
      <c r="BV104" s="309" t="str">
        <f ca="true">+IF(OFFSET('Water Data'!$E$27,0,10*ROW('Water Data'!E98))="","",OFFSET('Water Data'!$E$27,0,10*ROW('Water Data'!E98)))</f>
        <v/>
      </c>
      <c r="BW104" s="309" t="str">
        <f ca="true">+IF(OFFSET('Water Data'!$E$28,0,10*ROW('Water Data'!E98))="","",OFFSET('Water Data'!$E$28,0,10*ROW('Water Data'!E98)))</f>
        <v/>
      </c>
      <c r="BX104" s="309" t="str">
        <f ca="true">+IF(OFFSET('Water Data'!$E$29,0,10*ROW('Water Data'!E98))="","",OFFSET('Water Data'!$E$29,0,10*ROW('Water Data'!E98)))</f>
        <v/>
      </c>
      <c r="BY104" s="309" t="str">
        <f ca="true">+IF(OFFSET('Water Data'!$F$27,0,10*ROW('Water Data'!F98))="","",OFFSET('Water Data'!$F$27,0,10*ROW('Water Data'!F98)))</f>
        <v/>
      </c>
      <c r="BZ104" s="309" t="str">
        <f ca="true">+IF(OFFSET('Water Data'!$F$28,0,10*ROW('Water Data'!F98))="","",OFFSET('Water Data'!$F$28,0,10*ROW('Water Data'!F98)))</f>
        <v/>
      </c>
      <c r="CA104" s="309" t="str">
        <f ca="true">+IF(OFFSET('Water Data'!$F$29,0,10*ROW('Water Data'!F98))="","",OFFSET('Water Data'!$F$29,0,10*ROW('Water Data'!F98)))</f>
        <v/>
      </c>
      <c r="CB104" s="309" t="str">
        <f ca="true">+IF(OFFSET('Water Data'!$G$27,0,10*ROW('Water Data'!G98))="","",OFFSET('Water Data'!$G$27,0,10*ROW('Water Data'!G98)))</f>
        <v/>
      </c>
      <c r="CC104" s="309" t="str">
        <f ca="true">+IF(OFFSET('Water Data'!$G$28,0,10*ROW('Water Data'!G98))="","",OFFSET('Water Data'!$G$28,0,10*ROW('Water Data'!G98)))</f>
        <v/>
      </c>
      <c r="CD104" s="309" t="str">
        <f ca="true">+IF(OFFSET('Water Data'!$G$29,0,10*ROW('Water Data'!G98))="","",OFFSET('Water Data'!$G$29,0,10*ROW('Water Data'!G98)))</f>
        <v/>
      </c>
      <c r="CE104" s="309" t="str">
        <f ca="true">+IF(OFFSET('Water Data'!$H$27,0,10*ROW('Water Data'!H98))="","",OFFSET('Water Data'!$H$27,0,10*ROW('Water Data'!H98)))</f>
        <v/>
      </c>
      <c r="CF104" s="309" t="str">
        <f ca="true">+IF(OFFSET('Water Data'!$H$28,0,10*ROW('Water Data'!H98))="","",OFFSET('Water Data'!$H$28,0,10*ROW('Water Data'!H98)))</f>
        <v/>
      </c>
      <c r="CG104" s="309" t="str">
        <f ca="true">+IF(OFFSET('Water Data'!$H$29,0,10*ROW('Water Data'!H98))="","",OFFSET('Water Data'!$H$29,0,10*ROW('Water Data'!H98)))</f>
        <v/>
      </c>
      <c r="CH104" s="309" t="str">
        <f ca="true">+IF(OFFSET('Water Data'!$I$27,0,10*ROW('Water Data'!I98))="","",OFFSET('Water Data'!$I$27,0,10*ROW('Water Data'!I98)))</f>
        <v/>
      </c>
      <c r="CI104" s="309" t="str">
        <f ca="true">+IF(OFFSET('Water Data'!$I$28,0,10*ROW('Water Data'!I98))="","",OFFSET('Water Data'!$I$28,0,10*ROW('Water Data'!I98)))</f>
        <v/>
      </c>
      <c r="CJ104" s="309" t="str">
        <f ca="true">+IF(OFFSET('Water Data'!$I$29,0,10*ROW('Water Data'!I98))="","",OFFSET('Water Data'!$I$29,0,10*ROW('Water Data'!I98)))</f>
        <v/>
      </c>
      <c r="CK104" s="309" t="str">
        <f ca="true">+IF(OFFSET('Sanitation Data'!$D$28,0,10*ROW('Sanitation Data'!D98))="","",OFFSET('Sanitation Data'!$D$28,0,10*ROW('Sanitation Data'!D98)))</f>
        <v/>
      </c>
      <c r="CL104" s="309" t="str">
        <f ca="true">+IF(OFFSET('Sanitation Data'!$D$29,0,10*ROW('Sanitation Data'!D98))="","",OFFSET('Sanitation Data'!$D$29,0,10*ROW('Sanitation Data'!D98)))</f>
        <v/>
      </c>
      <c r="CM104" s="309" t="str">
        <f ca="true">+IF(OFFSET('Sanitation Data'!$D$30,0,10*ROW('Sanitation Data'!D98))="","",OFFSET('Sanitation Data'!$D$30,0,10*ROW('Sanitation Data'!D98)))</f>
        <v/>
      </c>
      <c r="CN104" s="309" t="str">
        <f ca="true">+IF(OFFSET('Sanitation Data'!$D$31,0,10*ROW('Sanitation Data'!D98))="","",OFFSET('Sanitation Data'!$D$31,0,10*ROW('Sanitation Data'!D98)))</f>
        <v/>
      </c>
      <c r="CO104" s="309" t="str">
        <f ca="true">+IF(OFFSET('Sanitation Data'!$D$32,0,10*ROW('Sanitation Data'!D98))="","",OFFSET('Sanitation Data'!$D$32,0,10*ROW('Sanitation Data'!D98)))</f>
        <v/>
      </c>
      <c r="CP104" s="309" t="str">
        <f ca="true">+IF(OFFSET('Sanitation Data'!$E$28,0,10*ROW('Sanitation Data'!E98))="","",OFFSET('Sanitation Data'!$E$28,0,10*ROW('Sanitation Data'!E98)))</f>
        <v/>
      </c>
      <c r="CQ104" s="309" t="str">
        <f ca="true">+IF(OFFSET('Sanitation Data'!$E$29,0,10*ROW('Sanitation Data'!E98))="","",OFFSET('Sanitation Data'!$E$29,0,10*ROW('Sanitation Data'!E98)))</f>
        <v/>
      </c>
      <c r="CR104" s="309" t="str">
        <f ca="true">+IF(OFFSET('Sanitation Data'!$E$30,0,10*ROW('Sanitation Data'!E98))="","",OFFSET('Sanitation Data'!$E$30,0,10*ROW('Sanitation Data'!E98)))</f>
        <v/>
      </c>
      <c r="CS104" s="309" t="str">
        <f ca="true">+IF(OFFSET('Sanitation Data'!$E$31,0,10*ROW('Sanitation Data'!E98))="","",OFFSET('Sanitation Data'!$E$31,0,10*ROW('Sanitation Data'!E98)))</f>
        <v/>
      </c>
      <c r="CT104" s="309" t="str">
        <f ca="true">+IF(OFFSET('Sanitation Data'!$E$32,0,10*ROW('Sanitation Data'!E98))="","",OFFSET('Sanitation Data'!$E$32,0,10*ROW('Sanitation Data'!E98)))</f>
        <v/>
      </c>
      <c r="CU104" s="309" t="str">
        <f ca="true">+IF(OFFSET('Sanitation Data'!$F$28,0,10*ROW('Sanitation Data'!F98))="","",OFFSET('Sanitation Data'!$F$28,0,10*ROW('Sanitation Data'!F98)))</f>
        <v/>
      </c>
      <c r="CV104" s="309" t="str">
        <f ca="true">+IF(OFFSET('Sanitation Data'!$F$29,0,10*ROW('Sanitation Data'!F98))="","",OFFSET('Sanitation Data'!$F$29,0,10*ROW('Sanitation Data'!F98)))</f>
        <v/>
      </c>
      <c r="CW104" s="309" t="str">
        <f ca="true">+IF(OFFSET('Sanitation Data'!$F$30,0,10*ROW('Sanitation Data'!F98))="","",OFFSET('Sanitation Data'!$F$30,0,10*ROW('Sanitation Data'!F98)))</f>
        <v/>
      </c>
      <c r="CX104" s="309" t="str">
        <f ca="true">+IF(OFFSET('Sanitation Data'!$F$31,0,10*ROW('Sanitation Data'!F98))="","",OFFSET('Sanitation Data'!$F$31,0,10*ROW('Sanitation Data'!F98)))</f>
        <v/>
      </c>
      <c r="CY104" s="309" t="str">
        <f ca="true">+IF(OFFSET('Sanitation Data'!$F$32,0,10*ROW('Sanitation Data'!F98))="","",OFFSET('Sanitation Data'!$F$32,0,10*ROW('Sanitation Data'!F98)))</f>
        <v/>
      </c>
      <c r="CZ104" s="309" t="str">
        <f ca="true">+IF(OFFSET('Sanitation Data'!$G$28,0,10*ROW('Sanitation Data'!G98))="","",OFFSET('Sanitation Data'!$G$28,0,10*ROW('Sanitation Data'!G98)))</f>
        <v/>
      </c>
      <c r="DA104" s="309" t="str">
        <f ca="true">+IF(OFFSET('Sanitation Data'!$G$29,0,10*ROW('Sanitation Data'!G98))="","",OFFSET('Sanitation Data'!$G$29,0,10*ROW('Sanitation Data'!G98)))</f>
        <v/>
      </c>
      <c r="DB104" s="309" t="str">
        <f ca="true">+IF(OFFSET('Sanitation Data'!$G$30,0,10*ROW('Sanitation Data'!G98))="","",OFFSET('Sanitation Data'!$G$30,0,10*ROW('Sanitation Data'!G98)))</f>
        <v/>
      </c>
      <c r="DC104" s="309" t="str">
        <f ca="true">+IF(OFFSET('Sanitation Data'!$G$31,0,10*ROW('Sanitation Data'!G98))="","",OFFSET('Sanitation Data'!$G$31,0,10*ROW('Sanitation Data'!G98)))</f>
        <v/>
      </c>
      <c r="DD104" s="309" t="str">
        <f ca="true">+IF(OFFSET('Sanitation Data'!$G$32,0,10*ROW('Sanitation Data'!G98))="","",OFFSET('Sanitation Data'!$G$32,0,10*ROW('Sanitation Data'!G98)))</f>
        <v/>
      </c>
      <c r="DE104" s="309" t="str">
        <f ca="true">+IF(OFFSET('Sanitation Data'!$H$28,0,10*ROW('Sanitation Data'!H98))="","",OFFSET('Sanitation Data'!$H$28,0,10*ROW('Sanitation Data'!H98)))</f>
        <v/>
      </c>
      <c r="DF104" s="309" t="str">
        <f ca="true">+IF(OFFSET('Sanitation Data'!$H$29,0,10*ROW('Sanitation Data'!H98))="","",OFFSET('Sanitation Data'!$H$29,0,10*ROW('Sanitation Data'!H98)))</f>
        <v/>
      </c>
      <c r="DG104" s="309" t="str">
        <f ca="true">+IF(OFFSET('Sanitation Data'!$H$30,0,10*ROW('Sanitation Data'!H98))="","",OFFSET('Sanitation Data'!$H$30,0,10*ROW('Sanitation Data'!H98)))</f>
        <v/>
      </c>
      <c r="DH104" s="309" t="str">
        <f ca="true">+IF(OFFSET('Sanitation Data'!$H$31,0,10*ROW('Sanitation Data'!H98))="","",OFFSET('Sanitation Data'!$H$31,0,10*ROW('Sanitation Data'!H98)))</f>
        <v/>
      </c>
      <c r="DI104" s="309" t="str">
        <f ca="true">+IF(OFFSET('Sanitation Data'!$H$32,0,10*ROW('Sanitation Data'!H98))="","",OFFSET('Sanitation Data'!$H$32,0,10*ROW('Sanitation Data'!H98)))</f>
        <v/>
      </c>
      <c r="DJ104" s="309" t="str">
        <f ca="true">+IF(OFFSET('Sanitation Data'!$I$28,0,10*ROW('Sanitation Data'!I98))="","",OFFSET('Sanitation Data'!$I$28,0,10*ROW('Sanitation Data'!I98)))</f>
        <v/>
      </c>
      <c r="DK104" s="309" t="str">
        <f ca="true">+IF(OFFSET('Sanitation Data'!$I$29,0,10*ROW('Sanitation Data'!I98))="","",OFFSET('Sanitation Data'!$I$29,0,10*ROW('Sanitation Data'!I98)))</f>
        <v/>
      </c>
      <c r="DL104" s="309" t="str">
        <f ca="true">+IF(OFFSET('Sanitation Data'!$I$30,0,10*ROW('Sanitation Data'!I98))="","",OFFSET('Sanitation Data'!$I$30,0,10*ROW('Sanitation Data'!I98)))</f>
        <v/>
      </c>
      <c r="DM104" s="309" t="str">
        <f ca="true">+IF(OFFSET('Sanitation Data'!$I$31,0,10*ROW('Sanitation Data'!I98))="","",OFFSET('Sanitation Data'!$I$31,0,10*ROW('Sanitation Data'!I98)))</f>
        <v/>
      </c>
      <c r="DN104" s="309" t="str">
        <f ca="true">+IF(OFFSET('Sanitation Data'!$I$32,0,10*ROW('Sanitation Data'!I98))="","",OFFSET('Sanitation Data'!$I$32,0,10*ROW('Sanitation Data'!I98)))</f>
        <v/>
      </c>
      <c r="DO104" s="309" t="str">
        <f ca="true">+IF(OFFSET('Hygiene Data'!$D$11,0,10*ROW('Hygiene Data'!D98))="","",OFFSET('Hygiene Data'!$D$11,0,10*ROW('Hygiene Data'!D98)))</f>
        <v/>
      </c>
      <c r="DP104" s="309" t="str">
        <f ca="true">+IF(OFFSET('Hygiene Data'!$D$12,0,10*ROW('Hygiene Data'!D98))="","",OFFSET('Hygiene Data'!$D$12,0,10*ROW('Hygiene Data'!D98)))</f>
        <v/>
      </c>
      <c r="DQ104" s="309" t="str">
        <f ca="true">+IF(OFFSET('Hygiene Data'!$D$13,0,10*ROW('Hygiene Data'!D98))="","",OFFSET('Hygiene Data'!$D$13,0,10*ROW('Hygiene Data'!D98)))</f>
        <v/>
      </c>
      <c r="DR104" s="309" t="str">
        <f ca="true">+IF(OFFSET('Hygiene Data'!$E$11,0,10*ROW('Hygiene Data'!E98))="","",OFFSET('Hygiene Data'!$E$11,0,10*ROW('Hygiene Data'!E98)))</f>
        <v/>
      </c>
      <c r="DS104" s="309" t="str">
        <f ca="true">+IF(OFFSET('Hygiene Data'!$E$12,0,10*ROW('Hygiene Data'!E98))="","",OFFSET('Hygiene Data'!$E$12,0,10*ROW('Hygiene Data'!E98)))</f>
        <v/>
      </c>
      <c r="DT104" s="309" t="str">
        <f ca="true">+IF(OFFSET('Hygiene Data'!$E$13,0,10*ROW('Hygiene Data'!E98))="","",OFFSET('Hygiene Data'!$E$13,0,10*ROW('Hygiene Data'!E98)))</f>
        <v/>
      </c>
      <c r="DU104" s="309" t="str">
        <f ca="true">+IF(OFFSET('Hygiene Data'!$F$11,0,10*ROW('Hygiene Data'!F98))="","",OFFSET('Hygiene Data'!$F$11,0,10*ROW('Hygiene Data'!F98)))</f>
        <v/>
      </c>
      <c r="DV104" s="309" t="str">
        <f ca="true">+IF(OFFSET('Hygiene Data'!$F$12,0,10*ROW('Hygiene Data'!F98))="","",OFFSET('Hygiene Data'!$F$12,0,10*ROW('Hygiene Data'!F98)))</f>
        <v/>
      </c>
      <c r="DW104" s="309" t="str">
        <f ca="true">+IF(OFFSET('Hygiene Data'!$F$13,0,10*ROW('Hygiene Data'!F98))="","",OFFSET('Hygiene Data'!$F$13,0,10*ROW('Hygiene Data'!F98)))</f>
        <v/>
      </c>
      <c r="DX104" s="309" t="str">
        <f ca="true">+IF(OFFSET('Hygiene Data'!$G$11,0,10*ROW('Hygiene Data'!G98))="","",OFFSET('Hygiene Data'!$G$11,0,10*ROW('Hygiene Data'!G98)))</f>
        <v/>
      </c>
      <c r="DY104" s="309" t="str">
        <f ca="true">+IF(OFFSET('Hygiene Data'!$G$12,0,10*ROW('Hygiene Data'!G98))="","",OFFSET('Hygiene Data'!$G$12,0,10*ROW('Hygiene Data'!G98)))</f>
        <v/>
      </c>
      <c r="DZ104" s="309" t="str">
        <f ca="true">+IF(OFFSET('Hygiene Data'!$G$13,0,10*ROW('Hygiene Data'!G98))="","",OFFSET('Hygiene Data'!$G$13,0,10*ROW('Hygiene Data'!G98)))</f>
        <v/>
      </c>
      <c r="EA104" s="309" t="str">
        <f ca="true">+IF(OFFSET('Hygiene Data'!$H$11,0,10*ROW('Hygiene Data'!H98))="","",OFFSET('Hygiene Data'!$H$11,0,10*ROW('Hygiene Data'!H98)))</f>
        <v/>
      </c>
      <c r="EB104" s="309" t="str">
        <f ca="true">+IF(OFFSET('Hygiene Data'!$H$12,0,10*ROW('Hygiene Data'!H98))="","",OFFSET('Hygiene Data'!$H$12,0,10*ROW('Hygiene Data'!H98)))</f>
        <v/>
      </c>
      <c r="EC104" s="309" t="str">
        <f ca="true">+IF(OFFSET('Hygiene Data'!$H$13,0,10*ROW('Hygiene Data'!H98))="","",OFFSET('Hygiene Data'!$H$13,0,10*ROW('Hygiene Data'!H98)))</f>
        <v/>
      </c>
      <c r="ED104" s="309" t="str">
        <f ca="true">+IF(OFFSET('Hygiene Data'!$I$11,0,10*ROW('Hygiene Data'!I98))="","",OFFSET('Hygiene Data'!$I$11,0,10*ROW('Hygiene Data'!I98)))</f>
        <v/>
      </c>
      <c r="EE104" s="309" t="str">
        <f ca="true">+IF(OFFSET('Hygiene Data'!$I$12,0,10*ROW('Hygiene Data'!I98))="","",OFFSET('Hygiene Data'!$I$12,0,10*ROW('Hygiene Data'!I98)))</f>
        <v/>
      </c>
      <c r="EF104" s="309"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65"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9"/>
      <c r="BS105" s="309" t="str">
        <f ca="true">+IF(OFFSET('Water Data'!$D$27,0,10*ROW('Water Data'!D99))="","",OFFSET('Water Data'!$D$27,0,10*ROW('Water Data'!D99)))</f>
        <v/>
      </c>
      <c r="BT105" s="309" t="str">
        <f ca="true">+IF(OFFSET('Water Data'!$D$28,0,10*ROW('Water Data'!D99))="","",OFFSET('Water Data'!$D$28,0,10*ROW('Water Data'!D99)))</f>
        <v/>
      </c>
      <c r="BU105" s="309" t="str">
        <f ca="true">+IF(OFFSET('Water Data'!$D$29,0,10*ROW('Water Data'!D99))="","",OFFSET('Water Data'!$D$29,0,10*ROW('Water Data'!D99)))</f>
        <v/>
      </c>
      <c r="BV105" s="309" t="str">
        <f ca="true">+IF(OFFSET('Water Data'!$E$27,0,10*ROW('Water Data'!E99))="","",OFFSET('Water Data'!$E$27,0,10*ROW('Water Data'!E99)))</f>
        <v/>
      </c>
      <c r="BW105" s="309" t="str">
        <f ca="true">+IF(OFFSET('Water Data'!$E$28,0,10*ROW('Water Data'!E99))="","",OFFSET('Water Data'!$E$28,0,10*ROW('Water Data'!E99)))</f>
        <v/>
      </c>
      <c r="BX105" s="309" t="str">
        <f ca="true">+IF(OFFSET('Water Data'!$E$29,0,10*ROW('Water Data'!E99))="","",OFFSET('Water Data'!$E$29,0,10*ROW('Water Data'!E99)))</f>
        <v/>
      </c>
      <c r="BY105" s="309" t="str">
        <f ca="true">+IF(OFFSET('Water Data'!$F$27,0,10*ROW('Water Data'!F99))="","",OFFSET('Water Data'!$F$27,0,10*ROW('Water Data'!F99)))</f>
        <v/>
      </c>
      <c r="BZ105" s="309" t="str">
        <f ca="true">+IF(OFFSET('Water Data'!$F$28,0,10*ROW('Water Data'!F99))="","",OFFSET('Water Data'!$F$28,0,10*ROW('Water Data'!F99)))</f>
        <v/>
      </c>
      <c r="CA105" s="309" t="str">
        <f ca="true">+IF(OFFSET('Water Data'!$F$29,0,10*ROW('Water Data'!F99))="","",OFFSET('Water Data'!$F$29,0,10*ROW('Water Data'!F99)))</f>
        <v/>
      </c>
      <c r="CB105" s="309" t="str">
        <f ca="true">+IF(OFFSET('Water Data'!$G$27,0,10*ROW('Water Data'!G99))="","",OFFSET('Water Data'!$G$27,0,10*ROW('Water Data'!G99)))</f>
        <v/>
      </c>
      <c r="CC105" s="309" t="str">
        <f ca="true">+IF(OFFSET('Water Data'!$G$28,0,10*ROW('Water Data'!G99))="","",OFFSET('Water Data'!$G$28,0,10*ROW('Water Data'!G99)))</f>
        <v/>
      </c>
      <c r="CD105" s="309" t="str">
        <f ca="true">+IF(OFFSET('Water Data'!$G$29,0,10*ROW('Water Data'!G99))="","",OFFSET('Water Data'!$G$29,0,10*ROW('Water Data'!G99)))</f>
        <v/>
      </c>
      <c r="CE105" s="309" t="str">
        <f ca="true">+IF(OFFSET('Water Data'!$H$27,0,10*ROW('Water Data'!H99))="","",OFFSET('Water Data'!$H$27,0,10*ROW('Water Data'!H99)))</f>
        <v/>
      </c>
      <c r="CF105" s="309" t="str">
        <f ca="true">+IF(OFFSET('Water Data'!$H$28,0,10*ROW('Water Data'!H99))="","",OFFSET('Water Data'!$H$28,0,10*ROW('Water Data'!H99)))</f>
        <v/>
      </c>
      <c r="CG105" s="309" t="str">
        <f ca="true">+IF(OFFSET('Water Data'!$H$29,0,10*ROW('Water Data'!H99))="","",OFFSET('Water Data'!$H$29,0,10*ROW('Water Data'!H99)))</f>
        <v/>
      </c>
      <c r="CH105" s="309" t="str">
        <f ca="true">+IF(OFFSET('Water Data'!$I$27,0,10*ROW('Water Data'!I99))="","",OFFSET('Water Data'!$I$27,0,10*ROW('Water Data'!I99)))</f>
        <v/>
      </c>
      <c r="CI105" s="309" t="str">
        <f ca="true">+IF(OFFSET('Water Data'!$I$28,0,10*ROW('Water Data'!I99))="","",OFFSET('Water Data'!$I$28,0,10*ROW('Water Data'!I99)))</f>
        <v/>
      </c>
      <c r="CJ105" s="309" t="str">
        <f ca="true">+IF(OFFSET('Water Data'!$I$29,0,10*ROW('Water Data'!I99))="","",OFFSET('Water Data'!$I$29,0,10*ROW('Water Data'!I99)))</f>
        <v/>
      </c>
      <c r="CK105" s="309" t="str">
        <f ca="true">+IF(OFFSET('Sanitation Data'!$D$28,0,10*ROW('Sanitation Data'!D99))="","",OFFSET('Sanitation Data'!$D$28,0,10*ROW('Sanitation Data'!D99)))</f>
        <v/>
      </c>
      <c r="CL105" s="309" t="str">
        <f ca="true">+IF(OFFSET('Sanitation Data'!$D$29,0,10*ROW('Sanitation Data'!D99))="","",OFFSET('Sanitation Data'!$D$29,0,10*ROW('Sanitation Data'!D99)))</f>
        <v/>
      </c>
      <c r="CM105" s="309" t="str">
        <f ca="true">+IF(OFFSET('Sanitation Data'!$D$30,0,10*ROW('Sanitation Data'!D99))="","",OFFSET('Sanitation Data'!$D$30,0,10*ROW('Sanitation Data'!D99)))</f>
        <v/>
      </c>
      <c r="CN105" s="309" t="str">
        <f ca="true">+IF(OFFSET('Sanitation Data'!$D$31,0,10*ROW('Sanitation Data'!D99))="","",OFFSET('Sanitation Data'!$D$31,0,10*ROW('Sanitation Data'!D99)))</f>
        <v/>
      </c>
      <c r="CO105" s="309" t="str">
        <f ca="true">+IF(OFFSET('Sanitation Data'!$D$32,0,10*ROW('Sanitation Data'!D99))="","",OFFSET('Sanitation Data'!$D$32,0,10*ROW('Sanitation Data'!D99)))</f>
        <v/>
      </c>
      <c r="CP105" s="309" t="str">
        <f ca="true">+IF(OFFSET('Sanitation Data'!$E$28,0,10*ROW('Sanitation Data'!E99))="","",OFFSET('Sanitation Data'!$E$28,0,10*ROW('Sanitation Data'!E99)))</f>
        <v/>
      </c>
      <c r="CQ105" s="309" t="str">
        <f ca="true">+IF(OFFSET('Sanitation Data'!$E$29,0,10*ROW('Sanitation Data'!E99))="","",OFFSET('Sanitation Data'!$E$29,0,10*ROW('Sanitation Data'!E99)))</f>
        <v/>
      </c>
      <c r="CR105" s="309" t="str">
        <f ca="true">+IF(OFFSET('Sanitation Data'!$E$30,0,10*ROW('Sanitation Data'!E99))="","",OFFSET('Sanitation Data'!$E$30,0,10*ROW('Sanitation Data'!E99)))</f>
        <v/>
      </c>
      <c r="CS105" s="309" t="str">
        <f ca="true">+IF(OFFSET('Sanitation Data'!$E$31,0,10*ROW('Sanitation Data'!E99))="","",OFFSET('Sanitation Data'!$E$31,0,10*ROW('Sanitation Data'!E99)))</f>
        <v/>
      </c>
      <c r="CT105" s="309" t="str">
        <f ca="true">+IF(OFFSET('Sanitation Data'!$E$32,0,10*ROW('Sanitation Data'!E99))="","",OFFSET('Sanitation Data'!$E$32,0,10*ROW('Sanitation Data'!E99)))</f>
        <v/>
      </c>
      <c r="CU105" s="309" t="str">
        <f ca="true">+IF(OFFSET('Sanitation Data'!$F$28,0,10*ROW('Sanitation Data'!F99))="","",OFFSET('Sanitation Data'!$F$28,0,10*ROW('Sanitation Data'!F99)))</f>
        <v/>
      </c>
      <c r="CV105" s="309" t="str">
        <f ca="true">+IF(OFFSET('Sanitation Data'!$F$29,0,10*ROW('Sanitation Data'!F99))="","",OFFSET('Sanitation Data'!$F$29,0,10*ROW('Sanitation Data'!F99)))</f>
        <v/>
      </c>
      <c r="CW105" s="309" t="str">
        <f ca="true">+IF(OFFSET('Sanitation Data'!$F$30,0,10*ROW('Sanitation Data'!F99))="","",OFFSET('Sanitation Data'!$F$30,0,10*ROW('Sanitation Data'!F99)))</f>
        <v/>
      </c>
      <c r="CX105" s="309" t="str">
        <f ca="true">+IF(OFFSET('Sanitation Data'!$F$31,0,10*ROW('Sanitation Data'!F99))="","",OFFSET('Sanitation Data'!$F$31,0,10*ROW('Sanitation Data'!F99)))</f>
        <v/>
      </c>
      <c r="CY105" s="309" t="str">
        <f ca="true">+IF(OFFSET('Sanitation Data'!$F$32,0,10*ROW('Sanitation Data'!F99))="","",OFFSET('Sanitation Data'!$F$32,0,10*ROW('Sanitation Data'!F99)))</f>
        <v/>
      </c>
      <c r="CZ105" s="309" t="str">
        <f ca="true">+IF(OFFSET('Sanitation Data'!$G$28,0,10*ROW('Sanitation Data'!G99))="","",OFFSET('Sanitation Data'!$G$28,0,10*ROW('Sanitation Data'!G99)))</f>
        <v/>
      </c>
      <c r="DA105" s="309" t="str">
        <f ca="true">+IF(OFFSET('Sanitation Data'!$G$29,0,10*ROW('Sanitation Data'!G99))="","",OFFSET('Sanitation Data'!$G$29,0,10*ROW('Sanitation Data'!G99)))</f>
        <v/>
      </c>
      <c r="DB105" s="309" t="str">
        <f ca="true">+IF(OFFSET('Sanitation Data'!$G$30,0,10*ROW('Sanitation Data'!G99))="","",OFFSET('Sanitation Data'!$G$30,0,10*ROW('Sanitation Data'!G99)))</f>
        <v/>
      </c>
      <c r="DC105" s="309" t="str">
        <f ca="true">+IF(OFFSET('Sanitation Data'!$G$31,0,10*ROW('Sanitation Data'!G99))="","",OFFSET('Sanitation Data'!$G$31,0,10*ROW('Sanitation Data'!G99)))</f>
        <v/>
      </c>
      <c r="DD105" s="309" t="str">
        <f ca="true">+IF(OFFSET('Sanitation Data'!$G$32,0,10*ROW('Sanitation Data'!G99))="","",OFFSET('Sanitation Data'!$G$32,0,10*ROW('Sanitation Data'!G99)))</f>
        <v/>
      </c>
      <c r="DE105" s="309" t="str">
        <f ca="true">+IF(OFFSET('Sanitation Data'!$H$28,0,10*ROW('Sanitation Data'!H99))="","",OFFSET('Sanitation Data'!$H$28,0,10*ROW('Sanitation Data'!H99)))</f>
        <v/>
      </c>
      <c r="DF105" s="309" t="str">
        <f ca="true">+IF(OFFSET('Sanitation Data'!$H$29,0,10*ROW('Sanitation Data'!H99))="","",OFFSET('Sanitation Data'!$H$29,0,10*ROW('Sanitation Data'!H99)))</f>
        <v/>
      </c>
      <c r="DG105" s="309" t="str">
        <f ca="true">+IF(OFFSET('Sanitation Data'!$H$30,0,10*ROW('Sanitation Data'!H99))="","",OFFSET('Sanitation Data'!$H$30,0,10*ROW('Sanitation Data'!H99)))</f>
        <v/>
      </c>
      <c r="DH105" s="309" t="str">
        <f ca="true">+IF(OFFSET('Sanitation Data'!$H$31,0,10*ROW('Sanitation Data'!H99))="","",OFFSET('Sanitation Data'!$H$31,0,10*ROW('Sanitation Data'!H99)))</f>
        <v/>
      </c>
      <c r="DI105" s="309" t="str">
        <f ca="true">+IF(OFFSET('Sanitation Data'!$H$32,0,10*ROW('Sanitation Data'!H99))="","",OFFSET('Sanitation Data'!$H$32,0,10*ROW('Sanitation Data'!H99)))</f>
        <v/>
      </c>
      <c r="DJ105" s="309" t="str">
        <f ca="true">+IF(OFFSET('Sanitation Data'!$I$28,0,10*ROW('Sanitation Data'!I99))="","",OFFSET('Sanitation Data'!$I$28,0,10*ROW('Sanitation Data'!I99)))</f>
        <v/>
      </c>
      <c r="DK105" s="309" t="str">
        <f ca="true">+IF(OFFSET('Sanitation Data'!$I$29,0,10*ROW('Sanitation Data'!I99))="","",OFFSET('Sanitation Data'!$I$29,0,10*ROW('Sanitation Data'!I99)))</f>
        <v/>
      </c>
      <c r="DL105" s="309" t="str">
        <f ca="true">+IF(OFFSET('Sanitation Data'!$I$30,0,10*ROW('Sanitation Data'!I99))="","",OFFSET('Sanitation Data'!$I$30,0,10*ROW('Sanitation Data'!I99)))</f>
        <v/>
      </c>
      <c r="DM105" s="309" t="str">
        <f ca="true">+IF(OFFSET('Sanitation Data'!$I$31,0,10*ROW('Sanitation Data'!I99))="","",OFFSET('Sanitation Data'!$I$31,0,10*ROW('Sanitation Data'!I99)))</f>
        <v/>
      </c>
      <c r="DN105" s="309" t="str">
        <f ca="true">+IF(OFFSET('Sanitation Data'!$I$32,0,10*ROW('Sanitation Data'!I99))="","",OFFSET('Sanitation Data'!$I$32,0,10*ROW('Sanitation Data'!I99)))</f>
        <v/>
      </c>
      <c r="DO105" s="309" t="str">
        <f ca="true">+IF(OFFSET('Hygiene Data'!$D$11,0,10*ROW('Hygiene Data'!D99))="","",OFFSET('Hygiene Data'!$D$11,0,10*ROW('Hygiene Data'!D99)))</f>
        <v/>
      </c>
      <c r="DP105" s="309" t="str">
        <f ca="true">+IF(OFFSET('Hygiene Data'!$D$12,0,10*ROW('Hygiene Data'!D99))="","",OFFSET('Hygiene Data'!$D$12,0,10*ROW('Hygiene Data'!D99)))</f>
        <v/>
      </c>
      <c r="DQ105" s="309" t="str">
        <f ca="true">+IF(OFFSET('Hygiene Data'!$D$13,0,10*ROW('Hygiene Data'!D99))="","",OFFSET('Hygiene Data'!$D$13,0,10*ROW('Hygiene Data'!D99)))</f>
        <v/>
      </c>
      <c r="DR105" s="309" t="str">
        <f ca="true">+IF(OFFSET('Hygiene Data'!$E$11,0,10*ROW('Hygiene Data'!E99))="","",OFFSET('Hygiene Data'!$E$11,0,10*ROW('Hygiene Data'!E99)))</f>
        <v/>
      </c>
      <c r="DS105" s="309" t="str">
        <f ca="true">+IF(OFFSET('Hygiene Data'!$E$12,0,10*ROW('Hygiene Data'!E99))="","",OFFSET('Hygiene Data'!$E$12,0,10*ROW('Hygiene Data'!E99)))</f>
        <v/>
      </c>
      <c r="DT105" s="309" t="str">
        <f ca="true">+IF(OFFSET('Hygiene Data'!$E$13,0,10*ROW('Hygiene Data'!E99))="","",OFFSET('Hygiene Data'!$E$13,0,10*ROW('Hygiene Data'!E99)))</f>
        <v/>
      </c>
      <c r="DU105" s="309" t="str">
        <f ca="true">+IF(OFFSET('Hygiene Data'!$F$11,0,10*ROW('Hygiene Data'!F99))="","",OFFSET('Hygiene Data'!$F$11,0,10*ROW('Hygiene Data'!F99)))</f>
        <v/>
      </c>
      <c r="DV105" s="309" t="str">
        <f ca="true">+IF(OFFSET('Hygiene Data'!$F$12,0,10*ROW('Hygiene Data'!F99))="","",OFFSET('Hygiene Data'!$F$12,0,10*ROW('Hygiene Data'!F99)))</f>
        <v/>
      </c>
      <c r="DW105" s="309" t="str">
        <f ca="true">+IF(OFFSET('Hygiene Data'!$F$13,0,10*ROW('Hygiene Data'!F99))="","",OFFSET('Hygiene Data'!$F$13,0,10*ROW('Hygiene Data'!F99)))</f>
        <v/>
      </c>
      <c r="DX105" s="309" t="str">
        <f ca="true">+IF(OFFSET('Hygiene Data'!$G$11,0,10*ROW('Hygiene Data'!G99))="","",OFFSET('Hygiene Data'!$G$11,0,10*ROW('Hygiene Data'!G99)))</f>
        <v/>
      </c>
      <c r="DY105" s="309" t="str">
        <f ca="true">+IF(OFFSET('Hygiene Data'!$G$12,0,10*ROW('Hygiene Data'!G99))="","",OFFSET('Hygiene Data'!$G$12,0,10*ROW('Hygiene Data'!G99)))</f>
        <v/>
      </c>
      <c r="DZ105" s="309" t="str">
        <f ca="true">+IF(OFFSET('Hygiene Data'!$G$13,0,10*ROW('Hygiene Data'!G99))="","",OFFSET('Hygiene Data'!$G$13,0,10*ROW('Hygiene Data'!G99)))</f>
        <v/>
      </c>
      <c r="EA105" s="309" t="str">
        <f ca="true">+IF(OFFSET('Hygiene Data'!$H$11,0,10*ROW('Hygiene Data'!H99))="","",OFFSET('Hygiene Data'!$H$11,0,10*ROW('Hygiene Data'!H99)))</f>
        <v/>
      </c>
      <c r="EB105" s="309" t="str">
        <f ca="true">+IF(OFFSET('Hygiene Data'!$H$12,0,10*ROW('Hygiene Data'!H99))="","",OFFSET('Hygiene Data'!$H$12,0,10*ROW('Hygiene Data'!H99)))</f>
        <v/>
      </c>
      <c r="EC105" s="309" t="str">
        <f ca="true">+IF(OFFSET('Hygiene Data'!$H$13,0,10*ROW('Hygiene Data'!H99))="","",OFFSET('Hygiene Data'!$H$13,0,10*ROW('Hygiene Data'!H99)))</f>
        <v/>
      </c>
      <c r="ED105" s="309" t="str">
        <f ca="true">+IF(OFFSET('Hygiene Data'!$I$11,0,10*ROW('Hygiene Data'!I99))="","",OFFSET('Hygiene Data'!$I$11,0,10*ROW('Hygiene Data'!I99)))</f>
        <v/>
      </c>
      <c r="EE105" s="309" t="str">
        <f ca="true">+IF(OFFSET('Hygiene Data'!$I$12,0,10*ROW('Hygiene Data'!I99))="","",OFFSET('Hygiene Data'!$I$12,0,10*ROW('Hygiene Data'!I99)))</f>
        <v/>
      </c>
      <c r="EF105" s="309"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65"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9"/>
      <c r="BS106" s="309" t="str">
        <f ca="true">+IF(OFFSET('Water Data'!$D$27,0,10*ROW('Water Data'!D100))="","",OFFSET('Water Data'!$D$27,0,10*ROW('Water Data'!D100)))</f>
        <v/>
      </c>
      <c r="BT106" s="309" t="str">
        <f ca="true">+IF(OFFSET('Water Data'!$D$28,0,10*ROW('Water Data'!D100))="","",OFFSET('Water Data'!$D$28,0,10*ROW('Water Data'!D100)))</f>
        <v/>
      </c>
      <c r="BU106" s="309" t="str">
        <f ca="true">+IF(OFFSET('Water Data'!$D$29,0,10*ROW('Water Data'!D100))="","",OFFSET('Water Data'!$D$29,0,10*ROW('Water Data'!D100)))</f>
        <v/>
      </c>
      <c r="BV106" s="309" t="str">
        <f ca="true">+IF(OFFSET('Water Data'!$E$27,0,10*ROW('Water Data'!E100))="","",OFFSET('Water Data'!$E$27,0,10*ROW('Water Data'!E100)))</f>
        <v/>
      </c>
      <c r="BW106" s="309" t="str">
        <f ca="true">+IF(OFFSET('Water Data'!$E$28,0,10*ROW('Water Data'!E100))="","",OFFSET('Water Data'!$E$28,0,10*ROW('Water Data'!E100)))</f>
        <v/>
      </c>
      <c r="BX106" s="309" t="str">
        <f ca="true">+IF(OFFSET('Water Data'!$E$29,0,10*ROW('Water Data'!E100))="","",OFFSET('Water Data'!$E$29,0,10*ROW('Water Data'!E100)))</f>
        <v/>
      </c>
      <c r="BY106" s="309" t="str">
        <f ca="true">+IF(OFFSET('Water Data'!$F$27,0,10*ROW('Water Data'!F100))="","",OFFSET('Water Data'!$F$27,0,10*ROW('Water Data'!F100)))</f>
        <v/>
      </c>
      <c r="BZ106" s="309" t="str">
        <f ca="true">+IF(OFFSET('Water Data'!$F$28,0,10*ROW('Water Data'!F100))="","",OFFSET('Water Data'!$F$28,0,10*ROW('Water Data'!F100)))</f>
        <v/>
      </c>
      <c r="CA106" s="309" t="str">
        <f ca="true">+IF(OFFSET('Water Data'!$F$29,0,10*ROW('Water Data'!F100))="","",OFFSET('Water Data'!$F$29,0,10*ROW('Water Data'!F100)))</f>
        <v/>
      </c>
      <c r="CB106" s="309" t="str">
        <f ca="true">+IF(OFFSET('Water Data'!$G$27,0,10*ROW('Water Data'!G100))="","",OFFSET('Water Data'!$G$27,0,10*ROW('Water Data'!G100)))</f>
        <v/>
      </c>
      <c r="CC106" s="309" t="str">
        <f ca="true">+IF(OFFSET('Water Data'!$G$28,0,10*ROW('Water Data'!G100))="","",OFFSET('Water Data'!$G$28,0,10*ROW('Water Data'!G100)))</f>
        <v/>
      </c>
      <c r="CD106" s="309" t="str">
        <f ca="true">+IF(OFFSET('Water Data'!$G$29,0,10*ROW('Water Data'!G100))="","",OFFSET('Water Data'!$G$29,0,10*ROW('Water Data'!G100)))</f>
        <v/>
      </c>
      <c r="CE106" s="309" t="str">
        <f ca="true">+IF(OFFSET('Water Data'!$H$27,0,10*ROW('Water Data'!H100))="","",OFFSET('Water Data'!$H$27,0,10*ROW('Water Data'!H100)))</f>
        <v/>
      </c>
      <c r="CF106" s="309" t="str">
        <f ca="true">+IF(OFFSET('Water Data'!$H$28,0,10*ROW('Water Data'!H100))="","",OFFSET('Water Data'!$H$28,0,10*ROW('Water Data'!H100)))</f>
        <v/>
      </c>
      <c r="CG106" s="309" t="str">
        <f ca="true">+IF(OFFSET('Water Data'!$H$29,0,10*ROW('Water Data'!H100))="","",OFFSET('Water Data'!$H$29,0,10*ROW('Water Data'!H100)))</f>
        <v/>
      </c>
      <c r="CH106" s="309" t="str">
        <f ca="true">+IF(OFFSET('Water Data'!$I$27,0,10*ROW('Water Data'!I100))="","",OFFSET('Water Data'!$I$27,0,10*ROW('Water Data'!I100)))</f>
        <v/>
      </c>
      <c r="CI106" s="309" t="str">
        <f ca="true">+IF(OFFSET('Water Data'!$I$28,0,10*ROW('Water Data'!I100))="","",OFFSET('Water Data'!$I$28,0,10*ROW('Water Data'!I100)))</f>
        <v/>
      </c>
      <c r="CJ106" s="309" t="str">
        <f ca="true">+IF(OFFSET('Water Data'!$I$29,0,10*ROW('Water Data'!I100))="","",OFFSET('Water Data'!$I$29,0,10*ROW('Water Data'!I100)))</f>
        <v/>
      </c>
      <c r="CK106" s="309" t="str">
        <f ca="true">+IF(OFFSET('Sanitation Data'!$D$28,0,10*ROW('Sanitation Data'!D100))="","",OFFSET('Sanitation Data'!$D$28,0,10*ROW('Sanitation Data'!D100)))</f>
        <v/>
      </c>
      <c r="CL106" s="309" t="str">
        <f ca="true">+IF(OFFSET('Sanitation Data'!$D$29,0,10*ROW('Sanitation Data'!D100))="","",OFFSET('Sanitation Data'!$D$29,0,10*ROW('Sanitation Data'!D100)))</f>
        <v/>
      </c>
      <c r="CM106" s="309" t="str">
        <f ca="true">+IF(OFFSET('Sanitation Data'!$D$30,0,10*ROW('Sanitation Data'!D100))="","",OFFSET('Sanitation Data'!$D$30,0,10*ROW('Sanitation Data'!D100)))</f>
        <v/>
      </c>
      <c r="CN106" s="309" t="str">
        <f ca="true">+IF(OFFSET('Sanitation Data'!$D$31,0,10*ROW('Sanitation Data'!D100))="","",OFFSET('Sanitation Data'!$D$31,0,10*ROW('Sanitation Data'!D100)))</f>
        <v/>
      </c>
      <c r="CO106" s="309" t="str">
        <f ca="true">+IF(OFFSET('Sanitation Data'!$D$32,0,10*ROW('Sanitation Data'!D100))="","",OFFSET('Sanitation Data'!$D$32,0,10*ROW('Sanitation Data'!D100)))</f>
        <v/>
      </c>
      <c r="CP106" s="309" t="str">
        <f ca="true">+IF(OFFSET('Sanitation Data'!$E$28,0,10*ROW('Sanitation Data'!E100))="","",OFFSET('Sanitation Data'!$E$28,0,10*ROW('Sanitation Data'!E100)))</f>
        <v/>
      </c>
      <c r="CQ106" s="309" t="str">
        <f ca="true">+IF(OFFSET('Sanitation Data'!$E$29,0,10*ROW('Sanitation Data'!E100))="","",OFFSET('Sanitation Data'!$E$29,0,10*ROW('Sanitation Data'!E100)))</f>
        <v/>
      </c>
      <c r="CR106" s="309" t="str">
        <f ca="true">+IF(OFFSET('Sanitation Data'!$E$30,0,10*ROW('Sanitation Data'!E100))="","",OFFSET('Sanitation Data'!$E$30,0,10*ROW('Sanitation Data'!E100)))</f>
        <v/>
      </c>
      <c r="CS106" s="309" t="str">
        <f ca="true">+IF(OFFSET('Sanitation Data'!$E$31,0,10*ROW('Sanitation Data'!E100))="","",OFFSET('Sanitation Data'!$E$31,0,10*ROW('Sanitation Data'!E100)))</f>
        <v/>
      </c>
      <c r="CT106" s="309" t="str">
        <f ca="true">+IF(OFFSET('Sanitation Data'!$E$32,0,10*ROW('Sanitation Data'!E100))="","",OFFSET('Sanitation Data'!$E$32,0,10*ROW('Sanitation Data'!E100)))</f>
        <v/>
      </c>
      <c r="CU106" s="309" t="str">
        <f ca="true">+IF(OFFSET('Sanitation Data'!$F$28,0,10*ROW('Sanitation Data'!F100))="","",OFFSET('Sanitation Data'!$F$28,0,10*ROW('Sanitation Data'!F100)))</f>
        <v/>
      </c>
      <c r="CV106" s="309" t="str">
        <f ca="true">+IF(OFFSET('Sanitation Data'!$F$29,0,10*ROW('Sanitation Data'!F100))="","",OFFSET('Sanitation Data'!$F$29,0,10*ROW('Sanitation Data'!F100)))</f>
        <v/>
      </c>
      <c r="CW106" s="309" t="str">
        <f ca="true">+IF(OFFSET('Sanitation Data'!$F$30,0,10*ROW('Sanitation Data'!F100))="","",OFFSET('Sanitation Data'!$F$30,0,10*ROW('Sanitation Data'!F100)))</f>
        <v/>
      </c>
      <c r="CX106" s="309" t="str">
        <f ca="true">+IF(OFFSET('Sanitation Data'!$F$31,0,10*ROW('Sanitation Data'!F100))="","",OFFSET('Sanitation Data'!$F$31,0,10*ROW('Sanitation Data'!F100)))</f>
        <v/>
      </c>
      <c r="CY106" s="309" t="str">
        <f ca="true">+IF(OFFSET('Sanitation Data'!$F$32,0,10*ROW('Sanitation Data'!F100))="","",OFFSET('Sanitation Data'!$F$32,0,10*ROW('Sanitation Data'!F100)))</f>
        <v/>
      </c>
      <c r="CZ106" s="309" t="str">
        <f ca="true">+IF(OFFSET('Sanitation Data'!$G$28,0,10*ROW('Sanitation Data'!G100))="","",OFFSET('Sanitation Data'!$G$28,0,10*ROW('Sanitation Data'!G100)))</f>
        <v/>
      </c>
      <c r="DA106" s="309" t="str">
        <f ca="true">+IF(OFFSET('Sanitation Data'!$G$29,0,10*ROW('Sanitation Data'!G100))="","",OFFSET('Sanitation Data'!$G$29,0,10*ROW('Sanitation Data'!G100)))</f>
        <v/>
      </c>
      <c r="DB106" s="309" t="str">
        <f ca="true">+IF(OFFSET('Sanitation Data'!$G$30,0,10*ROW('Sanitation Data'!G100))="","",OFFSET('Sanitation Data'!$G$30,0,10*ROW('Sanitation Data'!G100)))</f>
        <v/>
      </c>
      <c r="DC106" s="309" t="str">
        <f ca="true">+IF(OFFSET('Sanitation Data'!$G$31,0,10*ROW('Sanitation Data'!G100))="","",OFFSET('Sanitation Data'!$G$31,0,10*ROW('Sanitation Data'!G100)))</f>
        <v/>
      </c>
      <c r="DD106" s="309" t="str">
        <f ca="true">+IF(OFFSET('Sanitation Data'!$G$32,0,10*ROW('Sanitation Data'!G100))="","",OFFSET('Sanitation Data'!$G$32,0,10*ROW('Sanitation Data'!G100)))</f>
        <v/>
      </c>
      <c r="DE106" s="309" t="str">
        <f ca="true">+IF(OFFSET('Sanitation Data'!$H$28,0,10*ROW('Sanitation Data'!H100))="","",OFFSET('Sanitation Data'!$H$28,0,10*ROW('Sanitation Data'!H100)))</f>
        <v/>
      </c>
      <c r="DF106" s="309" t="str">
        <f ca="true">+IF(OFFSET('Sanitation Data'!$H$29,0,10*ROW('Sanitation Data'!H100))="","",OFFSET('Sanitation Data'!$H$29,0,10*ROW('Sanitation Data'!H100)))</f>
        <v/>
      </c>
      <c r="DG106" s="309" t="str">
        <f ca="true">+IF(OFFSET('Sanitation Data'!$H$30,0,10*ROW('Sanitation Data'!H100))="","",OFFSET('Sanitation Data'!$H$30,0,10*ROW('Sanitation Data'!H100)))</f>
        <v/>
      </c>
      <c r="DH106" s="309" t="str">
        <f ca="true">+IF(OFFSET('Sanitation Data'!$H$31,0,10*ROW('Sanitation Data'!H100))="","",OFFSET('Sanitation Data'!$H$31,0,10*ROW('Sanitation Data'!H100)))</f>
        <v/>
      </c>
      <c r="DI106" s="309" t="str">
        <f ca="true">+IF(OFFSET('Sanitation Data'!$H$32,0,10*ROW('Sanitation Data'!H100))="","",OFFSET('Sanitation Data'!$H$32,0,10*ROW('Sanitation Data'!H100)))</f>
        <v/>
      </c>
      <c r="DJ106" s="309" t="str">
        <f ca="true">+IF(OFFSET('Sanitation Data'!$I$28,0,10*ROW('Sanitation Data'!I100))="","",OFFSET('Sanitation Data'!$I$28,0,10*ROW('Sanitation Data'!I100)))</f>
        <v/>
      </c>
      <c r="DK106" s="309" t="str">
        <f ca="true">+IF(OFFSET('Sanitation Data'!$I$29,0,10*ROW('Sanitation Data'!I100))="","",OFFSET('Sanitation Data'!$I$29,0,10*ROW('Sanitation Data'!I100)))</f>
        <v/>
      </c>
      <c r="DL106" s="309" t="str">
        <f ca="true">+IF(OFFSET('Sanitation Data'!$I$30,0,10*ROW('Sanitation Data'!I100))="","",OFFSET('Sanitation Data'!$I$30,0,10*ROW('Sanitation Data'!I100)))</f>
        <v/>
      </c>
      <c r="DM106" s="309" t="str">
        <f ca="true">+IF(OFFSET('Sanitation Data'!$I$31,0,10*ROW('Sanitation Data'!I100))="","",OFFSET('Sanitation Data'!$I$31,0,10*ROW('Sanitation Data'!I100)))</f>
        <v/>
      </c>
      <c r="DN106" s="309" t="str">
        <f ca="true">+IF(OFFSET('Sanitation Data'!$I$32,0,10*ROW('Sanitation Data'!I100))="","",OFFSET('Sanitation Data'!$I$32,0,10*ROW('Sanitation Data'!I100)))</f>
        <v/>
      </c>
      <c r="DO106" s="309" t="str">
        <f ca="true">+IF(OFFSET('Hygiene Data'!$D$11,0,10*ROW('Hygiene Data'!D100))="","",OFFSET('Hygiene Data'!$D$11,0,10*ROW('Hygiene Data'!D100)))</f>
        <v/>
      </c>
      <c r="DP106" s="309" t="str">
        <f ca="true">+IF(OFFSET('Hygiene Data'!$D$12,0,10*ROW('Hygiene Data'!D100))="","",OFFSET('Hygiene Data'!$D$12,0,10*ROW('Hygiene Data'!D100)))</f>
        <v/>
      </c>
      <c r="DQ106" s="309" t="str">
        <f ca="true">+IF(OFFSET('Hygiene Data'!$D$13,0,10*ROW('Hygiene Data'!D100))="","",OFFSET('Hygiene Data'!$D$13,0,10*ROW('Hygiene Data'!D100)))</f>
        <v/>
      </c>
      <c r="DR106" s="309" t="str">
        <f ca="true">+IF(OFFSET('Hygiene Data'!$E$11,0,10*ROW('Hygiene Data'!E100))="","",OFFSET('Hygiene Data'!$E$11,0,10*ROW('Hygiene Data'!E100)))</f>
        <v/>
      </c>
      <c r="DS106" s="309" t="str">
        <f ca="true">+IF(OFFSET('Hygiene Data'!$E$12,0,10*ROW('Hygiene Data'!E100))="","",OFFSET('Hygiene Data'!$E$12,0,10*ROW('Hygiene Data'!E100)))</f>
        <v/>
      </c>
      <c r="DT106" s="309" t="str">
        <f ca="true">+IF(OFFSET('Hygiene Data'!$E$13,0,10*ROW('Hygiene Data'!E100))="","",OFFSET('Hygiene Data'!$E$13,0,10*ROW('Hygiene Data'!E100)))</f>
        <v/>
      </c>
      <c r="DU106" s="309" t="str">
        <f ca="true">+IF(OFFSET('Hygiene Data'!$F$11,0,10*ROW('Hygiene Data'!F100))="","",OFFSET('Hygiene Data'!$F$11,0,10*ROW('Hygiene Data'!F100)))</f>
        <v/>
      </c>
      <c r="DV106" s="309" t="str">
        <f ca="true">+IF(OFFSET('Hygiene Data'!$F$12,0,10*ROW('Hygiene Data'!F100))="","",OFFSET('Hygiene Data'!$F$12,0,10*ROW('Hygiene Data'!F100)))</f>
        <v/>
      </c>
      <c r="DW106" s="309" t="str">
        <f ca="true">+IF(OFFSET('Hygiene Data'!$F$13,0,10*ROW('Hygiene Data'!F100))="","",OFFSET('Hygiene Data'!$F$13,0,10*ROW('Hygiene Data'!F100)))</f>
        <v/>
      </c>
      <c r="DX106" s="309" t="str">
        <f ca="true">+IF(OFFSET('Hygiene Data'!$G$11,0,10*ROW('Hygiene Data'!G100))="","",OFFSET('Hygiene Data'!$G$11,0,10*ROW('Hygiene Data'!G100)))</f>
        <v/>
      </c>
      <c r="DY106" s="309" t="str">
        <f ca="true">+IF(OFFSET('Hygiene Data'!$G$12,0,10*ROW('Hygiene Data'!G100))="","",OFFSET('Hygiene Data'!$G$12,0,10*ROW('Hygiene Data'!G100)))</f>
        <v/>
      </c>
      <c r="DZ106" s="309" t="str">
        <f ca="true">+IF(OFFSET('Hygiene Data'!$G$13,0,10*ROW('Hygiene Data'!G100))="","",OFFSET('Hygiene Data'!$G$13,0,10*ROW('Hygiene Data'!G100)))</f>
        <v/>
      </c>
      <c r="EA106" s="309" t="str">
        <f ca="true">+IF(OFFSET('Hygiene Data'!$H$11,0,10*ROW('Hygiene Data'!H100))="","",OFFSET('Hygiene Data'!$H$11,0,10*ROW('Hygiene Data'!H100)))</f>
        <v/>
      </c>
      <c r="EB106" s="309" t="str">
        <f ca="true">+IF(OFFSET('Hygiene Data'!$H$12,0,10*ROW('Hygiene Data'!H100))="","",OFFSET('Hygiene Data'!$H$12,0,10*ROW('Hygiene Data'!H100)))</f>
        <v/>
      </c>
      <c r="EC106" s="309" t="str">
        <f ca="true">+IF(OFFSET('Hygiene Data'!$H$13,0,10*ROW('Hygiene Data'!H100))="","",OFFSET('Hygiene Data'!$H$13,0,10*ROW('Hygiene Data'!H100)))</f>
        <v/>
      </c>
      <c r="ED106" s="309" t="str">
        <f ca="true">+IF(OFFSET('Hygiene Data'!$I$11,0,10*ROW('Hygiene Data'!I100))="","",OFFSET('Hygiene Data'!$I$11,0,10*ROW('Hygiene Data'!I100)))</f>
        <v/>
      </c>
      <c r="EE106" s="309" t="str">
        <f ca="true">+IF(OFFSET('Hygiene Data'!$I$12,0,10*ROW('Hygiene Data'!I100))="","",OFFSET('Hygiene Data'!$I$12,0,10*ROW('Hygiene Data'!I100)))</f>
        <v/>
      </c>
      <c r="EF106" s="309"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65"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9"/>
      <c r="BS107" s="309" t="str">
        <f ca="true">+IF(OFFSET('Water Data'!$D$27,0,10*ROW('Water Data'!D101))="","",OFFSET('Water Data'!$D$27,0,10*ROW('Water Data'!D101)))</f>
        <v/>
      </c>
      <c r="BT107" s="309" t="str">
        <f ca="true">+IF(OFFSET('Water Data'!$D$28,0,10*ROW('Water Data'!D101))="","",OFFSET('Water Data'!$D$28,0,10*ROW('Water Data'!D101)))</f>
        <v/>
      </c>
      <c r="BU107" s="309" t="str">
        <f ca="true">+IF(OFFSET('Water Data'!$D$29,0,10*ROW('Water Data'!D101))="","",OFFSET('Water Data'!$D$29,0,10*ROW('Water Data'!D101)))</f>
        <v/>
      </c>
      <c r="BV107" s="309" t="str">
        <f ca="true">+IF(OFFSET('Water Data'!$E$27,0,10*ROW('Water Data'!E101))="","",OFFSET('Water Data'!$E$27,0,10*ROW('Water Data'!E101)))</f>
        <v/>
      </c>
      <c r="BW107" s="309" t="str">
        <f ca="true">+IF(OFFSET('Water Data'!$E$28,0,10*ROW('Water Data'!E101))="","",OFFSET('Water Data'!$E$28,0,10*ROW('Water Data'!E101)))</f>
        <v/>
      </c>
      <c r="BX107" s="309" t="str">
        <f ca="true">+IF(OFFSET('Water Data'!$E$29,0,10*ROW('Water Data'!E101))="","",OFFSET('Water Data'!$E$29,0,10*ROW('Water Data'!E101)))</f>
        <v/>
      </c>
      <c r="BY107" s="309" t="str">
        <f ca="true">+IF(OFFSET('Water Data'!$F$27,0,10*ROW('Water Data'!F101))="","",OFFSET('Water Data'!$F$27,0,10*ROW('Water Data'!F101)))</f>
        <v/>
      </c>
      <c r="BZ107" s="309" t="str">
        <f ca="true">+IF(OFFSET('Water Data'!$F$28,0,10*ROW('Water Data'!F101))="","",OFFSET('Water Data'!$F$28,0,10*ROW('Water Data'!F101)))</f>
        <v/>
      </c>
      <c r="CA107" s="309" t="str">
        <f ca="true">+IF(OFFSET('Water Data'!$F$29,0,10*ROW('Water Data'!F101))="","",OFFSET('Water Data'!$F$29,0,10*ROW('Water Data'!F101)))</f>
        <v/>
      </c>
      <c r="CB107" s="309" t="str">
        <f ca="true">+IF(OFFSET('Water Data'!$G$27,0,10*ROW('Water Data'!G101))="","",OFFSET('Water Data'!$G$27,0,10*ROW('Water Data'!G101)))</f>
        <v/>
      </c>
      <c r="CC107" s="309" t="str">
        <f ca="true">+IF(OFFSET('Water Data'!$G$28,0,10*ROW('Water Data'!G101))="","",OFFSET('Water Data'!$G$28,0,10*ROW('Water Data'!G101)))</f>
        <v/>
      </c>
      <c r="CD107" s="309" t="str">
        <f ca="true">+IF(OFFSET('Water Data'!$G$29,0,10*ROW('Water Data'!G101))="","",OFFSET('Water Data'!$G$29,0,10*ROW('Water Data'!G101)))</f>
        <v/>
      </c>
      <c r="CE107" s="309" t="str">
        <f ca="true">+IF(OFFSET('Water Data'!$H$27,0,10*ROW('Water Data'!H101))="","",OFFSET('Water Data'!$H$27,0,10*ROW('Water Data'!H101)))</f>
        <v/>
      </c>
      <c r="CF107" s="309" t="str">
        <f ca="true">+IF(OFFSET('Water Data'!$H$28,0,10*ROW('Water Data'!H101))="","",OFFSET('Water Data'!$H$28,0,10*ROW('Water Data'!H101)))</f>
        <v/>
      </c>
      <c r="CG107" s="309" t="str">
        <f ca="true">+IF(OFFSET('Water Data'!$H$29,0,10*ROW('Water Data'!H101))="","",OFFSET('Water Data'!$H$29,0,10*ROW('Water Data'!H101)))</f>
        <v/>
      </c>
      <c r="CH107" s="309" t="str">
        <f ca="true">+IF(OFFSET('Water Data'!$I$27,0,10*ROW('Water Data'!I101))="","",OFFSET('Water Data'!$I$27,0,10*ROW('Water Data'!I101)))</f>
        <v/>
      </c>
      <c r="CI107" s="309" t="str">
        <f ca="true">+IF(OFFSET('Water Data'!$I$28,0,10*ROW('Water Data'!I101))="","",OFFSET('Water Data'!$I$28,0,10*ROW('Water Data'!I101)))</f>
        <v/>
      </c>
      <c r="CJ107" s="309" t="str">
        <f ca="true">+IF(OFFSET('Water Data'!$I$29,0,10*ROW('Water Data'!I101))="","",OFFSET('Water Data'!$I$29,0,10*ROW('Water Data'!I101)))</f>
        <v/>
      </c>
      <c r="CK107" s="309" t="str">
        <f ca="true">+IF(OFFSET('Sanitation Data'!$D$28,0,10*ROW('Sanitation Data'!D101))="","",OFFSET('Sanitation Data'!$D$28,0,10*ROW('Sanitation Data'!D101)))</f>
        <v/>
      </c>
      <c r="CL107" s="309" t="str">
        <f ca="true">+IF(OFFSET('Sanitation Data'!$D$29,0,10*ROW('Sanitation Data'!D101))="","",OFFSET('Sanitation Data'!$D$29,0,10*ROW('Sanitation Data'!D101)))</f>
        <v/>
      </c>
      <c r="CM107" s="309" t="str">
        <f ca="true">+IF(OFFSET('Sanitation Data'!$D$30,0,10*ROW('Sanitation Data'!D101))="","",OFFSET('Sanitation Data'!$D$30,0,10*ROW('Sanitation Data'!D101)))</f>
        <v/>
      </c>
      <c r="CN107" s="309" t="str">
        <f ca="true">+IF(OFFSET('Sanitation Data'!$D$31,0,10*ROW('Sanitation Data'!D101))="","",OFFSET('Sanitation Data'!$D$31,0,10*ROW('Sanitation Data'!D101)))</f>
        <v/>
      </c>
      <c r="CO107" s="309" t="str">
        <f ca="true">+IF(OFFSET('Sanitation Data'!$D$32,0,10*ROW('Sanitation Data'!D101))="","",OFFSET('Sanitation Data'!$D$32,0,10*ROW('Sanitation Data'!D101)))</f>
        <v/>
      </c>
      <c r="CP107" s="309" t="str">
        <f ca="true">+IF(OFFSET('Sanitation Data'!$E$28,0,10*ROW('Sanitation Data'!E101))="","",OFFSET('Sanitation Data'!$E$28,0,10*ROW('Sanitation Data'!E101)))</f>
        <v/>
      </c>
      <c r="CQ107" s="309" t="str">
        <f ca="true">+IF(OFFSET('Sanitation Data'!$E$29,0,10*ROW('Sanitation Data'!E101))="","",OFFSET('Sanitation Data'!$E$29,0,10*ROW('Sanitation Data'!E101)))</f>
        <v/>
      </c>
      <c r="CR107" s="309" t="str">
        <f ca="true">+IF(OFFSET('Sanitation Data'!$E$30,0,10*ROW('Sanitation Data'!E101))="","",OFFSET('Sanitation Data'!$E$30,0,10*ROW('Sanitation Data'!E101)))</f>
        <v/>
      </c>
      <c r="CS107" s="309" t="str">
        <f ca="true">+IF(OFFSET('Sanitation Data'!$E$31,0,10*ROW('Sanitation Data'!E101))="","",OFFSET('Sanitation Data'!$E$31,0,10*ROW('Sanitation Data'!E101)))</f>
        <v/>
      </c>
      <c r="CT107" s="309" t="str">
        <f ca="true">+IF(OFFSET('Sanitation Data'!$E$32,0,10*ROW('Sanitation Data'!E101))="","",OFFSET('Sanitation Data'!$E$32,0,10*ROW('Sanitation Data'!E101)))</f>
        <v/>
      </c>
      <c r="CU107" s="309" t="str">
        <f ca="true">+IF(OFFSET('Sanitation Data'!$F$28,0,10*ROW('Sanitation Data'!F101))="","",OFFSET('Sanitation Data'!$F$28,0,10*ROW('Sanitation Data'!F101)))</f>
        <v/>
      </c>
      <c r="CV107" s="309" t="str">
        <f ca="true">+IF(OFFSET('Sanitation Data'!$F$29,0,10*ROW('Sanitation Data'!F101))="","",OFFSET('Sanitation Data'!$F$29,0,10*ROW('Sanitation Data'!F101)))</f>
        <v/>
      </c>
      <c r="CW107" s="309" t="str">
        <f ca="true">+IF(OFFSET('Sanitation Data'!$F$30,0,10*ROW('Sanitation Data'!F101))="","",OFFSET('Sanitation Data'!$F$30,0,10*ROW('Sanitation Data'!F101)))</f>
        <v/>
      </c>
      <c r="CX107" s="309" t="str">
        <f ca="true">+IF(OFFSET('Sanitation Data'!$F$31,0,10*ROW('Sanitation Data'!F101))="","",OFFSET('Sanitation Data'!$F$31,0,10*ROW('Sanitation Data'!F101)))</f>
        <v/>
      </c>
      <c r="CY107" s="309" t="str">
        <f ca="true">+IF(OFFSET('Sanitation Data'!$F$32,0,10*ROW('Sanitation Data'!F101))="","",OFFSET('Sanitation Data'!$F$32,0,10*ROW('Sanitation Data'!F101)))</f>
        <v/>
      </c>
      <c r="CZ107" s="309" t="str">
        <f ca="true">+IF(OFFSET('Sanitation Data'!$G$28,0,10*ROW('Sanitation Data'!G101))="","",OFFSET('Sanitation Data'!$G$28,0,10*ROW('Sanitation Data'!G101)))</f>
        <v/>
      </c>
      <c r="DA107" s="309" t="str">
        <f ca="true">+IF(OFFSET('Sanitation Data'!$G$29,0,10*ROW('Sanitation Data'!G101))="","",OFFSET('Sanitation Data'!$G$29,0,10*ROW('Sanitation Data'!G101)))</f>
        <v/>
      </c>
      <c r="DB107" s="309" t="str">
        <f ca="true">+IF(OFFSET('Sanitation Data'!$G$30,0,10*ROW('Sanitation Data'!G101))="","",OFFSET('Sanitation Data'!$G$30,0,10*ROW('Sanitation Data'!G101)))</f>
        <v/>
      </c>
      <c r="DC107" s="309" t="str">
        <f ca="true">+IF(OFFSET('Sanitation Data'!$G$31,0,10*ROW('Sanitation Data'!G101))="","",OFFSET('Sanitation Data'!$G$31,0,10*ROW('Sanitation Data'!G101)))</f>
        <v/>
      </c>
      <c r="DD107" s="309" t="str">
        <f ca="true">+IF(OFFSET('Sanitation Data'!$G$32,0,10*ROW('Sanitation Data'!G101))="","",OFFSET('Sanitation Data'!$G$32,0,10*ROW('Sanitation Data'!G101)))</f>
        <v/>
      </c>
      <c r="DE107" s="309" t="str">
        <f ca="true">+IF(OFFSET('Sanitation Data'!$H$28,0,10*ROW('Sanitation Data'!H101))="","",OFFSET('Sanitation Data'!$H$28,0,10*ROW('Sanitation Data'!H101)))</f>
        <v/>
      </c>
      <c r="DF107" s="309" t="str">
        <f ca="true">+IF(OFFSET('Sanitation Data'!$H$29,0,10*ROW('Sanitation Data'!H101))="","",OFFSET('Sanitation Data'!$H$29,0,10*ROW('Sanitation Data'!H101)))</f>
        <v/>
      </c>
      <c r="DG107" s="309" t="str">
        <f ca="true">+IF(OFFSET('Sanitation Data'!$H$30,0,10*ROW('Sanitation Data'!H101))="","",OFFSET('Sanitation Data'!$H$30,0,10*ROW('Sanitation Data'!H101)))</f>
        <v/>
      </c>
      <c r="DH107" s="309" t="str">
        <f ca="true">+IF(OFFSET('Sanitation Data'!$H$31,0,10*ROW('Sanitation Data'!H101))="","",OFFSET('Sanitation Data'!$H$31,0,10*ROW('Sanitation Data'!H101)))</f>
        <v/>
      </c>
      <c r="DI107" s="309" t="str">
        <f ca="true">+IF(OFFSET('Sanitation Data'!$H$32,0,10*ROW('Sanitation Data'!H101))="","",OFFSET('Sanitation Data'!$H$32,0,10*ROW('Sanitation Data'!H101)))</f>
        <v/>
      </c>
      <c r="DJ107" s="309" t="str">
        <f ca="true">+IF(OFFSET('Sanitation Data'!$I$28,0,10*ROW('Sanitation Data'!I101))="","",OFFSET('Sanitation Data'!$I$28,0,10*ROW('Sanitation Data'!I101)))</f>
        <v/>
      </c>
      <c r="DK107" s="309" t="str">
        <f ca="true">+IF(OFFSET('Sanitation Data'!$I$29,0,10*ROW('Sanitation Data'!I101))="","",OFFSET('Sanitation Data'!$I$29,0,10*ROW('Sanitation Data'!I101)))</f>
        <v/>
      </c>
      <c r="DL107" s="309" t="str">
        <f ca="true">+IF(OFFSET('Sanitation Data'!$I$30,0,10*ROW('Sanitation Data'!I101))="","",OFFSET('Sanitation Data'!$I$30,0,10*ROW('Sanitation Data'!I101)))</f>
        <v/>
      </c>
      <c r="DM107" s="309" t="str">
        <f ca="true">+IF(OFFSET('Sanitation Data'!$I$31,0,10*ROW('Sanitation Data'!I101))="","",OFFSET('Sanitation Data'!$I$31,0,10*ROW('Sanitation Data'!I101)))</f>
        <v/>
      </c>
      <c r="DN107" s="309" t="str">
        <f ca="true">+IF(OFFSET('Sanitation Data'!$I$32,0,10*ROW('Sanitation Data'!I101))="","",OFFSET('Sanitation Data'!$I$32,0,10*ROW('Sanitation Data'!I101)))</f>
        <v/>
      </c>
      <c r="DO107" s="309" t="str">
        <f ca="true">+IF(OFFSET('Hygiene Data'!$D$11,0,10*ROW('Hygiene Data'!D101))="","",OFFSET('Hygiene Data'!$D$11,0,10*ROW('Hygiene Data'!D101)))</f>
        <v/>
      </c>
      <c r="DP107" s="309" t="str">
        <f ca="true">+IF(OFFSET('Hygiene Data'!$D$12,0,10*ROW('Hygiene Data'!D101))="","",OFFSET('Hygiene Data'!$D$12,0,10*ROW('Hygiene Data'!D101)))</f>
        <v/>
      </c>
      <c r="DQ107" s="309" t="str">
        <f ca="true">+IF(OFFSET('Hygiene Data'!$D$13,0,10*ROW('Hygiene Data'!D101))="","",OFFSET('Hygiene Data'!$D$13,0,10*ROW('Hygiene Data'!D101)))</f>
        <v/>
      </c>
      <c r="DR107" s="309" t="str">
        <f ca="true">+IF(OFFSET('Hygiene Data'!$E$11,0,10*ROW('Hygiene Data'!E101))="","",OFFSET('Hygiene Data'!$E$11,0,10*ROW('Hygiene Data'!E101)))</f>
        <v/>
      </c>
      <c r="DS107" s="309" t="str">
        <f ca="true">+IF(OFFSET('Hygiene Data'!$E$12,0,10*ROW('Hygiene Data'!E101))="","",OFFSET('Hygiene Data'!$E$12,0,10*ROW('Hygiene Data'!E101)))</f>
        <v/>
      </c>
      <c r="DT107" s="309" t="str">
        <f ca="true">+IF(OFFSET('Hygiene Data'!$E$13,0,10*ROW('Hygiene Data'!E101))="","",OFFSET('Hygiene Data'!$E$13,0,10*ROW('Hygiene Data'!E101)))</f>
        <v/>
      </c>
      <c r="DU107" s="309" t="str">
        <f ca="true">+IF(OFFSET('Hygiene Data'!$F$11,0,10*ROW('Hygiene Data'!F101))="","",OFFSET('Hygiene Data'!$F$11,0,10*ROW('Hygiene Data'!F101)))</f>
        <v/>
      </c>
      <c r="DV107" s="309" t="str">
        <f ca="true">+IF(OFFSET('Hygiene Data'!$F$12,0,10*ROW('Hygiene Data'!F101))="","",OFFSET('Hygiene Data'!$F$12,0,10*ROW('Hygiene Data'!F101)))</f>
        <v/>
      </c>
      <c r="DW107" s="309" t="str">
        <f ca="true">+IF(OFFSET('Hygiene Data'!$F$13,0,10*ROW('Hygiene Data'!F101))="","",OFFSET('Hygiene Data'!$F$13,0,10*ROW('Hygiene Data'!F101)))</f>
        <v/>
      </c>
      <c r="DX107" s="309" t="str">
        <f ca="true">+IF(OFFSET('Hygiene Data'!$G$11,0,10*ROW('Hygiene Data'!G101))="","",OFFSET('Hygiene Data'!$G$11,0,10*ROW('Hygiene Data'!G101)))</f>
        <v/>
      </c>
      <c r="DY107" s="309" t="str">
        <f ca="true">+IF(OFFSET('Hygiene Data'!$G$12,0,10*ROW('Hygiene Data'!G101))="","",OFFSET('Hygiene Data'!$G$12,0,10*ROW('Hygiene Data'!G101)))</f>
        <v/>
      </c>
      <c r="DZ107" s="309" t="str">
        <f ca="true">+IF(OFFSET('Hygiene Data'!$G$13,0,10*ROW('Hygiene Data'!G101))="","",OFFSET('Hygiene Data'!$G$13,0,10*ROW('Hygiene Data'!G101)))</f>
        <v/>
      </c>
      <c r="EA107" s="309" t="str">
        <f ca="true">+IF(OFFSET('Hygiene Data'!$H$11,0,10*ROW('Hygiene Data'!H101))="","",OFFSET('Hygiene Data'!$H$11,0,10*ROW('Hygiene Data'!H101)))</f>
        <v/>
      </c>
      <c r="EB107" s="309" t="str">
        <f ca="true">+IF(OFFSET('Hygiene Data'!$H$12,0,10*ROW('Hygiene Data'!H101))="","",OFFSET('Hygiene Data'!$H$12,0,10*ROW('Hygiene Data'!H101)))</f>
        <v/>
      </c>
      <c r="EC107" s="309" t="str">
        <f ca="true">+IF(OFFSET('Hygiene Data'!$H$13,0,10*ROW('Hygiene Data'!H101))="","",OFFSET('Hygiene Data'!$H$13,0,10*ROW('Hygiene Data'!H101)))</f>
        <v/>
      </c>
      <c r="ED107" s="309" t="str">
        <f ca="true">+IF(OFFSET('Hygiene Data'!$I$11,0,10*ROW('Hygiene Data'!I101))="","",OFFSET('Hygiene Data'!$I$11,0,10*ROW('Hygiene Data'!I101)))</f>
        <v/>
      </c>
      <c r="EE107" s="309" t="str">
        <f ca="true">+IF(OFFSET('Hygiene Data'!$I$12,0,10*ROW('Hygiene Data'!I101))="","",OFFSET('Hygiene Data'!$I$12,0,10*ROW('Hygiene Data'!I101)))</f>
        <v/>
      </c>
      <c r="EF107" s="309"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65"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9"/>
      <c r="BS108" s="309" t="str">
        <f ca="true">+IF(OFFSET('Water Data'!$D$27,0,10*ROW('Water Data'!D102))="","",OFFSET('Water Data'!$D$27,0,10*ROW('Water Data'!D102)))</f>
        <v/>
      </c>
      <c r="BT108" s="309" t="str">
        <f ca="true">+IF(OFFSET('Water Data'!$D$28,0,10*ROW('Water Data'!D102))="","",OFFSET('Water Data'!$D$28,0,10*ROW('Water Data'!D102)))</f>
        <v/>
      </c>
      <c r="BU108" s="309" t="str">
        <f ca="true">+IF(OFFSET('Water Data'!$D$29,0,10*ROW('Water Data'!D102))="","",OFFSET('Water Data'!$D$29,0,10*ROW('Water Data'!D102)))</f>
        <v/>
      </c>
      <c r="BV108" s="309" t="str">
        <f ca="true">+IF(OFFSET('Water Data'!$E$27,0,10*ROW('Water Data'!E102))="","",OFFSET('Water Data'!$E$27,0,10*ROW('Water Data'!E102)))</f>
        <v/>
      </c>
      <c r="BW108" s="309" t="str">
        <f ca="true">+IF(OFFSET('Water Data'!$E$28,0,10*ROW('Water Data'!E102))="","",OFFSET('Water Data'!$E$28,0,10*ROW('Water Data'!E102)))</f>
        <v/>
      </c>
      <c r="BX108" s="309" t="str">
        <f ca="true">+IF(OFFSET('Water Data'!$E$29,0,10*ROW('Water Data'!E102))="","",OFFSET('Water Data'!$E$29,0,10*ROW('Water Data'!E102)))</f>
        <v/>
      </c>
      <c r="BY108" s="309" t="str">
        <f ca="true">+IF(OFFSET('Water Data'!$F$27,0,10*ROW('Water Data'!F102))="","",OFFSET('Water Data'!$F$27,0,10*ROW('Water Data'!F102)))</f>
        <v/>
      </c>
      <c r="BZ108" s="309" t="str">
        <f ca="true">+IF(OFFSET('Water Data'!$F$28,0,10*ROW('Water Data'!F102))="","",OFFSET('Water Data'!$F$28,0,10*ROW('Water Data'!F102)))</f>
        <v/>
      </c>
      <c r="CA108" s="309" t="str">
        <f ca="true">+IF(OFFSET('Water Data'!$F$29,0,10*ROW('Water Data'!F102))="","",OFFSET('Water Data'!$F$29,0,10*ROW('Water Data'!F102)))</f>
        <v/>
      </c>
      <c r="CB108" s="309" t="str">
        <f ca="true">+IF(OFFSET('Water Data'!$G$27,0,10*ROW('Water Data'!G102))="","",OFFSET('Water Data'!$G$27,0,10*ROW('Water Data'!G102)))</f>
        <v/>
      </c>
      <c r="CC108" s="309" t="str">
        <f ca="true">+IF(OFFSET('Water Data'!$G$28,0,10*ROW('Water Data'!G102))="","",OFFSET('Water Data'!$G$28,0,10*ROW('Water Data'!G102)))</f>
        <v/>
      </c>
      <c r="CD108" s="309" t="str">
        <f ca="true">+IF(OFFSET('Water Data'!$G$29,0,10*ROW('Water Data'!G102))="","",OFFSET('Water Data'!$G$29,0,10*ROW('Water Data'!G102)))</f>
        <v/>
      </c>
      <c r="CE108" s="309" t="str">
        <f ca="true">+IF(OFFSET('Water Data'!$H$27,0,10*ROW('Water Data'!H102))="","",OFFSET('Water Data'!$H$27,0,10*ROW('Water Data'!H102)))</f>
        <v/>
      </c>
      <c r="CF108" s="309" t="str">
        <f ca="true">+IF(OFFSET('Water Data'!$H$28,0,10*ROW('Water Data'!H102))="","",OFFSET('Water Data'!$H$28,0,10*ROW('Water Data'!H102)))</f>
        <v/>
      </c>
      <c r="CG108" s="309" t="str">
        <f ca="true">+IF(OFFSET('Water Data'!$H$29,0,10*ROW('Water Data'!H102))="","",OFFSET('Water Data'!$H$29,0,10*ROW('Water Data'!H102)))</f>
        <v/>
      </c>
      <c r="CH108" s="309" t="str">
        <f ca="true">+IF(OFFSET('Water Data'!$I$27,0,10*ROW('Water Data'!I102))="","",OFFSET('Water Data'!$I$27,0,10*ROW('Water Data'!I102)))</f>
        <v/>
      </c>
      <c r="CI108" s="309" t="str">
        <f ca="true">+IF(OFFSET('Water Data'!$I$28,0,10*ROW('Water Data'!I102))="","",OFFSET('Water Data'!$I$28,0,10*ROW('Water Data'!I102)))</f>
        <v/>
      </c>
      <c r="CJ108" s="309" t="str">
        <f ca="true">+IF(OFFSET('Water Data'!$I$29,0,10*ROW('Water Data'!I102))="","",OFFSET('Water Data'!$I$29,0,10*ROW('Water Data'!I102)))</f>
        <v/>
      </c>
      <c r="CK108" s="309" t="str">
        <f ca="true">+IF(OFFSET('Sanitation Data'!$D$28,0,10*ROW('Sanitation Data'!D102))="","",OFFSET('Sanitation Data'!$D$28,0,10*ROW('Sanitation Data'!D102)))</f>
        <v/>
      </c>
      <c r="CL108" s="309" t="str">
        <f ca="true">+IF(OFFSET('Sanitation Data'!$D$29,0,10*ROW('Sanitation Data'!D102))="","",OFFSET('Sanitation Data'!$D$29,0,10*ROW('Sanitation Data'!D102)))</f>
        <v/>
      </c>
      <c r="CM108" s="309" t="str">
        <f ca="true">+IF(OFFSET('Sanitation Data'!$D$30,0,10*ROW('Sanitation Data'!D102))="","",OFFSET('Sanitation Data'!$D$30,0,10*ROW('Sanitation Data'!D102)))</f>
        <v/>
      </c>
      <c r="CN108" s="309" t="str">
        <f ca="true">+IF(OFFSET('Sanitation Data'!$D$31,0,10*ROW('Sanitation Data'!D102))="","",OFFSET('Sanitation Data'!$D$31,0,10*ROW('Sanitation Data'!D102)))</f>
        <v/>
      </c>
      <c r="CO108" s="309" t="str">
        <f ca="true">+IF(OFFSET('Sanitation Data'!$D$32,0,10*ROW('Sanitation Data'!D102))="","",OFFSET('Sanitation Data'!$D$32,0,10*ROW('Sanitation Data'!D102)))</f>
        <v/>
      </c>
      <c r="CP108" s="309" t="str">
        <f ca="true">+IF(OFFSET('Sanitation Data'!$E$28,0,10*ROW('Sanitation Data'!E102))="","",OFFSET('Sanitation Data'!$E$28,0,10*ROW('Sanitation Data'!E102)))</f>
        <v/>
      </c>
      <c r="CQ108" s="309" t="str">
        <f ca="true">+IF(OFFSET('Sanitation Data'!$E$29,0,10*ROW('Sanitation Data'!E102))="","",OFFSET('Sanitation Data'!$E$29,0,10*ROW('Sanitation Data'!E102)))</f>
        <v/>
      </c>
      <c r="CR108" s="309" t="str">
        <f ca="true">+IF(OFFSET('Sanitation Data'!$E$30,0,10*ROW('Sanitation Data'!E102))="","",OFFSET('Sanitation Data'!$E$30,0,10*ROW('Sanitation Data'!E102)))</f>
        <v/>
      </c>
      <c r="CS108" s="309" t="str">
        <f ca="true">+IF(OFFSET('Sanitation Data'!$E$31,0,10*ROW('Sanitation Data'!E102))="","",OFFSET('Sanitation Data'!$E$31,0,10*ROW('Sanitation Data'!E102)))</f>
        <v/>
      </c>
      <c r="CT108" s="309" t="str">
        <f ca="true">+IF(OFFSET('Sanitation Data'!$E$32,0,10*ROW('Sanitation Data'!E102))="","",OFFSET('Sanitation Data'!$E$32,0,10*ROW('Sanitation Data'!E102)))</f>
        <v/>
      </c>
      <c r="CU108" s="309" t="str">
        <f ca="true">+IF(OFFSET('Sanitation Data'!$F$28,0,10*ROW('Sanitation Data'!F102))="","",OFFSET('Sanitation Data'!$F$28,0,10*ROW('Sanitation Data'!F102)))</f>
        <v/>
      </c>
      <c r="CV108" s="309" t="str">
        <f ca="true">+IF(OFFSET('Sanitation Data'!$F$29,0,10*ROW('Sanitation Data'!F102))="","",OFFSET('Sanitation Data'!$F$29,0,10*ROW('Sanitation Data'!F102)))</f>
        <v/>
      </c>
      <c r="CW108" s="309" t="str">
        <f ca="true">+IF(OFFSET('Sanitation Data'!$F$30,0,10*ROW('Sanitation Data'!F102))="","",OFFSET('Sanitation Data'!$F$30,0,10*ROW('Sanitation Data'!F102)))</f>
        <v/>
      </c>
      <c r="CX108" s="309" t="str">
        <f ca="true">+IF(OFFSET('Sanitation Data'!$F$31,0,10*ROW('Sanitation Data'!F102))="","",OFFSET('Sanitation Data'!$F$31,0,10*ROW('Sanitation Data'!F102)))</f>
        <v/>
      </c>
      <c r="CY108" s="309" t="str">
        <f ca="true">+IF(OFFSET('Sanitation Data'!$F$32,0,10*ROW('Sanitation Data'!F102))="","",OFFSET('Sanitation Data'!$F$32,0,10*ROW('Sanitation Data'!F102)))</f>
        <v/>
      </c>
      <c r="CZ108" s="309" t="str">
        <f ca="true">+IF(OFFSET('Sanitation Data'!$G$28,0,10*ROW('Sanitation Data'!G102))="","",OFFSET('Sanitation Data'!$G$28,0,10*ROW('Sanitation Data'!G102)))</f>
        <v/>
      </c>
      <c r="DA108" s="309" t="str">
        <f ca="true">+IF(OFFSET('Sanitation Data'!$G$29,0,10*ROW('Sanitation Data'!G102))="","",OFFSET('Sanitation Data'!$G$29,0,10*ROW('Sanitation Data'!G102)))</f>
        <v/>
      </c>
      <c r="DB108" s="309" t="str">
        <f ca="true">+IF(OFFSET('Sanitation Data'!$G$30,0,10*ROW('Sanitation Data'!G102))="","",OFFSET('Sanitation Data'!$G$30,0,10*ROW('Sanitation Data'!G102)))</f>
        <v/>
      </c>
      <c r="DC108" s="309" t="str">
        <f ca="true">+IF(OFFSET('Sanitation Data'!$G$31,0,10*ROW('Sanitation Data'!G102))="","",OFFSET('Sanitation Data'!$G$31,0,10*ROW('Sanitation Data'!G102)))</f>
        <v/>
      </c>
      <c r="DD108" s="309" t="str">
        <f ca="true">+IF(OFFSET('Sanitation Data'!$G$32,0,10*ROW('Sanitation Data'!G102))="","",OFFSET('Sanitation Data'!$G$32,0,10*ROW('Sanitation Data'!G102)))</f>
        <v/>
      </c>
      <c r="DE108" s="309" t="str">
        <f ca="true">+IF(OFFSET('Sanitation Data'!$H$28,0,10*ROW('Sanitation Data'!H102))="","",OFFSET('Sanitation Data'!$H$28,0,10*ROW('Sanitation Data'!H102)))</f>
        <v/>
      </c>
      <c r="DF108" s="309" t="str">
        <f ca="true">+IF(OFFSET('Sanitation Data'!$H$29,0,10*ROW('Sanitation Data'!H102))="","",OFFSET('Sanitation Data'!$H$29,0,10*ROW('Sanitation Data'!H102)))</f>
        <v/>
      </c>
      <c r="DG108" s="309" t="str">
        <f ca="true">+IF(OFFSET('Sanitation Data'!$H$30,0,10*ROW('Sanitation Data'!H102))="","",OFFSET('Sanitation Data'!$H$30,0,10*ROW('Sanitation Data'!H102)))</f>
        <v/>
      </c>
      <c r="DH108" s="309" t="str">
        <f ca="true">+IF(OFFSET('Sanitation Data'!$H$31,0,10*ROW('Sanitation Data'!H102))="","",OFFSET('Sanitation Data'!$H$31,0,10*ROW('Sanitation Data'!H102)))</f>
        <v/>
      </c>
      <c r="DI108" s="309" t="str">
        <f ca="true">+IF(OFFSET('Sanitation Data'!$H$32,0,10*ROW('Sanitation Data'!H102))="","",OFFSET('Sanitation Data'!$H$32,0,10*ROW('Sanitation Data'!H102)))</f>
        <v/>
      </c>
      <c r="DJ108" s="309" t="str">
        <f ca="true">+IF(OFFSET('Sanitation Data'!$I$28,0,10*ROW('Sanitation Data'!I102))="","",OFFSET('Sanitation Data'!$I$28,0,10*ROW('Sanitation Data'!I102)))</f>
        <v/>
      </c>
      <c r="DK108" s="309" t="str">
        <f ca="true">+IF(OFFSET('Sanitation Data'!$I$29,0,10*ROW('Sanitation Data'!I102))="","",OFFSET('Sanitation Data'!$I$29,0,10*ROW('Sanitation Data'!I102)))</f>
        <v/>
      </c>
      <c r="DL108" s="309" t="str">
        <f ca="true">+IF(OFFSET('Sanitation Data'!$I$30,0,10*ROW('Sanitation Data'!I102))="","",OFFSET('Sanitation Data'!$I$30,0,10*ROW('Sanitation Data'!I102)))</f>
        <v/>
      </c>
      <c r="DM108" s="309" t="str">
        <f ca="true">+IF(OFFSET('Sanitation Data'!$I$31,0,10*ROW('Sanitation Data'!I102))="","",OFFSET('Sanitation Data'!$I$31,0,10*ROW('Sanitation Data'!I102)))</f>
        <v/>
      </c>
      <c r="DN108" s="309" t="str">
        <f ca="true">+IF(OFFSET('Sanitation Data'!$I$32,0,10*ROW('Sanitation Data'!I102))="","",OFFSET('Sanitation Data'!$I$32,0,10*ROW('Sanitation Data'!I102)))</f>
        <v/>
      </c>
      <c r="DO108" s="309" t="str">
        <f ca="true">+IF(OFFSET('Hygiene Data'!$D$11,0,10*ROW('Hygiene Data'!D102))="","",OFFSET('Hygiene Data'!$D$11,0,10*ROW('Hygiene Data'!D102)))</f>
        <v/>
      </c>
      <c r="DP108" s="309" t="str">
        <f ca="true">+IF(OFFSET('Hygiene Data'!$D$12,0,10*ROW('Hygiene Data'!D102))="","",OFFSET('Hygiene Data'!$D$12,0,10*ROW('Hygiene Data'!D102)))</f>
        <v/>
      </c>
      <c r="DQ108" s="309" t="str">
        <f ca="true">+IF(OFFSET('Hygiene Data'!$D$13,0,10*ROW('Hygiene Data'!D102))="","",OFFSET('Hygiene Data'!$D$13,0,10*ROW('Hygiene Data'!D102)))</f>
        <v/>
      </c>
      <c r="DR108" s="309" t="str">
        <f ca="true">+IF(OFFSET('Hygiene Data'!$E$11,0,10*ROW('Hygiene Data'!E102))="","",OFFSET('Hygiene Data'!$E$11,0,10*ROW('Hygiene Data'!E102)))</f>
        <v/>
      </c>
      <c r="DS108" s="309" t="str">
        <f ca="true">+IF(OFFSET('Hygiene Data'!$E$12,0,10*ROW('Hygiene Data'!E102))="","",OFFSET('Hygiene Data'!$E$12,0,10*ROW('Hygiene Data'!E102)))</f>
        <v/>
      </c>
      <c r="DT108" s="309" t="str">
        <f ca="true">+IF(OFFSET('Hygiene Data'!$E$13,0,10*ROW('Hygiene Data'!E102))="","",OFFSET('Hygiene Data'!$E$13,0,10*ROW('Hygiene Data'!E102)))</f>
        <v/>
      </c>
      <c r="DU108" s="309" t="str">
        <f ca="true">+IF(OFFSET('Hygiene Data'!$F$11,0,10*ROW('Hygiene Data'!F102))="","",OFFSET('Hygiene Data'!$F$11,0,10*ROW('Hygiene Data'!F102)))</f>
        <v/>
      </c>
      <c r="DV108" s="309" t="str">
        <f ca="true">+IF(OFFSET('Hygiene Data'!$F$12,0,10*ROW('Hygiene Data'!F102))="","",OFFSET('Hygiene Data'!$F$12,0,10*ROW('Hygiene Data'!F102)))</f>
        <v/>
      </c>
      <c r="DW108" s="309" t="str">
        <f ca="true">+IF(OFFSET('Hygiene Data'!$F$13,0,10*ROW('Hygiene Data'!F102))="","",OFFSET('Hygiene Data'!$F$13,0,10*ROW('Hygiene Data'!F102)))</f>
        <v/>
      </c>
      <c r="DX108" s="309" t="str">
        <f ca="true">+IF(OFFSET('Hygiene Data'!$G$11,0,10*ROW('Hygiene Data'!G102))="","",OFFSET('Hygiene Data'!$G$11,0,10*ROW('Hygiene Data'!G102)))</f>
        <v/>
      </c>
      <c r="DY108" s="309" t="str">
        <f ca="true">+IF(OFFSET('Hygiene Data'!$G$12,0,10*ROW('Hygiene Data'!G102))="","",OFFSET('Hygiene Data'!$G$12,0,10*ROW('Hygiene Data'!G102)))</f>
        <v/>
      </c>
      <c r="DZ108" s="309" t="str">
        <f ca="true">+IF(OFFSET('Hygiene Data'!$G$13,0,10*ROW('Hygiene Data'!G102))="","",OFFSET('Hygiene Data'!$G$13,0,10*ROW('Hygiene Data'!G102)))</f>
        <v/>
      </c>
      <c r="EA108" s="309" t="str">
        <f ca="true">+IF(OFFSET('Hygiene Data'!$H$11,0,10*ROW('Hygiene Data'!H102))="","",OFFSET('Hygiene Data'!$H$11,0,10*ROW('Hygiene Data'!H102)))</f>
        <v/>
      </c>
      <c r="EB108" s="309" t="str">
        <f ca="true">+IF(OFFSET('Hygiene Data'!$H$12,0,10*ROW('Hygiene Data'!H102))="","",OFFSET('Hygiene Data'!$H$12,0,10*ROW('Hygiene Data'!H102)))</f>
        <v/>
      </c>
      <c r="EC108" s="309" t="str">
        <f ca="true">+IF(OFFSET('Hygiene Data'!$H$13,0,10*ROW('Hygiene Data'!H102))="","",OFFSET('Hygiene Data'!$H$13,0,10*ROW('Hygiene Data'!H102)))</f>
        <v/>
      </c>
      <c r="ED108" s="309" t="str">
        <f ca="true">+IF(OFFSET('Hygiene Data'!$I$11,0,10*ROW('Hygiene Data'!I102))="","",OFFSET('Hygiene Data'!$I$11,0,10*ROW('Hygiene Data'!I102)))</f>
        <v/>
      </c>
      <c r="EE108" s="309" t="str">
        <f ca="true">+IF(OFFSET('Hygiene Data'!$I$12,0,10*ROW('Hygiene Data'!I102))="","",OFFSET('Hygiene Data'!$I$12,0,10*ROW('Hygiene Data'!I102)))</f>
        <v/>
      </c>
      <c r="EF108" s="309"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65"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9"/>
      <c r="BS109" s="309" t="str">
        <f ca="true">+IF(OFFSET('Water Data'!$D$27,0,10*ROW('Water Data'!D103))="","",OFFSET('Water Data'!$D$27,0,10*ROW('Water Data'!D103)))</f>
        <v/>
      </c>
      <c r="BT109" s="309" t="str">
        <f ca="true">+IF(OFFSET('Water Data'!$D$28,0,10*ROW('Water Data'!D103))="","",OFFSET('Water Data'!$D$28,0,10*ROW('Water Data'!D103)))</f>
        <v/>
      </c>
      <c r="BU109" s="309" t="str">
        <f ca="true">+IF(OFFSET('Water Data'!$D$29,0,10*ROW('Water Data'!D103))="","",OFFSET('Water Data'!$D$29,0,10*ROW('Water Data'!D103)))</f>
        <v/>
      </c>
      <c r="BV109" s="309" t="str">
        <f ca="true">+IF(OFFSET('Water Data'!$E$27,0,10*ROW('Water Data'!E103))="","",OFFSET('Water Data'!$E$27,0,10*ROW('Water Data'!E103)))</f>
        <v/>
      </c>
      <c r="BW109" s="309" t="str">
        <f ca="true">+IF(OFFSET('Water Data'!$E$28,0,10*ROW('Water Data'!E103))="","",OFFSET('Water Data'!$E$28,0,10*ROW('Water Data'!E103)))</f>
        <v/>
      </c>
      <c r="BX109" s="309" t="str">
        <f ca="true">+IF(OFFSET('Water Data'!$E$29,0,10*ROW('Water Data'!E103))="","",OFFSET('Water Data'!$E$29,0,10*ROW('Water Data'!E103)))</f>
        <v/>
      </c>
      <c r="BY109" s="309" t="str">
        <f ca="true">+IF(OFFSET('Water Data'!$F$27,0,10*ROW('Water Data'!F103))="","",OFFSET('Water Data'!$F$27,0,10*ROW('Water Data'!F103)))</f>
        <v/>
      </c>
      <c r="BZ109" s="309" t="str">
        <f ca="true">+IF(OFFSET('Water Data'!$F$28,0,10*ROW('Water Data'!F103))="","",OFFSET('Water Data'!$F$28,0,10*ROW('Water Data'!F103)))</f>
        <v/>
      </c>
      <c r="CA109" s="309" t="str">
        <f ca="true">+IF(OFFSET('Water Data'!$F$29,0,10*ROW('Water Data'!F103))="","",OFFSET('Water Data'!$F$29,0,10*ROW('Water Data'!F103)))</f>
        <v/>
      </c>
      <c r="CB109" s="309" t="str">
        <f ca="true">+IF(OFFSET('Water Data'!$G$27,0,10*ROW('Water Data'!G103))="","",OFFSET('Water Data'!$G$27,0,10*ROW('Water Data'!G103)))</f>
        <v/>
      </c>
      <c r="CC109" s="309" t="str">
        <f ca="true">+IF(OFFSET('Water Data'!$G$28,0,10*ROW('Water Data'!G103))="","",OFFSET('Water Data'!$G$28,0,10*ROW('Water Data'!G103)))</f>
        <v/>
      </c>
      <c r="CD109" s="309" t="str">
        <f ca="true">+IF(OFFSET('Water Data'!$G$29,0,10*ROW('Water Data'!G103))="","",OFFSET('Water Data'!$G$29,0,10*ROW('Water Data'!G103)))</f>
        <v/>
      </c>
      <c r="CE109" s="309" t="str">
        <f ca="true">+IF(OFFSET('Water Data'!$H$27,0,10*ROW('Water Data'!H103))="","",OFFSET('Water Data'!$H$27,0,10*ROW('Water Data'!H103)))</f>
        <v/>
      </c>
      <c r="CF109" s="309" t="str">
        <f ca="true">+IF(OFFSET('Water Data'!$H$28,0,10*ROW('Water Data'!H103))="","",OFFSET('Water Data'!$H$28,0,10*ROW('Water Data'!H103)))</f>
        <v/>
      </c>
      <c r="CG109" s="309" t="str">
        <f ca="true">+IF(OFFSET('Water Data'!$H$29,0,10*ROW('Water Data'!H103))="","",OFFSET('Water Data'!$H$29,0,10*ROW('Water Data'!H103)))</f>
        <v/>
      </c>
      <c r="CH109" s="309" t="str">
        <f ca="true">+IF(OFFSET('Water Data'!$I$27,0,10*ROW('Water Data'!I103))="","",OFFSET('Water Data'!$I$27,0,10*ROW('Water Data'!I103)))</f>
        <v/>
      </c>
      <c r="CI109" s="309" t="str">
        <f ca="true">+IF(OFFSET('Water Data'!$I$28,0,10*ROW('Water Data'!I103))="","",OFFSET('Water Data'!$I$28,0,10*ROW('Water Data'!I103)))</f>
        <v/>
      </c>
      <c r="CJ109" s="309" t="str">
        <f ca="true">+IF(OFFSET('Water Data'!$I$29,0,10*ROW('Water Data'!I103))="","",OFFSET('Water Data'!$I$29,0,10*ROW('Water Data'!I103)))</f>
        <v/>
      </c>
      <c r="CK109" s="309" t="str">
        <f ca="true">+IF(OFFSET('Sanitation Data'!$D$28,0,10*ROW('Sanitation Data'!D103))="","",OFFSET('Sanitation Data'!$D$28,0,10*ROW('Sanitation Data'!D103)))</f>
        <v/>
      </c>
      <c r="CL109" s="309" t="str">
        <f ca="true">+IF(OFFSET('Sanitation Data'!$D$29,0,10*ROW('Sanitation Data'!D103))="","",OFFSET('Sanitation Data'!$D$29,0,10*ROW('Sanitation Data'!D103)))</f>
        <v/>
      </c>
      <c r="CM109" s="309" t="str">
        <f ca="true">+IF(OFFSET('Sanitation Data'!$D$30,0,10*ROW('Sanitation Data'!D103))="","",OFFSET('Sanitation Data'!$D$30,0,10*ROW('Sanitation Data'!D103)))</f>
        <v/>
      </c>
      <c r="CN109" s="309" t="str">
        <f ca="true">+IF(OFFSET('Sanitation Data'!$D$31,0,10*ROW('Sanitation Data'!D103))="","",OFFSET('Sanitation Data'!$D$31,0,10*ROW('Sanitation Data'!D103)))</f>
        <v/>
      </c>
      <c r="CO109" s="309" t="str">
        <f ca="true">+IF(OFFSET('Sanitation Data'!$D$32,0,10*ROW('Sanitation Data'!D103))="","",OFFSET('Sanitation Data'!$D$32,0,10*ROW('Sanitation Data'!D103)))</f>
        <v/>
      </c>
      <c r="CP109" s="309" t="str">
        <f ca="true">+IF(OFFSET('Sanitation Data'!$E$28,0,10*ROW('Sanitation Data'!E103))="","",OFFSET('Sanitation Data'!$E$28,0,10*ROW('Sanitation Data'!E103)))</f>
        <v/>
      </c>
      <c r="CQ109" s="309" t="str">
        <f ca="true">+IF(OFFSET('Sanitation Data'!$E$29,0,10*ROW('Sanitation Data'!E103))="","",OFFSET('Sanitation Data'!$E$29,0,10*ROW('Sanitation Data'!E103)))</f>
        <v/>
      </c>
      <c r="CR109" s="309" t="str">
        <f ca="true">+IF(OFFSET('Sanitation Data'!$E$30,0,10*ROW('Sanitation Data'!E103))="","",OFFSET('Sanitation Data'!$E$30,0,10*ROW('Sanitation Data'!E103)))</f>
        <v/>
      </c>
      <c r="CS109" s="309" t="str">
        <f ca="true">+IF(OFFSET('Sanitation Data'!$E$31,0,10*ROW('Sanitation Data'!E103))="","",OFFSET('Sanitation Data'!$E$31,0,10*ROW('Sanitation Data'!E103)))</f>
        <v/>
      </c>
      <c r="CT109" s="309" t="str">
        <f ca="true">+IF(OFFSET('Sanitation Data'!$E$32,0,10*ROW('Sanitation Data'!E103))="","",OFFSET('Sanitation Data'!$E$32,0,10*ROW('Sanitation Data'!E103)))</f>
        <v/>
      </c>
      <c r="CU109" s="309" t="str">
        <f ca="true">+IF(OFFSET('Sanitation Data'!$F$28,0,10*ROW('Sanitation Data'!F103))="","",OFFSET('Sanitation Data'!$F$28,0,10*ROW('Sanitation Data'!F103)))</f>
        <v/>
      </c>
      <c r="CV109" s="309" t="str">
        <f ca="true">+IF(OFFSET('Sanitation Data'!$F$29,0,10*ROW('Sanitation Data'!F103))="","",OFFSET('Sanitation Data'!$F$29,0,10*ROW('Sanitation Data'!F103)))</f>
        <v/>
      </c>
      <c r="CW109" s="309" t="str">
        <f ca="true">+IF(OFFSET('Sanitation Data'!$F$30,0,10*ROW('Sanitation Data'!F103))="","",OFFSET('Sanitation Data'!$F$30,0,10*ROW('Sanitation Data'!F103)))</f>
        <v/>
      </c>
      <c r="CX109" s="309" t="str">
        <f ca="true">+IF(OFFSET('Sanitation Data'!$F$31,0,10*ROW('Sanitation Data'!F103))="","",OFFSET('Sanitation Data'!$F$31,0,10*ROW('Sanitation Data'!F103)))</f>
        <v/>
      </c>
      <c r="CY109" s="309" t="str">
        <f ca="true">+IF(OFFSET('Sanitation Data'!$F$32,0,10*ROW('Sanitation Data'!F103))="","",OFFSET('Sanitation Data'!$F$32,0,10*ROW('Sanitation Data'!F103)))</f>
        <v/>
      </c>
      <c r="CZ109" s="309" t="str">
        <f ca="true">+IF(OFFSET('Sanitation Data'!$G$28,0,10*ROW('Sanitation Data'!G103))="","",OFFSET('Sanitation Data'!$G$28,0,10*ROW('Sanitation Data'!G103)))</f>
        <v/>
      </c>
      <c r="DA109" s="309" t="str">
        <f ca="true">+IF(OFFSET('Sanitation Data'!$G$29,0,10*ROW('Sanitation Data'!G103))="","",OFFSET('Sanitation Data'!$G$29,0,10*ROW('Sanitation Data'!G103)))</f>
        <v/>
      </c>
      <c r="DB109" s="309" t="str">
        <f ca="true">+IF(OFFSET('Sanitation Data'!$G$30,0,10*ROW('Sanitation Data'!G103))="","",OFFSET('Sanitation Data'!$G$30,0,10*ROW('Sanitation Data'!G103)))</f>
        <v/>
      </c>
      <c r="DC109" s="309" t="str">
        <f ca="true">+IF(OFFSET('Sanitation Data'!$G$31,0,10*ROW('Sanitation Data'!G103))="","",OFFSET('Sanitation Data'!$G$31,0,10*ROW('Sanitation Data'!G103)))</f>
        <v/>
      </c>
      <c r="DD109" s="309" t="str">
        <f ca="true">+IF(OFFSET('Sanitation Data'!$G$32,0,10*ROW('Sanitation Data'!G103))="","",OFFSET('Sanitation Data'!$G$32,0,10*ROW('Sanitation Data'!G103)))</f>
        <v/>
      </c>
      <c r="DE109" s="309" t="str">
        <f ca="true">+IF(OFFSET('Sanitation Data'!$H$28,0,10*ROW('Sanitation Data'!H103))="","",OFFSET('Sanitation Data'!$H$28,0,10*ROW('Sanitation Data'!H103)))</f>
        <v/>
      </c>
      <c r="DF109" s="309" t="str">
        <f ca="true">+IF(OFFSET('Sanitation Data'!$H$29,0,10*ROW('Sanitation Data'!H103))="","",OFFSET('Sanitation Data'!$H$29,0,10*ROW('Sanitation Data'!H103)))</f>
        <v/>
      </c>
      <c r="DG109" s="309" t="str">
        <f ca="true">+IF(OFFSET('Sanitation Data'!$H$30,0,10*ROW('Sanitation Data'!H103))="","",OFFSET('Sanitation Data'!$H$30,0,10*ROW('Sanitation Data'!H103)))</f>
        <v/>
      </c>
      <c r="DH109" s="309" t="str">
        <f ca="true">+IF(OFFSET('Sanitation Data'!$H$31,0,10*ROW('Sanitation Data'!H103))="","",OFFSET('Sanitation Data'!$H$31,0,10*ROW('Sanitation Data'!H103)))</f>
        <v/>
      </c>
      <c r="DI109" s="309" t="str">
        <f ca="true">+IF(OFFSET('Sanitation Data'!$H$32,0,10*ROW('Sanitation Data'!H103))="","",OFFSET('Sanitation Data'!$H$32,0,10*ROW('Sanitation Data'!H103)))</f>
        <v/>
      </c>
      <c r="DJ109" s="309" t="str">
        <f ca="true">+IF(OFFSET('Sanitation Data'!$I$28,0,10*ROW('Sanitation Data'!I103))="","",OFFSET('Sanitation Data'!$I$28,0,10*ROW('Sanitation Data'!I103)))</f>
        <v/>
      </c>
      <c r="DK109" s="309" t="str">
        <f ca="true">+IF(OFFSET('Sanitation Data'!$I$29,0,10*ROW('Sanitation Data'!I103))="","",OFFSET('Sanitation Data'!$I$29,0,10*ROW('Sanitation Data'!I103)))</f>
        <v/>
      </c>
      <c r="DL109" s="309" t="str">
        <f ca="true">+IF(OFFSET('Sanitation Data'!$I$30,0,10*ROW('Sanitation Data'!I103))="","",OFFSET('Sanitation Data'!$I$30,0,10*ROW('Sanitation Data'!I103)))</f>
        <v/>
      </c>
      <c r="DM109" s="309" t="str">
        <f ca="true">+IF(OFFSET('Sanitation Data'!$I$31,0,10*ROW('Sanitation Data'!I103))="","",OFFSET('Sanitation Data'!$I$31,0,10*ROW('Sanitation Data'!I103)))</f>
        <v/>
      </c>
      <c r="DN109" s="309" t="str">
        <f ca="true">+IF(OFFSET('Sanitation Data'!$I$32,0,10*ROW('Sanitation Data'!I103))="","",OFFSET('Sanitation Data'!$I$32,0,10*ROW('Sanitation Data'!I103)))</f>
        <v/>
      </c>
      <c r="DO109" s="309" t="str">
        <f ca="true">+IF(OFFSET('Hygiene Data'!$D$11,0,10*ROW('Hygiene Data'!D103))="","",OFFSET('Hygiene Data'!$D$11,0,10*ROW('Hygiene Data'!D103)))</f>
        <v/>
      </c>
      <c r="DP109" s="309" t="str">
        <f ca="true">+IF(OFFSET('Hygiene Data'!$D$12,0,10*ROW('Hygiene Data'!D103))="","",OFFSET('Hygiene Data'!$D$12,0,10*ROW('Hygiene Data'!D103)))</f>
        <v/>
      </c>
      <c r="DQ109" s="309" t="str">
        <f ca="true">+IF(OFFSET('Hygiene Data'!$D$13,0,10*ROW('Hygiene Data'!D103))="","",OFFSET('Hygiene Data'!$D$13,0,10*ROW('Hygiene Data'!D103)))</f>
        <v/>
      </c>
      <c r="DR109" s="309" t="str">
        <f ca="true">+IF(OFFSET('Hygiene Data'!$E$11,0,10*ROW('Hygiene Data'!E103))="","",OFFSET('Hygiene Data'!$E$11,0,10*ROW('Hygiene Data'!E103)))</f>
        <v/>
      </c>
      <c r="DS109" s="309" t="str">
        <f ca="true">+IF(OFFSET('Hygiene Data'!$E$12,0,10*ROW('Hygiene Data'!E103))="","",OFFSET('Hygiene Data'!$E$12,0,10*ROW('Hygiene Data'!E103)))</f>
        <v/>
      </c>
      <c r="DT109" s="309" t="str">
        <f ca="true">+IF(OFFSET('Hygiene Data'!$E$13,0,10*ROW('Hygiene Data'!E103))="","",OFFSET('Hygiene Data'!$E$13,0,10*ROW('Hygiene Data'!E103)))</f>
        <v/>
      </c>
      <c r="DU109" s="309" t="str">
        <f ca="true">+IF(OFFSET('Hygiene Data'!$F$11,0,10*ROW('Hygiene Data'!F103))="","",OFFSET('Hygiene Data'!$F$11,0,10*ROW('Hygiene Data'!F103)))</f>
        <v/>
      </c>
      <c r="DV109" s="309" t="str">
        <f ca="true">+IF(OFFSET('Hygiene Data'!$F$12,0,10*ROW('Hygiene Data'!F103))="","",OFFSET('Hygiene Data'!$F$12,0,10*ROW('Hygiene Data'!F103)))</f>
        <v/>
      </c>
      <c r="DW109" s="309" t="str">
        <f ca="true">+IF(OFFSET('Hygiene Data'!$F$13,0,10*ROW('Hygiene Data'!F103))="","",OFFSET('Hygiene Data'!$F$13,0,10*ROW('Hygiene Data'!F103)))</f>
        <v/>
      </c>
      <c r="DX109" s="309" t="str">
        <f ca="true">+IF(OFFSET('Hygiene Data'!$G$11,0,10*ROW('Hygiene Data'!G103))="","",OFFSET('Hygiene Data'!$G$11,0,10*ROW('Hygiene Data'!G103)))</f>
        <v/>
      </c>
      <c r="DY109" s="309" t="str">
        <f ca="true">+IF(OFFSET('Hygiene Data'!$G$12,0,10*ROW('Hygiene Data'!G103))="","",OFFSET('Hygiene Data'!$G$12,0,10*ROW('Hygiene Data'!G103)))</f>
        <v/>
      </c>
      <c r="DZ109" s="309" t="str">
        <f ca="true">+IF(OFFSET('Hygiene Data'!$G$13,0,10*ROW('Hygiene Data'!G103))="","",OFFSET('Hygiene Data'!$G$13,0,10*ROW('Hygiene Data'!G103)))</f>
        <v/>
      </c>
      <c r="EA109" s="309" t="str">
        <f ca="true">+IF(OFFSET('Hygiene Data'!$H$11,0,10*ROW('Hygiene Data'!H103))="","",OFFSET('Hygiene Data'!$H$11,0,10*ROW('Hygiene Data'!H103)))</f>
        <v/>
      </c>
      <c r="EB109" s="309" t="str">
        <f ca="true">+IF(OFFSET('Hygiene Data'!$H$12,0,10*ROW('Hygiene Data'!H103))="","",OFFSET('Hygiene Data'!$H$12,0,10*ROW('Hygiene Data'!H103)))</f>
        <v/>
      </c>
      <c r="EC109" s="309" t="str">
        <f ca="true">+IF(OFFSET('Hygiene Data'!$H$13,0,10*ROW('Hygiene Data'!H103))="","",OFFSET('Hygiene Data'!$H$13,0,10*ROW('Hygiene Data'!H103)))</f>
        <v/>
      </c>
      <c r="ED109" s="309" t="str">
        <f ca="true">+IF(OFFSET('Hygiene Data'!$I$11,0,10*ROW('Hygiene Data'!I103))="","",OFFSET('Hygiene Data'!$I$11,0,10*ROW('Hygiene Data'!I103)))</f>
        <v/>
      </c>
      <c r="EE109" s="309" t="str">
        <f ca="true">+IF(OFFSET('Hygiene Data'!$I$12,0,10*ROW('Hygiene Data'!I103))="","",OFFSET('Hygiene Data'!$I$12,0,10*ROW('Hygiene Data'!I103)))</f>
        <v/>
      </c>
      <c r="EF109" s="309"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65"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9"/>
      <c r="BS110" s="309" t="str">
        <f ca="true">+IF(OFFSET('Water Data'!$D$27,0,10*ROW('Water Data'!D104))="","",OFFSET('Water Data'!$D$27,0,10*ROW('Water Data'!D104)))</f>
        <v/>
      </c>
      <c r="BT110" s="309" t="str">
        <f ca="true">+IF(OFFSET('Water Data'!$D$28,0,10*ROW('Water Data'!D104))="","",OFFSET('Water Data'!$D$28,0,10*ROW('Water Data'!D104)))</f>
        <v/>
      </c>
      <c r="BU110" s="309" t="str">
        <f ca="true">+IF(OFFSET('Water Data'!$D$29,0,10*ROW('Water Data'!D104))="","",OFFSET('Water Data'!$D$29,0,10*ROW('Water Data'!D104)))</f>
        <v/>
      </c>
      <c r="BV110" s="309" t="str">
        <f ca="true">+IF(OFFSET('Water Data'!$E$27,0,10*ROW('Water Data'!E104))="","",OFFSET('Water Data'!$E$27,0,10*ROW('Water Data'!E104)))</f>
        <v/>
      </c>
      <c r="BW110" s="309" t="str">
        <f ca="true">+IF(OFFSET('Water Data'!$E$28,0,10*ROW('Water Data'!E104))="","",OFFSET('Water Data'!$E$28,0,10*ROW('Water Data'!E104)))</f>
        <v/>
      </c>
      <c r="BX110" s="309" t="str">
        <f ca="true">+IF(OFFSET('Water Data'!$E$29,0,10*ROW('Water Data'!E104))="","",OFFSET('Water Data'!$E$29,0,10*ROW('Water Data'!E104)))</f>
        <v/>
      </c>
      <c r="BY110" s="309" t="str">
        <f ca="true">+IF(OFFSET('Water Data'!$F$27,0,10*ROW('Water Data'!F104))="","",OFFSET('Water Data'!$F$27,0,10*ROW('Water Data'!F104)))</f>
        <v/>
      </c>
      <c r="BZ110" s="309" t="str">
        <f ca="true">+IF(OFFSET('Water Data'!$F$28,0,10*ROW('Water Data'!F104))="","",OFFSET('Water Data'!$F$28,0,10*ROW('Water Data'!F104)))</f>
        <v/>
      </c>
      <c r="CA110" s="309" t="str">
        <f ca="true">+IF(OFFSET('Water Data'!$F$29,0,10*ROW('Water Data'!F104))="","",OFFSET('Water Data'!$F$29,0,10*ROW('Water Data'!F104)))</f>
        <v/>
      </c>
      <c r="CB110" s="309" t="str">
        <f ca="true">+IF(OFFSET('Water Data'!$G$27,0,10*ROW('Water Data'!G104))="","",OFFSET('Water Data'!$G$27,0,10*ROW('Water Data'!G104)))</f>
        <v/>
      </c>
      <c r="CC110" s="309" t="str">
        <f ca="true">+IF(OFFSET('Water Data'!$G$28,0,10*ROW('Water Data'!G104))="","",OFFSET('Water Data'!$G$28,0,10*ROW('Water Data'!G104)))</f>
        <v/>
      </c>
      <c r="CD110" s="309" t="str">
        <f ca="true">+IF(OFFSET('Water Data'!$G$29,0,10*ROW('Water Data'!G104))="","",OFFSET('Water Data'!$G$29,0,10*ROW('Water Data'!G104)))</f>
        <v/>
      </c>
      <c r="CE110" s="309" t="str">
        <f ca="true">+IF(OFFSET('Water Data'!$H$27,0,10*ROW('Water Data'!H104))="","",OFFSET('Water Data'!$H$27,0,10*ROW('Water Data'!H104)))</f>
        <v/>
      </c>
      <c r="CF110" s="309" t="str">
        <f ca="true">+IF(OFFSET('Water Data'!$H$28,0,10*ROW('Water Data'!H104))="","",OFFSET('Water Data'!$H$28,0,10*ROW('Water Data'!H104)))</f>
        <v/>
      </c>
      <c r="CG110" s="309" t="str">
        <f ca="true">+IF(OFFSET('Water Data'!$H$29,0,10*ROW('Water Data'!H104))="","",OFFSET('Water Data'!$H$29,0,10*ROW('Water Data'!H104)))</f>
        <v/>
      </c>
      <c r="CH110" s="309" t="str">
        <f ca="true">+IF(OFFSET('Water Data'!$I$27,0,10*ROW('Water Data'!I104))="","",OFFSET('Water Data'!$I$27,0,10*ROW('Water Data'!I104)))</f>
        <v/>
      </c>
      <c r="CI110" s="309" t="str">
        <f ca="true">+IF(OFFSET('Water Data'!$I$28,0,10*ROW('Water Data'!I104))="","",OFFSET('Water Data'!$I$28,0,10*ROW('Water Data'!I104)))</f>
        <v/>
      </c>
      <c r="CJ110" s="309" t="str">
        <f ca="true">+IF(OFFSET('Water Data'!$I$29,0,10*ROW('Water Data'!I104))="","",OFFSET('Water Data'!$I$29,0,10*ROW('Water Data'!I104)))</f>
        <v/>
      </c>
      <c r="CK110" s="309" t="str">
        <f ca="true">+IF(OFFSET('Sanitation Data'!$D$28,0,10*ROW('Sanitation Data'!D104))="","",OFFSET('Sanitation Data'!$D$28,0,10*ROW('Sanitation Data'!D104)))</f>
        <v/>
      </c>
      <c r="CL110" s="309" t="str">
        <f ca="true">+IF(OFFSET('Sanitation Data'!$D$29,0,10*ROW('Sanitation Data'!D104))="","",OFFSET('Sanitation Data'!$D$29,0,10*ROW('Sanitation Data'!D104)))</f>
        <v/>
      </c>
      <c r="CM110" s="309" t="str">
        <f ca="true">+IF(OFFSET('Sanitation Data'!$D$30,0,10*ROW('Sanitation Data'!D104))="","",OFFSET('Sanitation Data'!$D$30,0,10*ROW('Sanitation Data'!D104)))</f>
        <v/>
      </c>
      <c r="CN110" s="309" t="str">
        <f ca="true">+IF(OFFSET('Sanitation Data'!$D$31,0,10*ROW('Sanitation Data'!D104))="","",OFFSET('Sanitation Data'!$D$31,0,10*ROW('Sanitation Data'!D104)))</f>
        <v/>
      </c>
      <c r="CO110" s="309" t="str">
        <f ca="true">+IF(OFFSET('Sanitation Data'!$D$32,0,10*ROW('Sanitation Data'!D104))="","",OFFSET('Sanitation Data'!$D$32,0,10*ROW('Sanitation Data'!D104)))</f>
        <v/>
      </c>
      <c r="CP110" s="309" t="str">
        <f ca="true">+IF(OFFSET('Sanitation Data'!$E$28,0,10*ROW('Sanitation Data'!E104))="","",OFFSET('Sanitation Data'!$E$28,0,10*ROW('Sanitation Data'!E104)))</f>
        <v/>
      </c>
      <c r="CQ110" s="309" t="str">
        <f ca="true">+IF(OFFSET('Sanitation Data'!$E$29,0,10*ROW('Sanitation Data'!E104))="","",OFFSET('Sanitation Data'!$E$29,0,10*ROW('Sanitation Data'!E104)))</f>
        <v/>
      </c>
      <c r="CR110" s="309" t="str">
        <f ca="true">+IF(OFFSET('Sanitation Data'!$E$30,0,10*ROW('Sanitation Data'!E104))="","",OFFSET('Sanitation Data'!$E$30,0,10*ROW('Sanitation Data'!E104)))</f>
        <v/>
      </c>
      <c r="CS110" s="309" t="str">
        <f ca="true">+IF(OFFSET('Sanitation Data'!$E$31,0,10*ROW('Sanitation Data'!E104))="","",OFFSET('Sanitation Data'!$E$31,0,10*ROW('Sanitation Data'!E104)))</f>
        <v/>
      </c>
      <c r="CT110" s="309" t="str">
        <f ca="true">+IF(OFFSET('Sanitation Data'!$E$32,0,10*ROW('Sanitation Data'!E104))="","",OFFSET('Sanitation Data'!$E$32,0,10*ROW('Sanitation Data'!E104)))</f>
        <v/>
      </c>
      <c r="CU110" s="309" t="str">
        <f ca="true">+IF(OFFSET('Sanitation Data'!$F$28,0,10*ROW('Sanitation Data'!F104))="","",OFFSET('Sanitation Data'!$F$28,0,10*ROW('Sanitation Data'!F104)))</f>
        <v/>
      </c>
      <c r="CV110" s="309" t="str">
        <f ca="true">+IF(OFFSET('Sanitation Data'!$F$29,0,10*ROW('Sanitation Data'!F104))="","",OFFSET('Sanitation Data'!$F$29,0,10*ROW('Sanitation Data'!F104)))</f>
        <v/>
      </c>
      <c r="CW110" s="309" t="str">
        <f ca="true">+IF(OFFSET('Sanitation Data'!$F$30,0,10*ROW('Sanitation Data'!F104))="","",OFFSET('Sanitation Data'!$F$30,0,10*ROW('Sanitation Data'!F104)))</f>
        <v/>
      </c>
      <c r="CX110" s="309" t="str">
        <f ca="true">+IF(OFFSET('Sanitation Data'!$F$31,0,10*ROW('Sanitation Data'!F104))="","",OFFSET('Sanitation Data'!$F$31,0,10*ROW('Sanitation Data'!F104)))</f>
        <v/>
      </c>
      <c r="CY110" s="309" t="str">
        <f ca="true">+IF(OFFSET('Sanitation Data'!$F$32,0,10*ROW('Sanitation Data'!F104))="","",OFFSET('Sanitation Data'!$F$32,0,10*ROW('Sanitation Data'!F104)))</f>
        <v/>
      </c>
      <c r="CZ110" s="309" t="str">
        <f ca="true">+IF(OFFSET('Sanitation Data'!$G$28,0,10*ROW('Sanitation Data'!G104))="","",OFFSET('Sanitation Data'!$G$28,0,10*ROW('Sanitation Data'!G104)))</f>
        <v/>
      </c>
      <c r="DA110" s="309" t="str">
        <f ca="true">+IF(OFFSET('Sanitation Data'!$G$29,0,10*ROW('Sanitation Data'!G104))="","",OFFSET('Sanitation Data'!$G$29,0,10*ROW('Sanitation Data'!G104)))</f>
        <v/>
      </c>
      <c r="DB110" s="309" t="str">
        <f ca="true">+IF(OFFSET('Sanitation Data'!$G$30,0,10*ROW('Sanitation Data'!G104))="","",OFFSET('Sanitation Data'!$G$30,0,10*ROW('Sanitation Data'!G104)))</f>
        <v/>
      </c>
      <c r="DC110" s="309" t="str">
        <f ca="true">+IF(OFFSET('Sanitation Data'!$G$31,0,10*ROW('Sanitation Data'!G104))="","",OFFSET('Sanitation Data'!$G$31,0,10*ROW('Sanitation Data'!G104)))</f>
        <v/>
      </c>
      <c r="DD110" s="309" t="str">
        <f ca="true">+IF(OFFSET('Sanitation Data'!$G$32,0,10*ROW('Sanitation Data'!G104))="","",OFFSET('Sanitation Data'!$G$32,0,10*ROW('Sanitation Data'!G104)))</f>
        <v/>
      </c>
      <c r="DE110" s="309" t="str">
        <f ca="true">+IF(OFFSET('Sanitation Data'!$H$28,0,10*ROW('Sanitation Data'!H104))="","",OFFSET('Sanitation Data'!$H$28,0,10*ROW('Sanitation Data'!H104)))</f>
        <v/>
      </c>
      <c r="DF110" s="309" t="str">
        <f ca="true">+IF(OFFSET('Sanitation Data'!$H$29,0,10*ROW('Sanitation Data'!H104))="","",OFFSET('Sanitation Data'!$H$29,0,10*ROW('Sanitation Data'!H104)))</f>
        <v/>
      </c>
      <c r="DG110" s="309" t="str">
        <f ca="true">+IF(OFFSET('Sanitation Data'!$H$30,0,10*ROW('Sanitation Data'!H104))="","",OFFSET('Sanitation Data'!$H$30,0,10*ROW('Sanitation Data'!H104)))</f>
        <v/>
      </c>
      <c r="DH110" s="309" t="str">
        <f ca="true">+IF(OFFSET('Sanitation Data'!$H$31,0,10*ROW('Sanitation Data'!H104))="","",OFFSET('Sanitation Data'!$H$31,0,10*ROW('Sanitation Data'!H104)))</f>
        <v/>
      </c>
      <c r="DI110" s="309" t="str">
        <f ca="true">+IF(OFFSET('Sanitation Data'!$H$32,0,10*ROW('Sanitation Data'!H104))="","",OFFSET('Sanitation Data'!$H$32,0,10*ROW('Sanitation Data'!H104)))</f>
        <v/>
      </c>
      <c r="DJ110" s="309" t="str">
        <f ca="true">+IF(OFFSET('Sanitation Data'!$I$28,0,10*ROW('Sanitation Data'!I104))="","",OFFSET('Sanitation Data'!$I$28,0,10*ROW('Sanitation Data'!I104)))</f>
        <v/>
      </c>
      <c r="DK110" s="309" t="str">
        <f ca="true">+IF(OFFSET('Sanitation Data'!$I$29,0,10*ROW('Sanitation Data'!I104))="","",OFFSET('Sanitation Data'!$I$29,0,10*ROW('Sanitation Data'!I104)))</f>
        <v/>
      </c>
      <c r="DL110" s="309" t="str">
        <f ca="true">+IF(OFFSET('Sanitation Data'!$I$30,0,10*ROW('Sanitation Data'!I104))="","",OFFSET('Sanitation Data'!$I$30,0,10*ROW('Sanitation Data'!I104)))</f>
        <v/>
      </c>
      <c r="DM110" s="309" t="str">
        <f ca="true">+IF(OFFSET('Sanitation Data'!$I$31,0,10*ROW('Sanitation Data'!I104))="","",OFFSET('Sanitation Data'!$I$31,0,10*ROW('Sanitation Data'!I104)))</f>
        <v/>
      </c>
      <c r="DN110" s="309" t="str">
        <f ca="true">+IF(OFFSET('Sanitation Data'!$I$32,0,10*ROW('Sanitation Data'!I104))="","",OFFSET('Sanitation Data'!$I$32,0,10*ROW('Sanitation Data'!I104)))</f>
        <v/>
      </c>
      <c r="DO110" s="309" t="str">
        <f ca="true">+IF(OFFSET('Hygiene Data'!$D$11,0,10*ROW('Hygiene Data'!D104))="","",OFFSET('Hygiene Data'!$D$11,0,10*ROW('Hygiene Data'!D104)))</f>
        <v/>
      </c>
      <c r="DP110" s="309" t="str">
        <f ca="true">+IF(OFFSET('Hygiene Data'!$D$12,0,10*ROW('Hygiene Data'!D104))="","",OFFSET('Hygiene Data'!$D$12,0,10*ROW('Hygiene Data'!D104)))</f>
        <v/>
      </c>
      <c r="DQ110" s="309" t="str">
        <f ca="true">+IF(OFFSET('Hygiene Data'!$D$13,0,10*ROW('Hygiene Data'!D104))="","",OFFSET('Hygiene Data'!$D$13,0,10*ROW('Hygiene Data'!D104)))</f>
        <v/>
      </c>
      <c r="DR110" s="309" t="str">
        <f ca="true">+IF(OFFSET('Hygiene Data'!$E$11,0,10*ROW('Hygiene Data'!E104))="","",OFFSET('Hygiene Data'!$E$11,0,10*ROW('Hygiene Data'!E104)))</f>
        <v/>
      </c>
      <c r="DS110" s="309" t="str">
        <f ca="true">+IF(OFFSET('Hygiene Data'!$E$12,0,10*ROW('Hygiene Data'!E104))="","",OFFSET('Hygiene Data'!$E$12,0,10*ROW('Hygiene Data'!E104)))</f>
        <v/>
      </c>
      <c r="DT110" s="309" t="str">
        <f ca="true">+IF(OFFSET('Hygiene Data'!$E$13,0,10*ROW('Hygiene Data'!E104))="","",OFFSET('Hygiene Data'!$E$13,0,10*ROW('Hygiene Data'!E104)))</f>
        <v/>
      </c>
      <c r="DU110" s="309" t="str">
        <f ca="true">+IF(OFFSET('Hygiene Data'!$F$11,0,10*ROW('Hygiene Data'!F104))="","",OFFSET('Hygiene Data'!$F$11,0,10*ROW('Hygiene Data'!F104)))</f>
        <v/>
      </c>
      <c r="DV110" s="309" t="str">
        <f ca="true">+IF(OFFSET('Hygiene Data'!$F$12,0,10*ROW('Hygiene Data'!F104))="","",OFFSET('Hygiene Data'!$F$12,0,10*ROW('Hygiene Data'!F104)))</f>
        <v/>
      </c>
      <c r="DW110" s="309" t="str">
        <f ca="true">+IF(OFFSET('Hygiene Data'!$F$13,0,10*ROW('Hygiene Data'!F104))="","",OFFSET('Hygiene Data'!$F$13,0,10*ROW('Hygiene Data'!F104)))</f>
        <v/>
      </c>
      <c r="DX110" s="309" t="str">
        <f ca="true">+IF(OFFSET('Hygiene Data'!$G$11,0,10*ROW('Hygiene Data'!G104))="","",OFFSET('Hygiene Data'!$G$11,0,10*ROW('Hygiene Data'!G104)))</f>
        <v/>
      </c>
      <c r="DY110" s="309" t="str">
        <f ca="true">+IF(OFFSET('Hygiene Data'!$G$12,0,10*ROW('Hygiene Data'!G104))="","",OFFSET('Hygiene Data'!$G$12,0,10*ROW('Hygiene Data'!G104)))</f>
        <v/>
      </c>
      <c r="DZ110" s="309" t="str">
        <f ca="true">+IF(OFFSET('Hygiene Data'!$G$13,0,10*ROW('Hygiene Data'!G104))="","",OFFSET('Hygiene Data'!$G$13,0,10*ROW('Hygiene Data'!G104)))</f>
        <v/>
      </c>
      <c r="EA110" s="309" t="str">
        <f ca="true">+IF(OFFSET('Hygiene Data'!$H$11,0,10*ROW('Hygiene Data'!H104))="","",OFFSET('Hygiene Data'!$H$11,0,10*ROW('Hygiene Data'!H104)))</f>
        <v/>
      </c>
      <c r="EB110" s="309" t="str">
        <f ca="true">+IF(OFFSET('Hygiene Data'!$H$12,0,10*ROW('Hygiene Data'!H104))="","",OFFSET('Hygiene Data'!$H$12,0,10*ROW('Hygiene Data'!H104)))</f>
        <v/>
      </c>
      <c r="EC110" s="309" t="str">
        <f ca="true">+IF(OFFSET('Hygiene Data'!$H$13,0,10*ROW('Hygiene Data'!H104))="","",OFFSET('Hygiene Data'!$H$13,0,10*ROW('Hygiene Data'!H104)))</f>
        <v/>
      </c>
      <c r="ED110" s="309" t="str">
        <f ca="true">+IF(OFFSET('Hygiene Data'!$I$11,0,10*ROW('Hygiene Data'!I104))="","",OFFSET('Hygiene Data'!$I$11,0,10*ROW('Hygiene Data'!I104)))</f>
        <v/>
      </c>
      <c r="EE110" s="309" t="str">
        <f ca="true">+IF(OFFSET('Hygiene Data'!$I$12,0,10*ROW('Hygiene Data'!I104))="","",OFFSET('Hygiene Data'!$I$12,0,10*ROW('Hygiene Data'!I104)))</f>
        <v/>
      </c>
      <c r="EF110" s="309"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65"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9"/>
      <c r="BS111" s="309" t="str">
        <f ca="true">+IF(OFFSET('Water Data'!$D$27,0,10*ROW('Water Data'!D105))="","",OFFSET('Water Data'!$D$27,0,10*ROW('Water Data'!D105)))</f>
        <v/>
      </c>
      <c r="BT111" s="309" t="str">
        <f ca="true">+IF(OFFSET('Water Data'!$D$28,0,10*ROW('Water Data'!D105))="","",OFFSET('Water Data'!$D$28,0,10*ROW('Water Data'!D105)))</f>
        <v/>
      </c>
      <c r="BU111" s="309" t="str">
        <f ca="true">+IF(OFFSET('Water Data'!$D$29,0,10*ROW('Water Data'!D105))="","",OFFSET('Water Data'!$D$29,0,10*ROW('Water Data'!D105)))</f>
        <v/>
      </c>
      <c r="BV111" s="309" t="str">
        <f ca="true">+IF(OFFSET('Water Data'!$E$27,0,10*ROW('Water Data'!E105))="","",OFFSET('Water Data'!$E$27,0,10*ROW('Water Data'!E105)))</f>
        <v/>
      </c>
      <c r="BW111" s="309" t="str">
        <f ca="true">+IF(OFFSET('Water Data'!$E$28,0,10*ROW('Water Data'!E105))="","",OFFSET('Water Data'!$E$28,0,10*ROW('Water Data'!E105)))</f>
        <v/>
      </c>
      <c r="BX111" s="309" t="str">
        <f ca="true">+IF(OFFSET('Water Data'!$E$29,0,10*ROW('Water Data'!E105))="","",OFFSET('Water Data'!$E$29,0,10*ROW('Water Data'!E105)))</f>
        <v/>
      </c>
      <c r="BY111" s="309" t="str">
        <f ca="true">+IF(OFFSET('Water Data'!$F$27,0,10*ROW('Water Data'!F105))="","",OFFSET('Water Data'!$F$27,0,10*ROW('Water Data'!F105)))</f>
        <v/>
      </c>
      <c r="BZ111" s="309" t="str">
        <f ca="true">+IF(OFFSET('Water Data'!$F$28,0,10*ROW('Water Data'!F105))="","",OFFSET('Water Data'!$F$28,0,10*ROW('Water Data'!F105)))</f>
        <v/>
      </c>
      <c r="CA111" s="309" t="str">
        <f ca="true">+IF(OFFSET('Water Data'!$F$29,0,10*ROW('Water Data'!F105))="","",OFFSET('Water Data'!$F$29,0,10*ROW('Water Data'!F105)))</f>
        <v/>
      </c>
      <c r="CB111" s="309" t="str">
        <f ca="true">+IF(OFFSET('Water Data'!$G$27,0,10*ROW('Water Data'!G105))="","",OFFSET('Water Data'!$G$27,0,10*ROW('Water Data'!G105)))</f>
        <v/>
      </c>
      <c r="CC111" s="309" t="str">
        <f ca="true">+IF(OFFSET('Water Data'!$G$28,0,10*ROW('Water Data'!G105))="","",OFFSET('Water Data'!$G$28,0,10*ROW('Water Data'!G105)))</f>
        <v/>
      </c>
      <c r="CD111" s="309" t="str">
        <f ca="true">+IF(OFFSET('Water Data'!$G$29,0,10*ROW('Water Data'!G105))="","",OFFSET('Water Data'!$G$29,0,10*ROW('Water Data'!G105)))</f>
        <v/>
      </c>
      <c r="CE111" s="309" t="str">
        <f ca="true">+IF(OFFSET('Water Data'!$H$27,0,10*ROW('Water Data'!H105))="","",OFFSET('Water Data'!$H$27,0,10*ROW('Water Data'!H105)))</f>
        <v/>
      </c>
      <c r="CF111" s="309" t="str">
        <f ca="true">+IF(OFFSET('Water Data'!$H$28,0,10*ROW('Water Data'!H105))="","",OFFSET('Water Data'!$H$28,0,10*ROW('Water Data'!H105)))</f>
        <v/>
      </c>
      <c r="CG111" s="309" t="str">
        <f ca="true">+IF(OFFSET('Water Data'!$H$29,0,10*ROW('Water Data'!H105))="","",OFFSET('Water Data'!$H$29,0,10*ROW('Water Data'!H105)))</f>
        <v/>
      </c>
      <c r="CH111" s="309" t="str">
        <f ca="true">+IF(OFFSET('Water Data'!$I$27,0,10*ROW('Water Data'!I105))="","",OFFSET('Water Data'!$I$27,0,10*ROW('Water Data'!I105)))</f>
        <v/>
      </c>
      <c r="CI111" s="309" t="str">
        <f ca="true">+IF(OFFSET('Water Data'!$I$28,0,10*ROW('Water Data'!I105))="","",OFFSET('Water Data'!$I$28,0,10*ROW('Water Data'!I105)))</f>
        <v/>
      </c>
      <c r="CJ111" s="309" t="str">
        <f ca="true">+IF(OFFSET('Water Data'!$I$29,0,10*ROW('Water Data'!I105))="","",OFFSET('Water Data'!$I$29,0,10*ROW('Water Data'!I105)))</f>
        <v/>
      </c>
      <c r="CK111" s="309" t="str">
        <f ca="true">+IF(OFFSET('Sanitation Data'!$D$28,0,10*ROW('Sanitation Data'!D105))="","",OFFSET('Sanitation Data'!$D$28,0,10*ROW('Sanitation Data'!D105)))</f>
        <v/>
      </c>
      <c r="CL111" s="309" t="str">
        <f ca="true">+IF(OFFSET('Sanitation Data'!$D$29,0,10*ROW('Sanitation Data'!D105))="","",OFFSET('Sanitation Data'!$D$29,0,10*ROW('Sanitation Data'!D105)))</f>
        <v/>
      </c>
      <c r="CM111" s="309" t="str">
        <f ca="true">+IF(OFFSET('Sanitation Data'!$D$30,0,10*ROW('Sanitation Data'!D105))="","",OFFSET('Sanitation Data'!$D$30,0,10*ROW('Sanitation Data'!D105)))</f>
        <v/>
      </c>
      <c r="CN111" s="309" t="str">
        <f ca="true">+IF(OFFSET('Sanitation Data'!$D$31,0,10*ROW('Sanitation Data'!D105))="","",OFFSET('Sanitation Data'!$D$31,0,10*ROW('Sanitation Data'!D105)))</f>
        <v/>
      </c>
      <c r="CO111" s="309" t="str">
        <f ca="true">+IF(OFFSET('Sanitation Data'!$D$32,0,10*ROW('Sanitation Data'!D105))="","",OFFSET('Sanitation Data'!$D$32,0,10*ROW('Sanitation Data'!D105)))</f>
        <v/>
      </c>
      <c r="CP111" s="309" t="str">
        <f ca="true">+IF(OFFSET('Sanitation Data'!$E$28,0,10*ROW('Sanitation Data'!E105))="","",OFFSET('Sanitation Data'!$E$28,0,10*ROW('Sanitation Data'!E105)))</f>
        <v/>
      </c>
      <c r="CQ111" s="309" t="str">
        <f ca="true">+IF(OFFSET('Sanitation Data'!$E$29,0,10*ROW('Sanitation Data'!E105))="","",OFFSET('Sanitation Data'!$E$29,0,10*ROW('Sanitation Data'!E105)))</f>
        <v/>
      </c>
      <c r="CR111" s="309" t="str">
        <f ca="true">+IF(OFFSET('Sanitation Data'!$E$30,0,10*ROW('Sanitation Data'!E105))="","",OFFSET('Sanitation Data'!$E$30,0,10*ROW('Sanitation Data'!E105)))</f>
        <v/>
      </c>
      <c r="CS111" s="309" t="str">
        <f ca="true">+IF(OFFSET('Sanitation Data'!$E$31,0,10*ROW('Sanitation Data'!E105))="","",OFFSET('Sanitation Data'!$E$31,0,10*ROW('Sanitation Data'!E105)))</f>
        <v/>
      </c>
      <c r="CT111" s="309" t="str">
        <f ca="true">+IF(OFFSET('Sanitation Data'!$E$32,0,10*ROW('Sanitation Data'!E105))="","",OFFSET('Sanitation Data'!$E$32,0,10*ROW('Sanitation Data'!E105)))</f>
        <v/>
      </c>
      <c r="CU111" s="309" t="str">
        <f ca="true">+IF(OFFSET('Sanitation Data'!$F$28,0,10*ROW('Sanitation Data'!F105))="","",OFFSET('Sanitation Data'!$F$28,0,10*ROW('Sanitation Data'!F105)))</f>
        <v/>
      </c>
      <c r="CV111" s="309" t="str">
        <f ca="true">+IF(OFFSET('Sanitation Data'!$F$29,0,10*ROW('Sanitation Data'!F105))="","",OFFSET('Sanitation Data'!$F$29,0,10*ROW('Sanitation Data'!F105)))</f>
        <v/>
      </c>
      <c r="CW111" s="309" t="str">
        <f ca="true">+IF(OFFSET('Sanitation Data'!$F$30,0,10*ROW('Sanitation Data'!F105))="","",OFFSET('Sanitation Data'!$F$30,0,10*ROW('Sanitation Data'!F105)))</f>
        <v/>
      </c>
      <c r="CX111" s="309" t="str">
        <f ca="true">+IF(OFFSET('Sanitation Data'!$F$31,0,10*ROW('Sanitation Data'!F105))="","",OFFSET('Sanitation Data'!$F$31,0,10*ROW('Sanitation Data'!F105)))</f>
        <v/>
      </c>
      <c r="CY111" s="309" t="str">
        <f ca="true">+IF(OFFSET('Sanitation Data'!$F$32,0,10*ROW('Sanitation Data'!F105))="","",OFFSET('Sanitation Data'!$F$32,0,10*ROW('Sanitation Data'!F105)))</f>
        <v/>
      </c>
      <c r="CZ111" s="309" t="str">
        <f ca="true">+IF(OFFSET('Sanitation Data'!$G$28,0,10*ROW('Sanitation Data'!G105))="","",OFFSET('Sanitation Data'!$G$28,0,10*ROW('Sanitation Data'!G105)))</f>
        <v/>
      </c>
      <c r="DA111" s="309" t="str">
        <f ca="true">+IF(OFFSET('Sanitation Data'!$G$29,0,10*ROW('Sanitation Data'!G105))="","",OFFSET('Sanitation Data'!$G$29,0,10*ROW('Sanitation Data'!G105)))</f>
        <v/>
      </c>
      <c r="DB111" s="309" t="str">
        <f ca="true">+IF(OFFSET('Sanitation Data'!$G$30,0,10*ROW('Sanitation Data'!G105))="","",OFFSET('Sanitation Data'!$G$30,0,10*ROW('Sanitation Data'!G105)))</f>
        <v/>
      </c>
      <c r="DC111" s="309" t="str">
        <f ca="true">+IF(OFFSET('Sanitation Data'!$G$31,0,10*ROW('Sanitation Data'!G105))="","",OFFSET('Sanitation Data'!$G$31,0,10*ROW('Sanitation Data'!G105)))</f>
        <v/>
      </c>
      <c r="DD111" s="309" t="str">
        <f ca="true">+IF(OFFSET('Sanitation Data'!$G$32,0,10*ROW('Sanitation Data'!G105))="","",OFFSET('Sanitation Data'!$G$32,0,10*ROW('Sanitation Data'!G105)))</f>
        <v/>
      </c>
      <c r="DE111" s="309" t="str">
        <f ca="true">+IF(OFFSET('Sanitation Data'!$H$28,0,10*ROW('Sanitation Data'!H105))="","",OFFSET('Sanitation Data'!$H$28,0,10*ROW('Sanitation Data'!H105)))</f>
        <v/>
      </c>
      <c r="DF111" s="309" t="str">
        <f ca="true">+IF(OFFSET('Sanitation Data'!$H$29,0,10*ROW('Sanitation Data'!H105))="","",OFFSET('Sanitation Data'!$H$29,0,10*ROW('Sanitation Data'!H105)))</f>
        <v/>
      </c>
      <c r="DG111" s="309" t="str">
        <f ca="true">+IF(OFFSET('Sanitation Data'!$H$30,0,10*ROW('Sanitation Data'!H105))="","",OFFSET('Sanitation Data'!$H$30,0,10*ROW('Sanitation Data'!H105)))</f>
        <v/>
      </c>
      <c r="DH111" s="309" t="str">
        <f ca="true">+IF(OFFSET('Sanitation Data'!$H$31,0,10*ROW('Sanitation Data'!H105))="","",OFFSET('Sanitation Data'!$H$31,0,10*ROW('Sanitation Data'!H105)))</f>
        <v/>
      </c>
      <c r="DI111" s="309" t="str">
        <f ca="true">+IF(OFFSET('Sanitation Data'!$H$32,0,10*ROW('Sanitation Data'!H105))="","",OFFSET('Sanitation Data'!$H$32,0,10*ROW('Sanitation Data'!H105)))</f>
        <v/>
      </c>
      <c r="DJ111" s="309" t="str">
        <f ca="true">+IF(OFFSET('Sanitation Data'!$I$28,0,10*ROW('Sanitation Data'!I105))="","",OFFSET('Sanitation Data'!$I$28,0,10*ROW('Sanitation Data'!I105)))</f>
        <v/>
      </c>
      <c r="DK111" s="309" t="str">
        <f ca="true">+IF(OFFSET('Sanitation Data'!$I$29,0,10*ROW('Sanitation Data'!I105))="","",OFFSET('Sanitation Data'!$I$29,0,10*ROW('Sanitation Data'!I105)))</f>
        <v/>
      </c>
      <c r="DL111" s="309" t="str">
        <f ca="true">+IF(OFFSET('Sanitation Data'!$I$30,0,10*ROW('Sanitation Data'!I105))="","",OFFSET('Sanitation Data'!$I$30,0,10*ROW('Sanitation Data'!I105)))</f>
        <v/>
      </c>
      <c r="DM111" s="309" t="str">
        <f ca="true">+IF(OFFSET('Sanitation Data'!$I$31,0,10*ROW('Sanitation Data'!I105))="","",OFFSET('Sanitation Data'!$I$31,0,10*ROW('Sanitation Data'!I105)))</f>
        <v/>
      </c>
      <c r="DN111" s="309" t="str">
        <f ca="true">+IF(OFFSET('Sanitation Data'!$I$32,0,10*ROW('Sanitation Data'!I105))="","",OFFSET('Sanitation Data'!$I$32,0,10*ROW('Sanitation Data'!I105)))</f>
        <v/>
      </c>
      <c r="DO111" s="309" t="str">
        <f ca="true">+IF(OFFSET('Hygiene Data'!$D$11,0,10*ROW('Hygiene Data'!D105))="","",OFFSET('Hygiene Data'!$D$11,0,10*ROW('Hygiene Data'!D105)))</f>
        <v/>
      </c>
      <c r="DP111" s="309" t="str">
        <f ca="true">+IF(OFFSET('Hygiene Data'!$D$12,0,10*ROW('Hygiene Data'!D105))="","",OFFSET('Hygiene Data'!$D$12,0,10*ROW('Hygiene Data'!D105)))</f>
        <v/>
      </c>
      <c r="DQ111" s="309" t="str">
        <f ca="true">+IF(OFFSET('Hygiene Data'!$D$13,0,10*ROW('Hygiene Data'!D105))="","",OFFSET('Hygiene Data'!$D$13,0,10*ROW('Hygiene Data'!D105)))</f>
        <v/>
      </c>
      <c r="DR111" s="309" t="str">
        <f ca="true">+IF(OFFSET('Hygiene Data'!$E$11,0,10*ROW('Hygiene Data'!E105))="","",OFFSET('Hygiene Data'!$E$11,0,10*ROW('Hygiene Data'!E105)))</f>
        <v/>
      </c>
      <c r="DS111" s="309" t="str">
        <f ca="true">+IF(OFFSET('Hygiene Data'!$E$12,0,10*ROW('Hygiene Data'!E105))="","",OFFSET('Hygiene Data'!$E$12,0,10*ROW('Hygiene Data'!E105)))</f>
        <v/>
      </c>
      <c r="DT111" s="309" t="str">
        <f ca="true">+IF(OFFSET('Hygiene Data'!$E$13,0,10*ROW('Hygiene Data'!E105))="","",OFFSET('Hygiene Data'!$E$13,0,10*ROW('Hygiene Data'!E105)))</f>
        <v/>
      </c>
      <c r="DU111" s="309" t="str">
        <f ca="true">+IF(OFFSET('Hygiene Data'!$F$11,0,10*ROW('Hygiene Data'!F105))="","",OFFSET('Hygiene Data'!$F$11,0,10*ROW('Hygiene Data'!F105)))</f>
        <v/>
      </c>
      <c r="DV111" s="309" t="str">
        <f ca="true">+IF(OFFSET('Hygiene Data'!$F$12,0,10*ROW('Hygiene Data'!F105))="","",OFFSET('Hygiene Data'!$F$12,0,10*ROW('Hygiene Data'!F105)))</f>
        <v/>
      </c>
      <c r="DW111" s="309" t="str">
        <f ca="true">+IF(OFFSET('Hygiene Data'!$F$13,0,10*ROW('Hygiene Data'!F105))="","",OFFSET('Hygiene Data'!$F$13,0,10*ROW('Hygiene Data'!F105)))</f>
        <v/>
      </c>
      <c r="DX111" s="309" t="str">
        <f ca="true">+IF(OFFSET('Hygiene Data'!$G$11,0,10*ROW('Hygiene Data'!G105))="","",OFFSET('Hygiene Data'!$G$11,0,10*ROW('Hygiene Data'!G105)))</f>
        <v/>
      </c>
      <c r="DY111" s="309" t="str">
        <f ca="true">+IF(OFFSET('Hygiene Data'!$G$12,0,10*ROW('Hygiene Data'!G105))="","",OFFSET('Hygiene Data'!$G$12,0,10*ROW('Hygiene Data'!G105)))</f>
        <v/>
      </c>
      <c r="DZ111" s="309" t="str">
        <f ca="true">+IF(OFFSET('Hygiene Data'!$G$13,0,10*ROW('Hygiene Data'!G105))="","",OFFSET('Hygiene Data'!$G$13,0,10*ROW('Hygiene Data'!G105)))</f>
        <v/>
      </c>
      <c r="EA111" s="309" t="str">
        <f ca="true">+IF(OFFSET('Hygiene Data'!$H$11,0,10*ROW('Hygiene Data'!H105))="","",OFFSET('Hygiene Data'!$H$11,0,10*ROW('Hygiene Data'!H105)))</f>
        <v/>
      </c>
      <c r="EB111" s="309" t="str">
        <f ca="true">+IF(OFFSET('Hygiene Data'!$H$12,0,10*ROW('Hygiene Data'!H105))="","",OFFSET('Hygiene Data'!$H$12,0,10*ROW('Hygiene Data'!H105)))</f>
        <v/>
      </c>
      <c r="EC111" s="309" t="str">
        <f ca="true">+IF(OFFSET('Hygiene Data'!$H$13,0,10*ROW('Hygiene Data'!H105))="","",OFFSET('Hygiene Data'!$H$13,0,10*ROW('Hygiene Data'!H105)))</f>
        <v/>
      </c>
      <c r="ED111" s="309" t="str">
        <f ca="true">+IF(OFFSET('Hygiene Data'!$I$11,0,10*ROW('Hygiene Data'!I105))="","",OFFSET('Hygiene Data'!$I$11,0,10*ROW('Hygiene Data'!I105)))</f>
        <v/>
      </c>
      <c r="EE111" s="309" t="str">
        <f ca="true">+IF(OFFSET('Hygiene Data'!$I$12,0,10*ROW('Hygiene Data'!I105))="","",OFFSET('Hygiene Data'!$I$12,0,10*ROW('Hygiene Data'!I105)))</f>
        <v/>
      </c>
      <c r="EF111" s="309"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65"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9"/>
      <c r="BS112" s="309" t="str">
        <f ca="true">+IF(OFFSET('Water Data'!$D$27,0,10*ROW('Water Data'!D106))="","",OFFSET('Water Data'!$D$27,0,10*ROW('Water Data'!D106)))</f>
        <v/>
      </c>
      <c r="BT112" s="309" t="str">
        <f ca="true">+IF(OFFSET('Water Data'!$D$28,0,10*ROW('Water Data'!D106))="","",OFFSET('Water Data'!$D$28,0,10*ROW('Water Data'!D106)))</f>
        <v/>
      </c>
      <c r="BU112" s="309" t="str">
        <f ca="true">+IF(OFFSET('Water Data'!$D$29,0,10*ROW('Water Data'!D106))="","",OFFSET('Water Data'!$D$29,0,10*ROW('Water Data'!D106)))</f>
        <v/>
      </c>
      <c r="BV112" s="309" t="str">
        <f ca="true">+IF(OFFSET('Water Data'!$E$27,0,10*ROW('Water Data'!E106))="","",OFFSET('Water Data'!$E$27,0,10*ROW('Water Data'!E106)))</f>
        <v/>
      </c>
      <c r="BW112" s="309" t="str">
        <f ca="true">+IF(OFFSET('Water Data'!$E$28,0,10*ROW('Water Data'!E106))="","",OFFSET('Water Data'!$E$28,0,10*ROW('Water Data'!E106)))</f>
        <v/>
      </c>
      <c r="BX112" s="309" t="str">
        <f ca="true">+IF(OFFSET('Water Data'!$E$29,0,10*ROW('Water Data'!E106))="","",OFFSET('Water Data'!$E$29,0,10*ROW('Water Data'!E106)))</f>
        <v/>
      </c>
      <c r="BY112" s="309" t="str">
        <f ca="true">+IF(OFFSET('Water Data'!$F$27,0,10*ROW('Water Data'!F106))="","",OFFSET('Water Data'!$F$27,0,10*ROW('Water Data'!F106)))</f>
        <v/>
      </c>
      <c r="BZ112" s="309" t="str">
        <f ca="true">+IF(OFFSET('Water Data'!$F$28,0,10*ROW('Water Data'!F106))="","",OFFSET('Water Data'!$F$28,0,10*ROW('Water Data'!F106)))</f>
        <v/>
      </c>
      <c r="CA112" s="309" t="str">
        <f ca="true">+IF(OFFSET('Water Data'!$F$29,0,10*ROW('Water Data'!F106))="","",OFFSET('Water Data'!$F$29,0,10*ROW('Water Data'!F106)))</f>
        <v/>
      </c>
      <c r="CB112" s="309" t="str">
        <f ca="true">+IF(OFFSET('Water Data'!$G$27,0,10*ROW('Water Data'!G106))="","",OFFSET('Water Data'!$G$27,0,10*ROW('Water Data'!G106)))</f>
        <v/>
      </c>
      <c r="CC112" s="309" t="str">
        <f ca="true">+IF(OFFSET('Water Data'!$G$28,0,10*ROW('Water Data'!G106))="","",OFFSET('Water Data'!$G$28,0,10*ROW('Water Data'!G106)))</f>
        <v/>
      </c>
      <c r="CD112" s="309" t="str">
        <f ca="true">+IF(OFFSET('Water Data'!$G$29,0,10*ROW('Water Data'!G106))="","",OFFSET('Water Data'!$G$29,0,10*ROW('Water Data'!G106)))</f>
        <v/>
      </c>
      <c r="CE112" s="309" t="str">
        <f ca="true">+IF(OFFSET('Water Data'!$H$27,0,10*ROW('Water Data'!H106))="","",OFFSET('Water Data'!$H$27,0,10*ROW('Water Data'!H106)))</f>
        <v/>
      </c>
      <c r="CF112" s="309" t="str">
        <f ca="true">+IF(OFFSET('Water Data'!$H$28,0,10*ROW('Water Data'!H106))="","",OFFSET('Water Data'!$H$28,0,10*ROW('Water Data'!H106)))</f>
        <v/>
      </c>
      <c r="CG112" s="309" t="str">
        <f ca="true">+IF(OFFSET('Water Data'!$H$29,0,10*ROW('Water Data'!H106))="","",OFFSET('Water Data'!$H$29,0,10*ROW('Water Data'!H106)))</f>
        <v/>
      </c>
      <c r="CH112" s="309" t="str">
        <f ca="true">+IF(OFFSET('Water Data'!$I$27,0,10*ROW('Water Data'!I106))="","",OFFSET('Water Data'!$I$27,0,10*ROW('Water Data'!I106)))</f>
        <v/>
      </c>
      <c r="CI112" s="309" t="str">
        <f ca="true">+IF(OFFSET('Water Data'!$I$28,0,10*ROW('Water Data'!I106))="","",OFFSET('Water Data'!$I$28,0,10*ROW('Water Data'!I106)))</f>
        <v/>
      </c>
      <c r="CJ112" s="309" t="str">
        <f ca="true">+IF(OFFSET('Water Data'!$I$29,0,10*ROW('Water Data'!I106))="","",OFFSET('Water Data'!$I$29,0,10*ROW('Water Data'!I106)))</f>
        <v/>
      </c>
      <c r="CK112" s="309" t="str">
        <f ca="true">+IF(OFFSET('Sanitation Data'!$D$28,0,10*ROW('Sanitation Data'!D106))="","",OFFSET('Sanitation Data'!$D$28,0,10*ROW('Sanitation Data'!D106)))</f>
        <v/>
      </c>
      <c r="CL112" s="309" t="str">
        <f ca="true">+IF(OFFSET('Sanitation Data'!$D$29,0,10*ROW('Sanitation Data'!D106))="","",OFFSET('Sanitation Data'!$D$29,0,10*ROW('Sanitation Data'!D106)))</f>
        <v/>
      </c>
      <c r="CM112" s="309" t="str">
        <f ca="true">+IF(OFFSET('Sanitation Data'!$D$30,0,10*ROW('Sanitation Data'!D106))="","",OFFSET('Sanitation Data'!$D$30,0,10*ROW('Sanitation Data'!D106)))</f>
        <v/>
      </c>
      <c r="CN112" s="309" t="str">
        <f ca="true">+IF(OFFSET('Sanitation Data'!$D$31,0,10*ROW('Sanitation Data'!D106))="","",OFFSET('Sanitation Data'!$D$31,0,10*ROW('Sanitation Data'!D106)))</f>
        <v/>
      </c>
      <c r="CO112" s="309" t="str">
        <f ca="true">+IF(OFFSET('Sanitation Data'!$D$32,0,10*ROW('Sanitation Data'!D106))="","",OFFSET('Sanitation Data'!$D$32,0,10*ROW('Sanitation Data'!D106)))</f>
        <v/>
      </c>
      <c r="CP112" s="309" t="str">
        <f ca="true">+IF(OFFSET('Sanitation Data'!$E$28,0,10*ROW('Sanitation Data'!E106))="","",OFFSET('Sanitation Data'!$E$28,0,10*ROW('Sanitation Data'!E106)))</f>
        <v/>
      </c>
      <c r="CQ112" s="309" t="str">
        <f ca="true">+IF(OFFSET('Sanitation Data'!$E$29,0,10*ROW('Sanitation Data'!E106))="","",OFFSET('Sanitation Data'!$E$29,0,10*ROW('Sanitation Data'!E106)))</f>
        <v/>
      </c>
      <c r="CR112" s="309" t="str">
        <f ca="true">+IF(OFFSET('Sanitation Data'!$E$30,0,10*ROW('Sanitation Data'!E106))="","",OFFSET('Sanitation Data'!$E$30,0,10*ROW('Sanitation Data'!E106)))</f>
        <v/>
      </c>
      <c r="CS112" s="309" t="str">
        <f ca="true">+IF(OFFSET('Sanitation Data'!$E$31,0,10*ROW('Sanitation Data'!E106))="","",OFFSET('Sanitation Data'!$E$31,0,10*ROW('Sanitation Data'!E106)))</f>
        <v/>
      </c>
      <c r="CT112" s="309" t="str">
        <f ca="true">+IF(OFFSET('Sanitation Data'!$E$32,0,10*ROW('Sanitation Data'!E106))="","",OFFSET('Sanitation Data'!$E$32,0,10*ROW('Sanitation Data'!E106)))</f>
        <v/>
      </c>
      <c r="CU112" s="309" t="str">
        <f ca="true">+IF(OFFSET('Sanitation Data'!$F$28,0,10*ROW('Sanitation Data'!F106))="","",OFFSET('Sanitation Data'!$F$28,0,10*ROW('Sanitation Data'!F106)))</f>
        <v/>
      </c>
      <c r="CV112" s="309" t="str">
        <f ca="true">+IF(OFFSET('Sanitation Data'!$F$29,0,10*ROW('Sanitation Data'!F106))="","",OFFSET('Sanitation Data'!$F$29,0,10*ROW('Sanitation Data'!F106)))</f>
        <v/>
      </c>
      <c r="CW112" s="309" t="str">
        <f ca="true">+IF(OFFSET('Sanitation Data'!$F$30,0,10*ROW('Sanitation Data'!F106))="","",OFFSET('Sanitation Data'!$F$30,0,10*ROW('Sanitation Data'!F106)))</f>
        <v/>
      </c>
      <c r="CX112" s="309" t="str">
        <f ca="true">+IF(OFFSET('Sanitation Data'!$F$31,0,10*ROW('Sanitation Data'!F106))="","",OFFSET('Sanitation Data'!$F$31,0,10*ROW('Sanitation Data'!F106)))</f>
        <v/>
      </c>
      <c r="CY112" s="309" t="str">
        <f ca="true">+IF(OFFSET('Sanitation Data'!$F$32,0,10*ROW('Sanitation Data'!F106))="","",OFFSET('Sanitation Data'!$F$32,0,10*ROW('Sanitation Data'!F106)))</f>
        <v/>
      </c>
      <c r="CZ112" s="309" t="str">
        <f ca="true">+IF(OFFSET('Sanitation Data'!$G$28,0,10*ROW('Sanitation Data'!G106))="","",OFFSET('Sanitation Data'!$G$28,0,10*ROW('Sanitation Data'!G106)))</f>
        <v/>
      </c>
      <c r="DA112" s="309" t="str">
        <f ca="true">+IF(OFFSET('Sanitation Data'!$G$29,0,10*ROW('Sanitation Data'!G106))="","",OFFSET('Sanitation Data'!$G$29,0,10*ROW('Sanitation Data'!G106)))</f>
        <v/>
      </c>
      <c r="DB112" s="309" t="str">
        <f ca="true">+IF(OFFSET('Sanitation Data'!$G$30,0,10*ROW('Sanitation Data'!G106))="","",OFFSET('Sanitation Data'!$G$30,0,10*ROW('Sanitation Data'!G106)))</f>
        <v/>
      </c>
      <c r="DC112" s="309" t="str">
        <f ca="true">+IF(OFFSET('Sanitation Data'!$G$31,0,10*ROW('Sanitation Data'!G106))="","",OFFSET('Sanitation Data'!$G$31,0,10*ROW('Sanitation Data'!G106)))</f>
        <v/>
      </c>
      <c r="DD112" s="309" t="str">
        <f ca="true">+IF(OFFSET('Sanitation Data'!$G$32,0,10*ROW('Sanitation Data'!G106))="","",OFFSET('Sanitation Data'!$G$32,0,10*ROW('Sanitation Data'!G106)))</f>
        <v/>
      </c>
      <c r="DE112" s="309" t="str">
        <f ca="true">+IF(OFFSET('Sanitation Data'!$H$28,0,10*ROW('Sanitation Data'!H106))="","",OFFSET('Sanitation Data'!$H$28,0,10*ROW('Sanitation Data'!H106)))</f>
        <v/>
      </c>
      <c r="DF112" s="309" t="str">
        <f ca="true">+IF(OFFSET('Sanitation Data'!$H$29,0,10*ROW('Sanitation Data'!H106))="","",OFFSET('Sanitation Data'!$H$29,0,10*ROW('Sanitation Data'!H106)))</f>
        <v/>
      </c>
      <c r="DG112" s="309" t="str">
        <f ca="true">+IF(OFFSET('Sanitation Data'!$H$30,0,10*ROW('Sanitation Data'!H106))="","",OFFSET('Sanitation Data'!$H$30,0,10*ROW('Sanitation Data'!H106)))</f>
        <v/>
      </c>
      <c r="DH112" s="309" t="str">
        <f ca="true">+IF(OFFSET('Sanitation Data'!$H$31,0,10*ROW('Sanitation Data'!H106))="","",OFFSET('Sanitation Data'!$H$31,0,10*ROW('Sanitation Data'!H106)))</f>
        <v/>
      </c>
      <c r="DI112" s="309" t="str">
        <f ca="true">+IF(OFFSET('Sanitation Data'!$H$32,0,10*ROW('Sanitation Data'!H106))="","",OFFSET('Sanitation Data'!$H$32,0,10*ROW('Sanitation Data'!H106)))</f>
        <v/>
      </c>
      <c r="DJ112" s="309" t="str">
        <f ca="true">+IF(OFFSET('Sanitation Data'!$I$28,0,10*ROW('Sanitation Data'!I106))="","",OFFSET('Sanitation Data'!$I$28,0,10*ROW('Sanitation Data'!I106)))</f>
        <v/>
      </c>
      <c r="DK112" s="309" t="str">
        <f ca="true">+IF(OFFSET('Sanitation Data'!$I$29,0,10*ROW('Sanitation Data'!I106))="","",OFFSET('Sanitation Data'!$I$29,0,10*ROW('Sanitation Data'!I106)))</f>
        <v/>
      </c>
      <c r="DL112" s="309" t="str">
        <f ca="true">+IF(OFFSET('Sanitation Data'!$I$30,0,10*ROW('Sanitation Data'!I106))="","",OFFSET('Sanitation Data'!$I$30,0,10*ROW('Sanitation Data'!I106)))</f>
        <v/>
      </c>
      <c r="DM112" s="309" t="str">
        <f ca="true">+IF(OFFSET('Sanitation Data'!$I$31,0,10*ROW('Sanitation Data'!I106))="","",OFFSET('Sanitation Data'!$I$31,0,10*ROW('Sanitation Data'!I106)))</f>
        <v/>
      </c>
      <c r="DN112" s="309" t="str">
        <f ca="true">+IF(OFFSET('Sanitation Data'!$I$32,0,10*ROW('Sanitation Data'!I106))="","",OFFSET('Sanitation Data'!$I$32,0,10*ROW('Sanitation Data'!I106)))</f>
        <v/>
      </c>
      <c r="DO112" s="309" t="str">
        <f ca="true">+IF(OFFSET('Hygiene Data'!$D$11,0,10*ROW('Hygiene Data'!D106))="","",OFFSET('Hygiene Data'!$D$11,0,10*ROW('Hygiene Data'!D106)))</f>
        <v/>
      </c>
      <c r="DP112" s="309" t="str">
        <f ca="true">+IF(OFFSET('Hygiene Data'!$D$12,0,10*ROW('Hygiene Data'!D106))="","",OFFSET('Hygiene Data'!$D$12,0,10*ROW('Hygiene Data'!D106)))</f>
        <v/>
      </c>
      <c r="DQ112" s="309" t="str">
        <f ca="true">+IF(OFFSET('Hygiene Data'!$D$13,0,10*ROW('Hygiene Data'!D106))="","",OFFSET('Hygiene Data'!$D$13,0,10*ROW('Hygiene Data'!D106)))</f>
        <v/>
      </c>
      <c r="DR112" s="309" t="str">
        <f ca="true">+IF(OFFSET('Hygiene Data'!$E$11,0,10*ROW('Hygiene Data'!E106))="","",OFFSET('Hygiene Data'!$E$11,0,10*ROW('Hygiene Data'!E106)))</f>
        <v/>
      </c>
      <c r="DS112" s="309" t="str">
        <f ca="true">+IF(OFFSET('Hygiene Data'!$E$12,0,10*ROW('Hygiene Data'!E106))="","",OFFSET('Hygiene Data'!$E$12,0,10*ROW('Hygiene Data'!E106)))</f>
        <v/>
      </c>
      <c r="DT112" s="309" t="str">
        <f ca="true">+IF(OFFSET('Hygiene Data'!$E$13,0,10*ROW('Hygiene Data'!E106))="","",OFFSET('Hygiene Data'!$E$13,0,10*ROW('Hygiene Data'!E106)))</f>
        <v/>
      </c>
      <c r="DU112" s="309" t="str">
        <f ca="true">+IF(OFFSET('Hygiene Data'!$F$11,0,10*ROW('Hygiene Data'!F106))="","",OFFSET('Hygiene Data'!$F$11,0,10*ROW('Hygiene Data'!F106)))</f>
        <v/>
      </c>
      <c r="DV112" s="309" t="str">
        <f ca="true">+IF(OFFSET('Hygiene Data'!$F$12,0,10*ROW('Hygiene Data'!F106))="","",OFFSET('Hygiene Data'!$F$12,0,10*ROW('Hygiene Data'!F106)))</f>
        <v/>
      </c>
      <c r="DW112" s="309" t="str">
        <f ca="true">+IF(OFFSET('Hygiene Data'!$F$13,0,10*ROW('Hygiene Data'!F106))="","",OFFSET('Hygiene Data'!$F$13,0,10*ROW('Hygiene Data'!F106)))</f>
        <v/>
      </c>
      <c r="DX112" s="309" t="str">
        <f ca="true">+IF(OFFSET('Hygiene Data'!$G$11,0,10*ROW('Hygiene Data'!G106))="","",OFFSET('Hygiene Data'!$G$11,0,10*ROW('Hygiene Data'!G106)))</f>
        <v/>
      </c>
      <c r="DY112" s="309" t="str">
        <f ca="true">+IF(OFFSET('Hygiene Data'!$G$12,0,10*ROW('Hygiene Data'!G106))="","",OFFSET('Hygiene Data'!$G$12,0,10*ROW('Hygiene Data'!G106)))</f>
        <v/>
      </c>
      <c r="DZ112" s="309" t="str">
        <f ca="true">+IF(OFFSET('Hygiene Data'!$G$13,0,10*ROW('Hygiene Data'!G106))="","",OFFSET('Hygiene Data'!$G$13,0,10*ROW('Hygiene Data'!G106)))</f>
        <v/>
      </c>
      <c r="EA112" s="309" t="str">
        <f ca="true">+IF(OFFSET('Hygiene Data'!$H$11,0,10*ROW('Hygiene Data'!H106))="","",OFFSET('Hygiene Data'!$H$11,0,10*ROW('Hygiene Data'!H106)))</f>
        <v/>
      </c>
      <c r="EB112" s="309" t="str">
        <f ca="true">+IF(OFFSET('Hygiene Data'!$H$12,0,10*ROW('Hygiene Data'!H106))="","",OFFSET('Hygiene Data'!$H$12,0,10*ROW('Hygiene Data'!H106)))</f>
        <v/>
      </c>
      <c r="EC112" s="309" t="str">
        <f ca="true">+IF(OFFSET('Hygiene Data'!$H$13,0,10*ROW('Hygiene Data'!H106))="","",OFFSET('Hygiene Data'!$H$13,0,10*ROW('Hygiene Data'!H106)))</f>
        <v/>
      </c>
      <c r="ED112" s="309" t="str">
        <f ca="true">+IF(OFFSET('Hygiene Data'!$I$11,0,10*ROW('Hygiene Data'!I106))="","",OFFSET('Hygiene Data'!$I$11,0,10*ROW('Hygiene Data'!I106)))</f>
        <v/>
      </c>
      <c r="EE112" s="309" t="str">
        <f ca="true">+IF(OFFSET('Hygiene Data'!$I$12,0,10*ROW('Hygiene Data'!I106))="","",OFFSET('Hygiene Data'!$I$12,0,10*ROW('Hygiene Data'!I106)))</f>
        <v/>
      </c>
      <c r="EF112" s="309"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65"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9"/>
      <c r="BS113" s="309" t="str">
        <f ca="true">+IF(OFFSET('Water Data'!$D$27,0,10*ROW('Water Data'!D107))="","",OFFSET('Water Data'!$D$27,0,10*ROW('Water Data'!D107)))</f>
        <v/>
      </c>
      <c r="BT113" s="309" t="str">
        <f ca="true">+IF(OFFSET('Water Data'!$D$28,0,10*ROW('Water Data'!D107))="","",OFFSET('Water Data'!$D$28,0,10*ROW('Water Data'!D107)))</f>
        <v/>
      </c>
      <c r="BU113" s="309" t="str">
        <f ca="true">+IF(OFFSET('Water Data'!$D$29,0,10*ROW('Water Data'!D107))="","",OFFSET('Water Data'!$D$29,0,10*ROW('Water Data'!D107)))</f>
        <v/>
      </c>
      <c r="BV113" s="309" t="str">
        <f ca="true">+IF(OFFSET('Water Data'!$E$27,0,10*ROW('Water Data'!E107))="","",OFFSET('Water Data'!$E$27,0,10*ROW('Water Data'!E107)))</f>
        <v/>
      </c>
      <c r="BW113" s="309" t="str">
        <f ca="true">+IF(OFFSET('Water Data'!$E$28,0,10*ROW('Water Data'!E107))="","",OFFSET('Water Data'!$E$28,0,10*ROW('Water Data'!E107)))</f>
        <v/>
      </c>
      <c r="BX113" s="309" t="str">
        <f ca="true">+IF(OFFSET('Water Data'!$E$29,0,10*ROW('Water Data'!E107))="","",OFFSET('Water Data'!$E$29,0,10*ROW('Water Data'!E107)))</f>
        <v/>
      </c>
      <c r="BY113" s="309" t="str">
        <f ca="true">+IF(OFFSET('Water Data'!$F$27,0,10*ROW('Water Data'!F107))="","",OFFSET('Water Data'!$F$27,0,10*ROW('Water Data'!F107)))</f>
        <v/>
      </c>
      <c r="BZ113" s="309" t="str">
        <f ca="true">+IF(OFFSET('Water Data'!$F$28,0,10*ROW('Water Data'!F107))="","",OFFSET('Water Data'!$F$28,0,10*ROW('Water Data'!F107)))</f>
        <v/>
      </c>
      <c r="CA113" s="309" t="str">
        <f ca="true">+IF(OFFSET('Water Data'!$F$29,0,10*ROW('Water Data'!F107))="","",OFFSET('Water Data'!$F$29,0,10*ROW('Water Data'!F107)))</f>
        <v/>
      </c>
      <c r="CB113" s="309" t="str">
        <f ca="true">+IF(OFFSET('Water Data'!$G$27,0,10*ROW('Water Data'!G107))="","",OFFSET('Water Data'!$G$27,0,10*ROW('Water Data'!G107)))</f>
        <v/>
      </c>
      <c r="CC113" s="309" t="str">
        <f ca="true">+IF(OFFSET('Water Data'!$G$28,0,10*ROW('Water Data'!G107))="","",OFFSET('Water Data'!$G$28,0,10*ROW('Water Data'!G107)))</f>
        <v/>
      </c>
      <c r="CD113" s="309" t="str">
        <f ca="true">+IF(OFFSET('Water Data'!$G$29,0,10*ROW('Water Data'!G107))="","",OFFSET('Water Data'!$G$29,0,10*ROW('Water Data'!G107)))</f>
        <v/>
      </c>
      <c r="CE113" s="309" t="str">
        <f ca="true">+IF(OFFSET('Water Data'!$H$27,0,10*ROW('Water Data'!H107))="","",OFFSET('Water Data'!$H$27,0,10*ROW('Water Data'!H107)))</f>
        <v/>
      </c>
      <c r="CF113" s="309" t="str">
        <f ca="true">+IF(OFFSET('Water Data'!$H$28,0,10*ROW('Water Data'!H107))="","",OFFSET('Water Data'!$H$28,0,10*ROW('Water Data'!H107)))</f>
        <v/>
      </c>
      <c r="CG113" s="309" t="str">
        <f ca="true">+IF(OFFSET('Water Data'!$H$29,0,10*ROW('Water Data'!H107))="","",OFFSET('Water Data'!$H$29,0,10*ROW('Water Data'!H107)))</f>
        <v/>
      </c>
      <c r="CH113" s="309" t="str">
        <f ca="true">+IF(OFFSET('Water Data'!$I$27,0,10*ROW('Water Data'!I107))="","",OFFSET('Water Data'!$I$27,0,10*ROW('Water Data'!I107)))</f>
        <v/>
      </c>
      <c r="CI113" s="309" t="str">
        <f ca="true">+IF(OFFSET('Water Data'!$I$28,0,10*ROW('Water Data'!I107))="","",OFFSET('Water Data'!$I$28,0,10*ROW('Water Data'!I107)))</f>
        <v/>
      </c>
      <c r="CJ113" s="309" t="str">
        <f ca="true">+IF(OFFSET('Water Data'!$I$29,0,10*ROW('Water Data'!I107))="","",OFFSET('Water Data'!$I$29,0,10*ROW('Water Data'!I107)))</f>
        <v/>
      </c>
      <c r="CK113" s="309" t="str">
        <f ca="true">+IF(OFFSET('Sanitation Data'!$D$28,0,10*ROW('Sanitation Data'!D107))="","",OFFSET('Sanitation Data'!$D$28,0,10*ROW('Sanitation Data'!D107)))</f>
        <v/>
      </c>
      <c r="CL113" s="309" t="str">
        <f ca="true">+IF(OFFSET('Sanitation Data'!$D$29,0,10*ROW('Sanitation Data'!D107))="","",OFFSET('Sanitation Data'!$D$29,0,10*ROW('Sanitation Data'!D107)))</f>
        <v/>
      </c>
      <c r="CM113" s="309" t="str">
        <f ca="true">+IF(OFFSET('Sanitation Data'!$D$30,0,10*ROW('Sanitation Data'!D107))="","",OFFSET('Sanitation Data'!$D$30,0,10*ROW('Sanitation Data'!D107)))</f>
        <v/>
      </c>
      <c r="CN113" s="309" t="str">
        <f ca="true">+IF(OFFSET('Sanitation Data'!$D$31,0,10*ROW('Sanitation Data'!D107))="","",OFFSET('Sanitation Data'!$D$31,0,10*ROW('Sanitation Data'!D107)))</f>
        <v/>
      </c>
      <c r="CO113" s="309" t="str">
        <f ca="true">+IF(OFFSET('Sanitation Data'!$D$32,0,10*ROW('Sanitation Data'!D107))="","",OFFSET('Sanitation Data'!$D$32,0,10*ROW('Sanitation Data'!D107)))</f>
        <v/>
      </c>
      <c r="CP113" s="309" t="str">
        <f ca="true">+IF(OFFSET('Sanitation Data'!$E$28,0,10*ROW('Sanitation Data'!E107))="","",OFFSET('Sanitation Data'!$E$28,0,10*ROW('Sanitation Data'!E107)))</f>
        <v/>
      </c>
      <c r="CQ113" s="309" t="str">
        <f ca="true">+IF(OFFSET('Sanitation Data'!$E$29,0,10*ROW('Sanitation Data'!E107))="","",OFFSET('Sanitation Data'!$E$29,0,10*ROW('Sanitation Data'!E107)))</f>
        <v/>
      </c>
      <c r="CR113" s="309" t="str">
        <f ca="true">+IF(OFFSET('Sanitation Data'!$E$30,0,10*ROW('Sanitation Data'!E107))="","",OFFSET('Sanitation Data'!$E$30,0,10*ROW('Sanitation Data'!E107)))</f>
        <v/>
      </c>
      <c r="CS113" s="309" t="str">
        <f ca="true">+IF(OFFSET('Sanitation Data'!$E$31,0,10*ROW('Sanitation Data'!E107))="","",OFFSET('Sanitation Data'!$E$31,0,10*ROW('Sanitation Data'!E107)))</f>
        <v/>
      </c>
      <c r="CT113" s="309" t="str">
        <f ca="true">+IF(OFFSET('Sanitation Data'!$E$32,0,10*ROW('Sanitation Data'!E107))="","",OFFSET('Sanitation Data'!$E$32,0,10*ROW('Sanitation Data'!E107)))</f>
        <v/>
      </c>
      <c r="CU113" s="309" t="str">
        <f ca="true">+IF(OFFSET('Sanitation Data'!$F$28,0,10*ROW('Sanitation Data'!F107))="","",OFFSET('Sanitation Data'!$F$28,0,10*ROW('Sanitation Data'!F107)))</f>
        <v/>
      </c>
      <c r="CV113" s="309" t="str">
        <f ca="true">+IF(OFFSET('Sanitation Data'!$F$29,0,10*ROW('Sanitation Data'!F107))="","",OFFSET('Sanitation Data'!$F$29,0,10*ROW('Sanitation Data'!F107)))</f>
        <v/>
      </c>
      <c r="CW113" s="309" t="str">
        <f ca="true">+IF(OFFSET('Sanitation Data'!$F$30,0,10*ROW('Sanitation Data'!F107))="","",OFFSET('Sanitation Data'!$F$30,0,10*ROW('Sanitation Data'!F107)))</f>
        <v/>
      </c>
      <c r="CX113" s="309" t="str">
        <f ca="true">+IF(OFFSET('Sanitation Data'!$F$31,0,10*ROW('Sanitation Data'!F107))="","",OFFSET('Sanitation Data'!$F$31,0,10*ROW('Sanitation Data'!F107)))</f>
        <v/>
      </c>
      <c r="CY113" s="309" t="str">
        <f ca="true">+IF(OFFSET('Sanitation Data'!$F$32,0,10*ROW('Sanitation Data'!F107))="","",OFFSET('Sanitation Data'!$F$32,0,10*ROW('Sanitation Data'!F107)))</f>
        <v/>
      </c>
      <c r="CZ113" s="309" t="str">
        <f ca="true">+IF(OFFSET('Sanitation Data'!$G$28,0,10*ROW('Sanitation Data'!G107))="","",OFFSET('Sanitation Data'!$G$28,0,10*ROW('Sanitation Data'!G107)))</f>
        <v/>
      </c>
      <c r="DA113" s="309" t="str">
        <f ca="true">+IF(OFFSET('Sanitation Data'!$G$29,0,10*ROW('Sanitation Data'!G107))="","",OFFSET('Sanitation Data'!$G$29,0,10*ROW('Sanitation Data'!G107)))</f>
        <v/>
      </c>
      <c r="DB113" s="309" t="str">
        <f ca="true">+IF(OFFSET('Sanitation Data'!$G$30,0,10*ROW('Sanitation Data'!G107))="","",OFFSET('Sanitation Data'!$G$30,0,10*ROW('Sanitation Data'!G107)))</f>
        <v/>
      </c>
      <c r="DC113" s="309" t="str">
        <f ca="true">+IF(OFFSET('Sanitation Data'!$G$31,0,10*ROW('Sanitation Data'!G107))="","",OFFSET('Sanitation Data'!$G$31,0,10*ROW('Sanitation Data'!G107)))</f>
        <v/>
      </c>
      <c r="DD113" s="309" t="str">
        <f ca="true">+IF(OFFSET('Sanitation Data'!$G$32,0,10*ROW('Sanitation Data'!G107))="","",OFFSET('Sanitation Data'!$G$32,0,10*ROW('Sanitation Data'!G107)))</f>
        <v/>
      </c>
      <c r="DE113" s="309" t="str">
        <f ca="true">+IF(OFFSET('Sanitation Data'!$H$28,0,10*ROW('Sanitation Data'!H107))="","",OFFSET('Sanitation Data'!$H$28,0,10*ROW('Sanitation Data'!H107)))</f>
        <v/>
      </c>
      <c r="DF113" s="309" t="str">
        <f ca="true">+IF(OFFSET('Sanitation Data'!$H$29,0,10*ROW('Sanitation Data'!H107))="","",OFFSET('Sanitation Data'!$H$29,0,10*ROW('Sanitation Data'!H107)))</f>
        <v/>
      </c>
      <c r="DG113" s="309" t="str">
        <f ca="true">+IF(OFFSET('Sanitation Data'!$H$30,0,10*ROW('Sanitation Data'!H107))="","",OFFSET('Sanitation Data'!$H$30,0,10*ROW('Sanitation Data'!H107)))</f>
        <v/>
      </c>
      <c r="DH113" s="309" t="str">
        <f ca="true">+IF(OFFSET('Sanitation Data'!$H$31,0,10*ROW('Sanitation Data'!H107))="","",OFFSET('Sanitation Data'!$H$31,0,10*ROW('Sanitation Data'!H107)))</f>
        <v/>
      </c>
      <c r="DI113" s="309" t="str">
        <f ca="true">+IF(OFFSET('Sanitation Data'!$H$32,0,10*ROW('Sanitation Data'!H107))="","",OFFSET('Sanitation Data'!$H$32,0,10*ROW('Sanitation Data'!H107)))</f>
        <v/>
      </c>
      <c r="DJ113" s="309" t="str">
        <f ca="true">+IF(OFFSET('Sanitation Data'!$I$28,0,10*ROW('Sanitation Data'!I107))="","",OFFSET('Sanitation Data'!$I$28,0,10*ROW('Sanitation Data'!I107)))</f>
        <v/>
      </c>
      <c r="DK113" s="309" t="str">
        <f ca="true">+IF(OFFSET('Sanitation Data'!$I$29,0,10*ROW('Sanitation Data'!I107))="","",OFFSET('Sanitation Data'!$I$29,0,10*ROW('Sanitation Data'!I107)))</f>
        <v/>
      </c>
      <c r="DL113" s="309" t="str">
        <f ca="true">+IF(OFFSET('Sanitation Data'!$I$30,0,10*ROW('Sanitation Data'!I107))="","",OFFSET('Sanitation Data'!$I$30,0,10*ROW('Sanitation Data'!I107)))</f>
        <v/>
      </c>
      <c r="DM113" s="309" t="str">
        <f ca="true">+IF(OFFSET('Sanitation Data'!$I$31,0,10*ROW('Sanitation Data'!I107))="","",OFFSET('Sanitation Data'!$I$31,0,10*ROW('Sanitation Data'!I107)))</f>
        <v/>
      </c>
      <c r="DN113" s="309" t="str">
        <f ca="true">+IF(OFFSET('Sanitation Data'!$I$32,0,10*ROW('Sanitation Data'!I107))="","",OFFSET('Sanitation Data'!$I$32,0,10*ROW('Sanitation Data'!I107)))</f>
        <v/>
      </c>
      <c r="DO113" s="309" t="str">
        <f ca="true">+IF(OFFSET('Hygiene Data'!$D$11,0,10*ROW('Hygiene Data'!D107))="","",OFFSET('Hygiene Data'!$D$11,0,10*ROW('Hygiene Data'!D107)))</f>
        <v/>
      </c>
      <c r="DP113" s="309" t="str">
        <f ca="true">+IF(OFFSET('Hygiene Data'!$D$12,0,10*ROW('Hygiene Data'!D107))="","",OFFSET('Hygiene Data'!$D$12,0,10*ROW('Hygiene Data'!D107)))</f>
        <v/>
      </c>
      <c r="DQ113" s="309" t="str">
        <f ca="true">+IF(OFFSET('Hygiene Data'!$D$13,0,10*ROW('Hygiene Data'!D107))="","",OFFSET('Hygiene Data'!$D$13,0,10*ROW('Hygiene Data'!D107)))</f>
        <v/>
      </c>
      <c r="DR113" s="309" t="str">
        <f ca="true">+IF(OFFSET('Hygiene Data'!$E$11,0,10*ROW('Hygiene Data'!E107))="","",OFFSET('Hygiene Data'!$E$11,0,10*ROW('Hygiene Data'!E107)))</f>
        <v/>
      </c>
      <c r="DS113" s="309" t="str">
        <f ca="true">+IF(OFFSET('Hygiene Data'!$E$12,0,10*ROW('Hygiene Data'!E107))="","",OFFSET('Hygiene Data'!$E$12,0,10*ROW('Hygiene Data'!E107)))</f>
        <v/>
      </c>
      <c r="DT113" s="309" t="str">
        <f ca="true">+IF(OFFSET('Hygiene Data'!$E$13,0,10*ROW('Hygiene Data'!E107))="","",OFFSET('Hygiene Data'!$E$13,0,10*ROW('Hygiene Data'!E107)))</f>
        <v/>
      </c>
      <c r="DU113" s="309" t="str">
        <f ca="true">+IF(OFFSET('Hygiene Data'!$F$11,0,10*ROW('Hygiene Data'!F107))="","",OFFSET('Hygiene Data'!$F$11,0,10*ROW('Hygiene Data'!F107)))</f>
        <v/>
      </c>
      <c r="DV113" s="309" t="str">
        <f ca="true">+IF(OFFSET('Hygiene Data'!$F$12,0,10*ROW('Hygiene Data'!F107))="","",OFFSET('Hygiene Data'!$F$12,0,10*ROW('Hygiene Data'!F107)))</f>
        <v/>
      </c>
      <c r="DW113" s="309" t="str">
        <f ca="true">+IF(OFFSET('Hygiene Data'!$F$13,0,10*ROW('Hygiene Data'!F107))="","",OFFSET('Hygiene Data'!$F$13,0,10*ROW('Hygiene Data'!F107)))</f>
        <v/>
      </c>
      <c r="DX113" s="309" t="str">
        <f ca="true">+IF(OFFSET('Hygiene Data'!$G$11,0,10*ROW('Hygiene Data'!G107))="","",OFFSET('Hygiene Data'!$G$11,0,10*ROW('Hygiene Data'!G107)))</f>
        <v/>
      </c>
      <c r="DY113" s="309" t="str">
        <f ca="true">+IF(OFFSET('Hygiene Data'!$G$12,0,10*ROW('Hygiene Data'!G107))="","",OFFSET('Hygiene Data'!$G$12,0,10*ROW('Hygiene Data'!G107)))</f>
        <v/>
      </c>
      <c r="DZ113" s="309" t="str">
        <f ca="true">+IF(OFFSET('Hygiene Data'!$G$13,0,10*ROW('Hygiene Data'!G107))="","",OFFSET('Hygiene Data'!$G$13,0,10*ROW('Hygiene Data'!G107)))</f>
        <v/>
      </c>
      <c r="EA113" s="309" t="str">
        <f ca="true">+IF(OFFSET('Hygiene Data'!$H$11,0,10*ROW('Hygiene Data'!H107))="","",OFFSET('Hygiene Data'!$H$11,0,10*ROW('Hygiene Data'!H107)))</f>
        <v/>
      </c>
      <c r="EB113" s="309" t="str">
        <f ca="true">+IF(OFFSET('Hygiene Data'!$H$12,0,10*ROW('Hygiene Data'!H107))="","",OFFSET('Hygiene Data'!$H$12,0,10*ROW('Hygiene Data'!H107)))</f>
        <v/>
      </c>
      <c r="EC113" s="309" t="str">
        <f ca="true">+IF(OFFSET('Hygiene Data'!$H$13,0,10*ROW('Hygiene Data'!H107))="","",OFFSET('Hygiene Data'!$H$13,0,10*ROW('Hygiene Data'!H107)))</f>
        <v/>
      </c>
      <c r="ED113" s="309" t="str">
        <f ca="true">+IF(OFFSET('Hygiene Data'!$I$11,0,10*ROW('Hygiene Data'!I107))="","",OFFSET('Hygiene Data'!$I$11,0,10*ROW('Hygiene Data'!I107)))</f>
        <v/>
      </c>
      <c r="EE113" s="309" t="str">
        <f ca="true">+IF(OFFSET('Hygiene Data'!$I$12,0,10*ROW('Hygiene Data'!I107))="","",OFFSET('Hygiene Data'!$I$12,0,10*ROW('Hygiene Data'!I107)))</f>
        <v/>
      </c>
      <c r="EF113" s="309"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65"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9"/>
      <c r="BS114" s="309" t="str">
        <f ca="true">+IF(OFFSET('Water Data'!$D$27,0,10*ROW('Water Data'!D108))="","",OFFSET('Water Data'!$D$27,0,10*ROW('Water Data'!D108)))</f>
        <v/>
      </c>
      <c r="BT114" s="309" t="str">
        <f ca="true">+IF(OFFSET('Water Data'!$D$28,0,10*ROW('Water Data'!D108))="","",OFFSET('Water Data'!$D$28,0,10*ROW('Water Data'!D108)))</f>
        <v/>
      </c>
      <c r="BU114" s="309" t="str">
        <f ca="true">+IF(OFFSET('Water Data'!$D$29,0,10*ROW('Water Data'!D108))="","",OFFSET('Water Data'!$D$29,0,10*ROW('Water Data'!D108)))</f>
        <v/>
      </c>
      <c r="BV114" s="309" t="str">
        <f ca="true">+IF(OFFSET('Water Data'!$E$27,0,10*ROW('Water Data'!E108))="","",OFFSET('Water Data'!$E$27,0,10*ROW('Water Data'!E108)))</f>
        <v/>
      </c>
      <c r="BW114" s="309" t="str">
        <f ca="true">+IF(OFFSET('Water Data'!$E$28,0,10*ROW('Water Data'!E108))="","",OFFSET('Water Data'!$E$28,0,10*ROW('Water Data'!E108)))</f>
        <v/>
      </c>
      <c r="BX114" s="309" t="str">
        <f ca="true">+IF(OFFSET('Water Data'!$E$29,0,10*ROW('Water Data'!E108))="","",OFFSET('Water Data'!$E$29,0,10*ROW('Water Data'!E108)))</f>
        <v/>
      </c>
      <c r="BY114" s="309" t="str">
        <f ca="true">+IF(OFFSET('Water Data'!$F$27,0,10*ROW('Water Data'!F108))="","",OFFSET('Water Data'!$F$27,0,10*ROW('Water Data'!F108)))</f>
        <v/>
      </c>
      <c r="BZ114" s="309" t="str">
        <f ca="true">+IF(OFFSET('Water Data'!$F$28,0,10*ROW('Water Data'!F108))="","",OFFSET('Water Data'!$F$28,0,10*ROW('Water Data'!F108)))</f>
        <v/>
      </c>
      <c r="CA114" s="309" t="str">
        <f ca="true">+IF(OFFSET('Water Data'!$F$29,0,10*ROW('Water Data'!F108))="","",OFFSET('Water Data'!$F$29,0,10*ROW('Water Data'!F108)))</f>
        <v/>
      </c>
      <c r="CB114" s="309" t="str">
        <f ca="true">+IF(OFFSET('Water Data'!$G$27,0,10*ROW('Water Data'!G108))="","",OFFSET('Water Data'!$G$27,0,10*ROW('Water Data'!G108)))</f>
        <v/>
      </c>
      <c r="CC114" s="309" t="str">
        <f ca="true">+IF(OFFSET('Water Data'!$G$28,0,10*ROW('Water Data'!G108))="","",OFFSET('Water Data'!$G$28,0,10*ROW('Water Data'!G108)))</f>
        <v/>
      </c>
      <c r="CD114" s="309" t="str">
        <f ca="true">+IF(OFFSET('Water Data'!$G$29,0,10*ROW('Water Data'!G108))="","",OFFSET('Water Data'!$G$29,0,10*ROW('Water Data'!G108)))</f>
        <v/>
      </c>
      <c r="CE114" s="309" t="str">
        <f ca="true">+IF(OFFSET('Water Data'!$H$27,0,10*ROW('Water Data'!H108))="","",OFFSET('Water Data'!$H$27,0,10*ROW('Water Data'!H108)))</f>
        <v/>
      </c>
      <c r="CF114" s="309" t="str">
        <f ca="true">+IF(OFFSET('Water Data'!$H$28,0,10*ROW('Water Data'!H108))="","",OFFSET('Water Data'!$H$28,0,10*ROW('Water Data'!H108)))</f>
        <v/>
      </c>
      <c r="CG114" s="309" t="str">
        <f ca="true">+IF(OFFSET('Water Data'!$H$29,0,10*ROW('Water Data'!H108))="","",OFFSET('Water Data'!$H$29,0,10*ROW('Water Data'!H108)))</f>
        <v/>
      </c>
      <c r="CH114" s="309" t="str">
        <f ca="true">+IF(OFFSET('Water Data'!$I$27,0,10*ROW('Water Data'!I108))="","",OFFSET('Water Data'!$I$27,0,10*ROW('Water Data'!I108)))</f>
        <v/>
      </c>
      <c r="CI114" s="309" t="str">
        <f ca="true">+IF(OFFSET('Water Data'!$I$28,0,10*ROW('Water Data'!I108))="","",OFFSET('Water Data'!$I$28,0,10*ROW('Water Data'!I108)))</f>
        <v/>
      </c>
      <c r="CJ114" s="309" t="str">
        <f ca="true">+IF(OFFSET('Water Data'!$I$29,0,10*ROW('Water Data'!I108))="","",OFFSET('Water Data'!$I$29,0,10*ROW('Water Data'!I108)))</f>
        <v/>
      </c>
      <c r="CK114" s="309" t="str">
        <f ca="true">+IF(OFFSET('Sanitation Data'!$D$28,0,10*ROW('Sanitation Data'!D108))="","",OFFSET('Sanitation Data'!$D$28,0,10*ROW('Sanitation Data'!D108)))</f>
        <v/>
      </c>
      <c r="CL114" s="309" t="str">
        <f ca="true">+IF(OFFSET('Sanitation Data'!$D$29,0,10*ROW('Sanitation Data'!D108))="","",OFFSET('Sanitation Data'!$D$29,0,10*ROW('Sanitation Data'!D108)))</f>
        <v/>
      </c>
      <c r="CM114" s="309" t="str">
        <f ca="true">+IF(OFFSET('Sanitation Data'!$D$30,0,10*ROW('Sanitation Data'!D108))="","",OFFSET('Sanitation Data'!$D$30,0,10*ROW('Sanitation Data'!D108)))</f>
        <v/>
      </c>
      <c r="CN114" s="309" t="str">
        <f ca="true">+IF(OFFSET('Sanitation Data'!$D$31,0,10*ROW('Sanitation Data'!D108))="","",OFFSET('Sanitation Data'!$D$31,0,10*ROW('Sanitation Data'!D108)))</f>
        <v/>
      </c>
      <c r="CO114" s="309" t="str">
        <f ca="true">+IF(OFFSET('Sanitation Data'!$D$32,0,10*ROW('Sanitation Data'!D108))="","",OFFSET('Sanitation Data'!$D$32,0,10*ROW('Sanitation Data'!D108)))</f>
        <v/>
      </c>
      <c r="CP114" s="309" t="str">
        <f ca="true">+IF(OFFSET('Sanitation Data'!$E$28,0,10*ROW('Sanitation Data'!E108))="","",OFFSET('Sanitation Data'!$E$28,0,10*ROW('Sanitation Data'!E108)))</f>
        <v/>
      </c>
      <c r="CQ114" s="309" t="str">
        <f ca="true">+IF(OFFSET('Sanitation Data'!$E$29,0,10*ROW('Sanitation Data'!E108))="","",OFFSET('Sanitation Data'!$E$29,0,10*ROW('Sanitation Data'!E108)))</f>
        <v/>
      </c>
      <c r="CR114" s="309" t="str">
        <f ca="true">+IF(OFFSET('Sanitation Data'!$E$30,0,10*ROW('Sanitation Data'!E108))="","",OFFSET('Sanitation Data'!$E$30,0,10*ROW('Sanitation Data'!E108)))</f>
        <v/>
      </c>
      <c r="CS114" s="309" t="str">
        <f ca="true">+IF(OFFSET('Sanitation Data'!$E$31,0,10*ROW('Sanitation Data'!E108))="","",OFFSET('Sanitation Data'!$E$31,0,10*ROW('Sanitation Data'!E108)))</f>
        <v/>
      </c>
      <c r="CT114" s="309" t="str">
        <f ca="true">+IF(OFFSET('Sanitation Data'!$E$32,0,10*ROW('Sanitation Data'!E108))="","",OFFSET('Sanitation Data'!$E$32,0,10*ROW('Sanitation Data'!E108)))</f>
        <v/>
      </c>
      <c r="CU114" s="309" t="str">
        <f ca="true">+IF(OFFSET('Sanitation Data'!$F$28,0,10*ROW('Sanitation Data'!F108))="","",OFFSET('Sanitation Data'!$F$28,0,10*ROW('Sanitation Data'!F108)))</f>
        <v/>
      </c>
      <c r="CV114" s="309" t="str">
        <f ca="true">+IF(OFFSET('Sanitation Data'!$F$29,0,10*ROW('Sanitation Data'!F108))="","",OFFSET('Sanitation Data'!$F$29,0,10*ROW('Sanitation Data'!F108)))</f>
        <v/>
      </c>
      <c r="CW114" s="309" t="str">
        <f ca="true">+IF(OFFSET('Sanitation Data'!$F$30,0,10*ROW('Sanitation Data'!F108))="","",OFFSET('Sanitation Data'!$F$30,0,10*ROW('Sanitation Data'!F108)))</f>
        <v/>
      </c>
      <c r="CX114" s="309" t="str">
        <f ca="true">+IF(OFFSET('Sanitation Data'!$F$31,0,10*ROW('Sanitation Data'!F108))="","",OFFSET('Sanitation Data'!$F$31,0,10*ROW('Sanitation Data'!F108)))</f>
        <v/>
      </c>
      <c r="CY114" s="309" t="str">
        <f ca="true">+IF(OFFSET('Sanitation Data'!$F$32,0,10*ROW('Sanitation Data'!F108))="","",OFFSET('Sanitation Data'!$F$32,0,10*ROW('Sanitation Data'!F108)))</f>
        <v/>
      </c>
      <c r="CZ114" s="309" t="str">
        <f ca="true">+IF(OFFSET('Sanitation Data'!$G$28,0,10*ROW('Sanitation Data'!G108))="","",OFFSET('Sanitation Data'!$G$28,0,10*ROW('Sanitation Data'!G108)))</f>
        <v/>
      </c>
      <c r="DA114" s="309" t="str">
        <f ca="true">+IF(OFFSET('Sanitation Data'!$G$29,0,10*ROW('Sanitation Data'!G108))="","",OFFSET('Sanitation Data'!$G$29,0,10*ROW('Sanitation Data'!G108)))</f>
        <v/>
      </c>
      <c r="DB114" s="309" t="str">
        <f ca="true">+IF(OFFSET('Sanitation Data'!$G$30,0,10*ROW('Sanitation Data'!G108))="","",OFFSET('Sanitation Data'!$G$30,0,10*ROW('Sanitation Data'!G108)))</f>
        <v/>
      </c>
      <c r="DC114" s="309" t="str">
        <f ca="true">+IF(OFFSET('Sanitation Data'!$G$31,0,10*ROW('Sanitation Data'!G108))="","",OFFSET('Sanitation Data'!$G$31,0,10*ROW('Sanitation Data'!G108)))</f>
        <v/>
      </c>
      <c r="DD114" s="309" t="str">
        <f ca="true">+IF(OFFSET('Sanitation Data'!$G$32,0,10*ROW('Sanitation Data'!G108))="","",OFFSET('Sanitation Data'!$G$32,0,10*ROW('Sanitation Data'!G108)))</f>
        <v/>
      </c>
      <c r="DE114" s="309" t="str">
        <f ca="true">+IF(OFFSET('Sanitation Data'!$H$28,0,10*ROW('Sanitation Data'!H108))="","",OFFSET('Sanitation Data'!$H$28,0,10*ROW('Sanitation Data'!H108)))</f>
        <v/>
      </c>
      <c r="DF114" s="309" t="str">
        <f ca="true">+IF(OFFSET('Sanitation Data'!$H$29,0,10*ROW('Sanitation Data'!H108))="","",OFFSET('Sanitation Data'!$H$29,0,10*ROW('Sanitation Data'!H108)))</f>
        <v/>
      </c>
      <c r="DG114" s="309" t="str">
        <f ca="true">+IF(OFFSET('Sanitation Data'!$H$30,0,10*ROW('Sanitation Data'!H108))="","",OFFSET('Sanitation Data'!$H$30,0,10*ROW('Sanitation Data'!H108)))</f>
        <v/>
      </c>
      <c r="DH114" s="309" t="str">
        <f ca="true">+IF(OFFSET('Sanitation Data'!$H$31,0,10*ROW('Sanitation Data'!H108))="","",OFFSET('Sanitation Data'!$H$31,0,10*ROW('Sanitation Data'!H108)))</f>
        <v/>
      </c>
      <c r="DI114" s="309" t="str">
        <f ca="true">+IF(OFFSET('Sanitation Data'!$H$32,0,10*ROW('Sanitation Data'!H108))="","",OFFSET('Sanitation Data'!$H$32,0,10*ROW('Sanitation Data'!H108)))</f>
        <v/>
      </c>
      <c r="DJ114" s="309" t="str">
        <f ca="true">+IF(OFFSET('Sanitation Data'!$I$28,0,10*ROW('Sanitation Data'!I108))="","",OFFSET('Sanitation Data'!$I$28,0,10*ROW('Sanitation Data'!I108)))</f>
        <v/>
      </c>
      <c r="DK114" s="309" t="str">
        <f ca="true">+IF(OFFSET('Sanitation Data'!$I$29,0,10*ROW('Sanitation Data'!I108))="","",OFFSET('Sanitation Data'!$I$29,0,10*ROW('Sanitation Data'!I108)))</f>
        <v/>
      </c>
      <c r="DL114" s="309" t="str">
        <f ca="true">+IF(OFFSET('Sanitation Data'!$I$30,0,10*ROW('Sanitation Data'!I108))="","",OFFSET('Sanitation Data'!$I$30,0,10*ROW('Sanitation Data'!I108)))</f>
        <v/>
      </c>
      <c r="DM114" s="309" t="str">
        <f ca="true">+IF(OFFSET('Sanitation Data'!$I$31,0,10*ROW('Sanitation Data'!I108))="","",OFFSET('Sanitation Data'!$I$31,0,10*ROW('Sanitation Data'!I108)))</f>
        <v/>
      </c>
      <c r="DN114" s="309" t="str">
        <f ca="true">+IF(OFFSET('Sanitation Data'!$I$32,0,10*ROW('Sanitation Data'!I108))="","",OFFSET('Sanitation Data'!$I$32,0,10*ROW('Sanitation Data'!I108)))</f>
        <v/>
      </c>
      <c r="DO114" s="309" t="str">
        <f ca="true">+IF(OFFSET('Hygiene Data'!$D$11,0,10*ROW('Hygiene Data'!D108))="","",OFFSET('Hygiene Data'!$D$11,0,10*ROW('Hygiene Data'!D108)))</f>
        <v/>
      </c>
      <c r="DP114" s="309" t="str">
        <f ca="true">+IF(OFFSET('Hygiene Data'!$D$12,0,10*ROW('Hygiene Data'!D108))="","",OFFSET('Hygiene Data'!$D$12,0,10*ROW('Hygiene Data'!D108)))</f>
        <v/>
      </c>
      <c r="DQ114" s="309" t="str">
        <f ca="true">+IF(OFFSET('Hygiene Data'!$D$13,0,10*ROW('Hygiene Data'!D108))="","",OFFSET('Hygiene Data'!$D$13,0,10*ROW('Hygiene Data'!D108)))</f>
        <v/>
      </c>
      <c r="DR114" s="309" t="str">
        <f ca="true">+IF(OFFSET('Hygiene Data'!$E$11,0,10*ROW('Hygiene Data'!E108))="","",OFFSET('Hygiene Data'!$E$11,0,10*ROW('Hygiene Data'!E108)))</f>
        <v/>
      </c>
      <c r="DS114" s="309" t="str">
        <f ca="true">+IF(OFFSET('Hygiene Data'!$E$12,0,10*ROW('Hygiene Data'!E108))="","",OFFSET('Hygiene Data'!$E$12,0,10*ROW('Hygiene Data'!E108)))</f>
        <v/>
      </c>
      <c r="DT114" s="309" t="str">
        <f ca="true">+IF(OFFSET('Hygiene Data'!$E$13,0,10*ROW('Hygiene Data'!E108))="","",OFFSET('Hygiene Data'!$E$13,0,10*ROW('Hygiene Data'!E108)))</f>
        <v/>
      </c>
      <c r="DU114" s="309" t="str">
        <f ca="true">+IF(OFFSET('Hygiene Data'!$F$11,0,10*ROW('Hygiene Data'!F108))="","",OFFSET('Hygiene Data'!$F$11,0,10*ROW('Hygiene Data'!F108)))</f>
        <v/>
      </c>
      <c r="DV114" s="309" t="str">
        <f ca="true">+IF(OFFSET('Hygiene Data'!$F$12,0,10*ROW('Hygiene Data'!F108))="","",OFFSET('Hygiene Data'!$F$12,0,10*ROW('Hygiene Data'!F108)))</f>
        <v/>
      </c>
      <c r="DW114" s="309" t="str">
        <f ca="true">+IF(OFFSET('Hygiene Data'!$F$13,0,10*ROW('Hygiene Data'!F108))="","",OFFSET('Hygiene Data'!$F$13,0,10*ROW('Hygiene Data'!F108)))</f>
        <v/>
      </c>
      <c r="DX114" s="309" t="str">
        <f ca="true">+IF(OFFSET('Hygiene Data'!$G$11,0,10*ROW('Hygiene Data'!G108))="","",OFFSET('Hygiene Data'!$G$11,0,10*ROW('Hygiene Data'!G108)))</f>
        <v/>
      </c>
      <c r="DY114" s="309" t="str">
        <f ca="true">+IF(OFFSET('Hygiene Data'!$G$12,0,10*ROW('Hygiene Data'!G108))="","",OFFSET('Hygiene Data'!$G$12,0,10*ROW('Hygiene Data'!G108)))</f>
        <v/>
      </c>
      <c r="DZ114" s="309" t="str">
        <f ca="true">+IF(OFFSET('Hygiene Data'!$G$13,0,10*ROW('Hygiene Data'!G108))="","",OFFSET('Hygiene Data'!$G$13,0,10*ROW('Hygiene Data'!G108)))</f>
        <v/>
      </c>
      <c r="EA114" s="309" t="str">
        <f ca="true">+IF(OFFSET('Hygiene Data'!$H$11,0,10*ROW('Hygiene Data'!H108))="","",OFFSET('Hygiene Data'!$H$11,0,10*ROW('Hygiene Data'!H108)))</f>
        <v/>
      </c>
      <c r="EB114" s="309" t="str">
        <f ca="true">+IF(OFFSET('Hygiene Data'!$H$12,0,10*ROW('Hygiene Data'!H108))="","",OFFSET('Hygiene Data'!$H$12,0,10*ROW('Hygiene Data'!H108)))</f>
        <v/>
      </c>
      <c r="EC114" s="309" t="str">
        <f ca="true">+IF(OFFSET('Hygiene Data'!$H$13,0,10*ROW('Hygiene Data'!H108))="","",OFFSET('Hygiene Data'!$H$13,0,10*ROW('Hygiene Data'!H108)))</f>
        <v/>
      </c>
      <c r="ED114" s="309" t="str">
        <f ca="true">+IF(OFFSET('Hygiene Data'!$I$11,0,10*ROW('Hygiene Data'!I108))="","",OFFSET('Hygiene Data'!$I$11,0,10*ROW('Hygiene Data'!I108)))</f>
        <v/>
      </c>
      <c r="EE114" s="309" t="str">
        <f ca="true">+IF(OFFSET('Hygiene Data'!$I$12,0,10*ROW('Hygiene Data'!I108))="","",OFFSET('Hygiene Data'!$I$12,0,10*ROW('Hygiene Data'!I108)))</f>
        <v/>
      </c>
      <c r="EF114" s="309"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65"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9"/>
      <c r="BS115" s="309" t="str">
        <f ca="true">+IF(OFFSET('Water Data'!$D$27,0,10*ROW('Water Data'!D109))="","",OFFSET('Water Data'!$D$27,0,10*ROW('Water Data'!D109)))</f>
        <v/>
      </c>
      <c r="BT115" s="309" t="str">
        <f ca="true">+IF(OFFSET('Water Data'!$D$28,0,10*ROW('Water Data'!D109))="","",OFFSET('Water Data'!$D$28,0,10*ROW('Water Data'!D109)))</f>
        <v/>
      </c>
      <c r="BU115" s="309" t="str">
        <f ca="true">+IF(OFFSET('Water Data'!$D$29,0,10*ROW('Water Data'!D109))="","",OFFSET('Water Data'!$D$29,0,10*ROW('Water Data'!D109)))</f>
        <v/>
      </c>
      <c r="BV115" s="309" t="str">
        <f ca="true">+IF(OFFSET('Water Data'!$E$27,0,10*ROW('Water Data'!E109))="","",OFFSET('Water Data'!$E$27,0,10*ROW('Water Data'!E109)))</f>
        <v/>
      </c>
      <c r="BW115" s="309" t="str">
        <f ca="true">+IF(OFFSET('Water Data'!$E$28,0,10*ROW('Water Data'!E109))="","",OFFSET('Water Data'!$E$28,0,10*ROW('Water Data'!E109)))</f>
        <v/>
      </c>
      <c r="BX115" s="309" t="str">
        <f ca="true">+IF(OFFSET('Water Data'!$E$29,0,10*ROW('Water Data'!E109))="","",OFFSET('Water Data'!$E$29,0,10*ROW('Water Data'!E109)))</f>
        <v/>
      </c>
      <c r="BY115" s="309" t="str">
        <f ca="true">+IF(OFFSET('Water Data'!$F$27,0,10*ROW('Water Data'!F109))="","",OFFSET('Water Data'!$F$27,0,10*ROW('Water Data'!F109)))</f>
        <v/>
      </c>
      <c r="BZ115" s="309" t="str">
        <f ca="true">+IF(OFFSET('Water Data'!$F$28,0,10*ROW('Water Data'!F109))="","",OFFSET('Water Data'!$F$28,0,10*ROW('Water Data'!F109)))</f>
        <v/>
      </c>
      <c r="CA115" s="309" t="str">
        <f ca="true">+IF(OFFSET('Water Data'!$F$29,0,10*ROW('Water Data'!F109))="","",OFFSET('Water Data'!$F$29,0,10*ROW('Water Data'!F109)))</f>
        <v/>
      </c>
      <c r="CB115" s="309" t="str">
        <f ca="true">+IF(OFFSET('Water Data'!$G$27,0,10*ROW('Water Data'!G109))="","",OFFSET('Water Data'!$G$27,0,10*ROW('Water Data'!G109)))</f>
        <v/>
      </c>
      <c r="CC115" s="309" t="str">
        <f ca="true">+IF(OFFSET('Water Data'!$G$28,0,10*ROW('Water Data'!G109))="","",OFFSET('Water Data'!$G$28,0,10*ROW('Water Data'!G109)))</f>
        <v/>
      </c>
      <c r="CD115" s="309" t="str">
        <f ca="true">+IF(OFFSET('Water Data'!$G$29,0,10*ROW('Water Data'!G109))="","",OFFSET('Water Data'!$G$29,0,10*ROW('Water Data'!G109)))</f>
        <v/>
      </c>
      <c r="CE115" s="309" t="str">
        <f ca="true">+IF(OFFSET('Water Data'!$H$27,0,10*ROW('Water Data'!H109))="","",OFFSET('Water Data'!$H$27,0,10*ROW('Water Data'!H109)))</f>
        <v/>
      </c>
      <c r="CF115" s="309" t="str">
        <f ca="true">+IF(OFFSET('Water Data'!$H$28,0,10*ROW('Water Data'!H109))="","",OFFSET('Water Data'!$H$28,0,10*ROW('Water Data'!H109)))</f>
        <v/>
      </c>
      <c r="CG115" s="309" t="str">
        <f ca="true">+IF(OFFSET('Water Data'!$H$29,0,10*ROW('Water Data'!H109))="","",OFFSET('Water Data'!$H$29,0,10*ROW('Water Data'!H109)))</f>
        <v/>
      </c>
      <c r="CH115" s="309" t="str">
        <f ca="true">+IF(OFFSET('Water Data'!$I$27,0,10*ROW('Water Data'!I109))="","",OFFSET('Water Data'!$I$27,0,10*ROW('Water Data'!I109)))</f>
        <v/>
      </c>
      <c r="CI115" s="309" t="str">
        <f ca="true">+IF(OFFSET('Water Data'!$I$28,0,10*ROW('Water Data'!I109))="","",OFFSET('Water Data'!$I$28,0,10*ROW('Water Data'!I109)))</f>
        <v/>
      </c>
      <c r="CJ115" s="309" t="str">
        <f ca="true">+IF(OFFSET('Water Data'!$I$29,0,10*ROW('Water Data'!I109))="","",OFFSET('Water Data'!$I$29,0,10*ROW('Water Data'!I109)))</f>
        <v/>
      </c>
      <c r="CK115" s="309" t="str">
        <f ca="true">+IF(OFFSET('Sanitation Data'!$D$28,0,10*ROW('Sanitation Data'!D109))="","",OFFSET('Sanitation Data'!$D$28,0,10*ROW('Sanitation Data'!D109)))</f>
        <v/>
      </c>
      <c r="CL115" s="309" t="str">
        <f ca="true">+IF(OFFSET('Sanitation Data'!$D$29,0,10*ROW('Sanitation Data'!D109))="","",OFFSET('Sanitation Data'!$D$29,0,10*ROW('Sanitation Data'!D109)))</f>
        <v/>
      </c>
      <c r="CM115" s="309" t="str">
        <f ca="true">+IF(OFFSET('Sanitation Data'!$D$30,0,10*ROW('Sanitation Data'!D109))="","",OFFSET('Sanitation Data'!$D$30,0,10*ROW('Sanitation Data'!D109)))</f>
        <v/>
      </c>
      <c r="CN115" s="309" t="str">
        <f ca="true">+IF(OFFSET('Sanitation Data'!$D$31,0,10*ROW('Sanitation Data'!D109))="","",OFFSET('Sanitation Data'!$D$31,0,10*ROW('Sanitation Data'!D109)))</f>
        <v/>
      </c>
      <c r="CO115" s="309" t="str">
        <f ca="true">+IF(OFFSET('Sanitation Data'!$D$32,0,10*ROW('Sanitation Data'!D109))="","",OFFSET('Sanitation Data'!$D$32,0,10*ROW('Sanitation Data'!D109)))</f>
        <v/>
      </c>
      <c r="CP115" s="309" t="str">
        <f ca="true">+IF(OFFSET('Sanitation Data'!$E$28,0,10*ROW('Sanitation Data'!E109))="","",OFFSET('Sanitation Data'!$E$28,0,10*ROW('Sanitation Data'!E109)))</f>
        <v/>
      </c>
      <c r="CQ115" s="309" t="str">
        <f ca="true">+IF(OFFSET('Sanitation Data'!$E$29,0,10*ROW('Sanitation Data'!E109))="","",OFFSET('Sanitation Data'!$E$29,0,10*ROW('Sanitation Data'!E109)))</f>
        <v/>
      </c>
      <c r="CR115" s="309" t="str">
        <f ca="true">+IF(OFFSET('Sanitation Data'!$E$30,0,10*ROW('Sanitation Data'!E109))="","",OFFSET('Sanitation Data'!$E$30,0,10*ROW('Sanitation Data'!E109)))</f>
        <v/>
      </c>
      <c r="CS115" s="309" t="str">
        <f ca="true">+IF(OFFSET('Sanitation Data'!$E$31,0,10*ROW('Sanitation Data'!E109))="","",OFFSET('Sanitation Data'!$E$31,0,10*ROW('Sanitation Data'!E109)))</f>
        <v/>
      </c>
      <c r="CT115" s="309" t="str">
        <f ca="true">+IF(OFFSET('Sanitation Data'!$E$32,0,10*ROW('Sanitation Data'!E109))="","",OFFSET('Sanitation Data'!$E$32,0,10*ROW('Sanitation Data'!E109)))</f>
        <v/>
      </c>
      <c r="CU115" s="309" t="str">
        <f ca="true">+IF(OFFSET('Sanitation Data'!$F$28,0,10*ROW('Sanitation Data'!F109))="","",OFFSET('Sanitation Data'!$F$28,0,10*ROW('Sanitation Data'!F109)))</f>
        <v/>
      </c>
      <c r="CV115" s="309" t="str">
        <f ca="true">+IF(OFFSET('Sanitation Data'!$F$29,0,10*ROW('Sanitation Data'!F109))="","",OFFSET('Sanitation Data'!$F$29,0,10*ROW('Sanitation Data'!F109)))</f>
        <v/>
      </c>
      <c r="CW115" s="309" t="str">
        <f ca="true">+IF(OFFSET('Sanitation Data'!$F$30,0,10*ROW('Sanitation Data'!F109))="","",OFFSET('Sanitation Data'!$F$30,0,10*ROW('Sanitation Data'!F109)))</f>
        <v/>
      </c>
      <c r="CX115" s="309" t="str">
        <f ca="true">+IF(OFFSET('Sanitation Data'!$F$31,0,10*ROW('Sanitation Data'!F109))="","",OFFSET('Sanitation Data'!$F$31,0,10*ROW('Sanitation Data'!F109)))</f>
        <v/>
      </c>
      <c r="CY115" s="309" t="str">
        <f ca="true">+IF(OFFSET('Sanitation Data'!$F$32,0,10*ROW('Sanitation Data'!F109))="","",OFFSET('Sanitation Data'!$F$32,0,10*ROW('Sanitation Data'!F109)))</f>
        <v/>
      </c>
      <c r="CZ115" s="309" t="str">
        <f ca="true">+IF(OFFSET('Sanitation Data'!$G$28,0,10*ROW('Sanitation Data'!G109))="","",OFFSET('Sanitation Data'!$G$28,0,10*ROW('Sanitation Data'!G109)))</f>
        <v/>
      </c>
      <c r="DA115" s="309" t="str">
        <f ca="true">+IF(OFFSET('Sanitation Data'!$G$29,0,10*ROW('Sanitation Data'!G109))="","",OFFSET('Sanitation Data'!$G$29,0,10*ROW('Sanitation Data'!G109)))</f>
        <v/>
      </c>
      <c r="DB115" s="309" t="str">
        <f ca="true">+IF(OFFSET('Sanitation Data'!$G$30,0,10*ROW('Sanitation Data'!G109))="","",OFFSET('Sanitation Data'!$G$30,0,10*ROW('Sanitation Data'!G109)))</f>
        <v/>
      </c>
      <c r="DC115" s="309" t="str">
        <f ca="true">+IF(OFFSET('Sanitation Data'!$G$31,0,10*ROW('Sanitation Data'!G109))="","",OFFSET('Sanitation Data'!$G$31,0,10*ROW('Sanitation Data'!G109)))</f>
        <v/>
      </c>
      <c r="DD115" s="309" t="str">
        <f ca="true">+IF(OFFSET('Sanitation Data'!$G$32,0,10*ROW('Sanitation Data'!G109))="","",OFFSET('Sanitation Data'!$G$32,0,10*ROW('Sanitation Data'!G109)))</f>
        <v/>
      </c>
      <c r="DE115" s="309" t="str">
        <f ca="true">+IF(OFFSET('Sanitation Data'!$H$28,0,10*ROW('Sanitation Data'!H109))="","",OFFSET('Sanitation Data'!$H$28,0,10*ROW('Sanitation Data'!H109)))</f>
        <v/>
      </c>
      <c r="DF115" s="309" t="str">
        <f ca="true">+IF(OFFSET('Sanitation Data'!$H$29,0,10*ROW('Sanitation Data'!H109))="","",OFFSET('Sanitation Data'!$H$29,0,10*ROW('Sanitation Data'!H109)))</f>
        <v/>
      </c>
      <c r="DG115" s="309" t="str">
        <f ca="true">+IF(OFFSET('Sanitation Data'!$H$30,0,10*ROW('Sanitation Data'!H109))="","",OFFSET('Sanitation Data'!$H$30,0,10*ROW('Sanitation Data'!H109)))</f>
        <v/>
      </c>
      <c r="DH115" s="309" t="str">
        <f ca="true">+IF(OFFSET('Sanitation Data'!$H$31,0,10*ROW('Sanitation Data'!H109))="","",OFFSET('Sanitation Data'!$H$31,0,10*ROW('Sanitation Data'!H109)))</f>
        <v/>
      </c>
      <c r="DI115" s="309" t="str">
        <f ca="true">+IF(OFFSET('Sanitation Data'!$H$32,0,10*ROW('Sanitation Data'!H109))="","",OFFSET('Sanitation Data'!$H$32,0,10*ROW('Sanitation Data'!H109)))</f>
        <v/>
      </c>
      <c r="DJ115" s="309" t="str">
        <f ca="true">+IF(OFFSET('Sanitation Data'!$I$28,0,10*ROW('Sanitation Data'!I109))="","",OFFSET('Sanitation Data'!$I$28,0,10*ROW('Sanitation Data'!I109)))</f>
        <v/>
      </c>
      <c r="DK115" s="309" t="str">
        <f ca="true">+IF(OFFSET('Sanitation Data'!$I$29,0,10*ROW('Sanitation Data'!I109))="","",OFFSET('Sanitation Data'!$I$29,0,10*ROW('Sanitation Data'!I109)))</f>
        <v/>
      </c>
      <c r="DL115" s="309" t="str">
        <f ca="true">+IF(OFFSET('Sanitation Data'!$I$30,0,10*ROW('Sanitation Data'!I109))="","",OFFSET('Sanitation Data'!$I$30,0,10*ROW('Sanitation Data'!I109)))</f>
        <v/>
      </c>
      <c r="DM115" s="309" t="str">
        <f ca="true">+IF(OFFSET('Sanitation Data'!$I$31,0,10*ROW('Sanitation Data'!I109))="","",OFFSET('Sanitation Data'!$I$31,0,10*ROW('Sanitation Data'!I109)))</f>
        <v/>
      </c>
      <c r="DN115" s="309" t="str">
        <f ca="true">+IF(OFFSET('Sanitation Data'!$I$32,0,10*ROW('Sanitation Data'!I109))="","",OFFSET('Sanitation Data'!$I$32,0,10*ROW('Sanitation Data'!I109)))</f>
        <v/>
      </c>
      <c r="DO115" s="309" t="str">
        <f ca="true">+IF(OFFSET('Hygiene Data'!$D$11,0,10*ROW('Hygiene Data'!D109))="","",OFFSET('Hygiene Data'!$D$11,0,10*ROW('Hygiene Data'!D109)))</f>
        <v/>
      </c>
      <c r="DP115" s="309" t="str">
        <f ca="true">+IF(OFFSET('Hygiene Data'!$D$12,0,10*ROW('Hygiene Data'!D109))="","",OFFSET('Hygiene Data'!$D$12,0,10*ROW('Hygiene Data'!D109)))</f>
        <v/>
      </c>
      <c r="DQ115" s="309" t="str">
        <f ca="true">+IF(OFFSET('Hygiene Data'!$D$13,0,10*ROW('Hygiene Data'!D109))="","",OFFSET('Hygiene Data'!$D$13,0,10*ROW('Hygiene Data'!D109)))</f>
        <v/>
      </c>
      <c r="DR115" s="309" t="str">
        <f ca="true">+IF(OFFSET('Hygiene Data'!$E$11,0,10*ROW('Hygiene Data'!E109))="","",OFFSET('Hygiene Data'!$E$11,0,10*ROW('Hygiene Data'!E109)))</f>
        <v/>
      </c>
      <c r="DS115" s="309" t="str">
        <f ca="true">+IF(OFFSET('Hygiene Data'!$E$12,0,10*ROW('Hygiene Data'!E109))="","",OFFSET('Hygiene Data'!$E$12,0,10*ROW('Hygiene Data'!E109)))</f>
        <v/>
      </c>
      <c r="DT115" s="309" t="str">
        <f ca="true">+IF(OFFSET('Hygiene Data'!$E$13,0,10*ROW('Hygiene Data'!E109))="","",OFFSET('Hygiene Data'!$E$13,0,10*ROW('Hygiene Data'!E109)))</f>
        <v/>
      </c>
      <c r="DU115" s="309" t="str">
        <f ca="true">+IF(OFFSET('Hygiene Data'!$F$11,0,10*ROW('Hygiene Data'!F109))="","",OFFSET('Hygiene Data'!$F$11,0,10*ROW('Hygiene Data'!F109)))</f>
        <v/>
      </c>
      <c r="DV115" s="309" t="str">
        <f ca="true">+IF(OFFSET('Hygiene Data'!$F$12,0,10*ROW('Hygiene Data'!F109))="","",OFFSET('Hygiene Data'!$F$12,0,10*ROW('Hygiene Data'!F109)))</f>
        <v/>
      </c>
      <c r="DW115" s="309" t="str">
        <f ca="true">+IF(OFFSET('Hygiene Data'!$F$13,0,10*ROW('Hygiene Data'!F109))="","",OFFSET('Hygiene Data'!$F$13,0,10*ROW('Hygiene Data'!F109)))</f>
        <v/>
      </c>
      <c r="DX115" s="309" t="str">
        <f ca="true">+IF(OFFSET('Hygiene Data'!$G$11,0,10*ROW('Hygiene Data'!G109))="","",OFFSET('Hygiene Data'!$G$11,0,10*ROW('Hygiene Data'!G109)))</f>
        <v/>
      </c>
      <c r="DY115" s="309" t="str">
        <f ca="true">+IF(OFFSET('Hygiene Data'!$G$12,0,10*ROW('Hygiene Data'!G109))="","",OFFSET('Hygiene Data'!$G$12,0,10*ROW('Hygiene Data'!G109)))</f>
        <v/>
      </c>
      <c r="DZ115" s="309" t="str">
        <f ca="true">+IF(OFFSET('Hygiene Data'!$G$13,0,10*ROW('Hygiene Data'!G109))="","",OFFSET('Hygiene Data'!$G$13,0,10*ROW('Hygiene Data'!G109)))</f>
        <v/>
      </c>
      <c r="EA115" s="309" t="str">
        <f ca="true">+IF(OFFSET('Hygiene Data'!$H$11,0,10*ROW('Hygiene Data'!H109))="","",OFFSET('Hygiene Data'!$H$11,0,10*ROW('Hygiene Data'!H109)))</f>
        <v/>
      </c>
      <c r="EB115" s="309" t="str">
        <f ca="true">+IF(OFFSET('Hygiene Data'!$H$12,0,10*ROW('Hygiene Data'!H109))="","",OFFSET('Hygiene Data'!$H$12,0,10*ROW('Hygiene Data'!H109)))</f>
        <v/>
      </c>
      <c r="EC115" s="309" t="str">
        <f ca="true">+IF(OFFSET('Hygiene Data'!$H$13,0,10*ROW('Hygiene Data'!H109))="","",OFFSET('Hygiene Data'!$H$13,0,10*ROW('Hygiene Data'!H109)))</f>
        <v/>
      </c>
      <c r="ED115" s="309" t="str">
        <f ca="true">+IF(OFFSET('Hygiene Data'!$I$11,0,10*ROW('Hygiene Data'!I109))="","",OFFSET('Hygiene Data'!$I$11,0,10*ROW('Hygiene Data'!I109)))</f>
        <v/>
      </c>
      <c r="EE115" s="309" t="str">
        <f ca="true">+IF(OFFSET('Hygiene Data'!$I$12,0,10*ROW('Hygiene Data'!I109))="","",OFFSET('Hygiene Data'!$I$12,0,10*ROW('Hygiene Data'!I109)))</f>
        <v/>
      </c>
      <c r="EF115" s="309"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65"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9"/>
      <c r="BS116" s="309" t="str">
        <f ca="true">+IF(OFFSET('Water Data'!$D$27,0,10*ROW('Water Data'!D110))="","",OFFSET('Water Data'!$D$27,0,10*ROW('Water Data'!D110)))</f>
        <v/>
      </c>
      <c r="BT116" s="309" t="str">
        <f ca="true">+IF(OFFSET('Water Data'!$D$28,0,10*ROW('Water Data'!D110))="","",OFFSET('Water Data'!$D$28,0,10*ROW('Water Data'!D110)))</f>
        <v/>
      </c>
      <c r="BU116" s="309" t="str">
        <f ca="true">+IF(OFFSET('Water Data'!$D$29,0,10*ROW('Water Data'!D110))="","",OFFSET('Water Data'!$D$29,0,10*ROW('Water Data'!D110)))</f>
        <v/>
      </c>
      <c r="BV116" s="309" t="str">
        <f ca="true">+IF(OFFSET('Water Data'!$E$27,0,10*ROW('Water Data'!E110))="","",OFFSET('Water Data'!$E$27,0,10*ROW('Water Data'!E110)))</f>
        <v/>
      </c>
      <c r="BW116" s="309" t="str">
        <f ca="true">+IF(OFFSET('Water Data'!$E$28,0,10*ROW('Water Data'!E110))="","",OFFSET('Water Data'!$E$28,0,10*ROW('Water Data'!E110)))</f>
        <v/>
      </c>
      <c r="BX116" s="309" t="str">
        <f ca="true">+IF(OFFSET('Water Data'!$E$29,0,10*ROW('Water Data'!E110))="","",OFFSET('Water Data'!$E$29,0,10*ROW('Water Data'!E110)))</f>
        <v/>
      </c>
      <c r="BY116" s="309" t="str">
        <f ca="true">+IF(OFFSET('Water Data'!$F$27,0,10*ROW('Water Data'!F110))="","",OFFSET('Water Data'!$F$27,0,10*ROW('Water Data'!F110)))</f>
        <v/>
      </c>
      <c r="BZ116" s="309" t="str">
        <f ca="true">+IF(OFFSET('Water Data'!$F$28,0,10*ROW('Water Data'!F110))="","",OFFSET('Water Data'!$F$28,0,10*ROW('Water Data'!F110)))</f>
        <v/>
      </c>
      <c r="CA116" s="309" t="str">
        <f ca="true">+IF(OFFSET('Water Data'!$F$29,0,10*ROW('Water Data'!F110))="","",OFFSET('Water Data'!$F$29,0,10*ROW('Water Data'!F110)))</f>
        <v/>
      </c>
      <c r="CB116" s="309" t="str">
        <f ca="true">+IF(OFFSET('Water Data'!$G$27,0,10*ROW('Water Data'!G110))="","",OFFSET('Water Data'!$G$27,0,10*ROW('Water Data'!G110)))</f>
        <v/>
      </c>
      <c r="CC116" s="309" t="str">
        <f ca="true">+IF(OFFSET('Water Data'!$G$28,0,10*ROW('Water Data'!G110))="","",OFFSET('Water Data'!$G$28,0,10*ROW('Water Data'!G110)))</f>
        <v/>
      </c>
      <c r="CD116" s="309" t="str">
        <f ca="true">+IF(OFFSET('Water Data'!$G$29,0,10*ROW('Water Data'!G110))="","",OFFSET('Water Data'!$G$29,0,10*ROW('Water Data'!G110)))</f>
        <v/>
      </c>
      <c r="CE116" s="309" t="str">
        <f ca="true">+IF(OFFSET('Water Data'!$H$27,0,10*ROW('Water Data'!H110))="","",OFFSET('Water Data'!$H$27,0,10*ROW('Water Data'!H110)))</f>
        <v/>
      </c>
      <c r="CF116" s="309" t="str">
        <f ca="true">+IF(OFFSET('Water Data'!$H$28,0,10*ROW('Water Data'!H110))="","",OFFSET('Water Data'!$H$28,0,10*ROW('Water Data'!H110)))</f>
        <v/>
      </c>
      <c r="CG116" s="309" t="str">
        <f ca="true">+IF(OFFSET('Water Data'!$H$29,0,10*ROW('Water Data'!H110))="","",OFFSET('Water Data'!$H$29,0,10*ROW('Water Data'!H110)))</f>
        <v/>
      </c>
      <c r="CH116" s="309" t="str">
        <f ca="true">+IF(OFFSET('Water Data'!$I$27,0,10*ROW('Water Data'!I110))="","",OFFSET('Water Data'!$I$27,0,10*ROW('Water Data'!I110)))</f>
        <v/>
      </c>
      <c r="CI116" s="309" t="str">
        <f ca="true">+IF(OFFSET('Water Data'!$I$28,0,10*ROW('Water Data'!I110))="","",OFFSET('Water Data'!$I$28,0,10*ROW('Water Data'!I110)))</f>
        <v/>
      </c>
      <c r="CJ116" s="309" t="str">
        <f ca="true">+IF(OFFSET('Water Data'!$I$29,0,10*ROW('Water Data'!I110))="","",OFFSET('Water Data'!$I$29,0,10*ROW('Water Data'!I110)))</f>
        <v/>
      </c>
      <c r="CK116" s="309" t="str">
        <f ca="true">+IF(OFFSET('Sanitation Data'!$D$28,0,10*ROW('Sanitation Data'!D110))="","",OFFSET('Sanitation Data'!$D$28,0,10*ROW('Sanitation Data'!D110)))</f>
        <v/>
      </c>
      <c r="CL116" s="309" t="str">
        <f ca="true">+IF(OFFSET('Sanitation Data'!$D$29,0,10*ROW('Sanitation Data'!D110))="","",OFFSET('Sanitation Data'!$D$29,0,10*ROW('Sanitation Data'!D110)))</f>
        <v/>
      </c>
      <c r="CM116" s="309" t="str">
        <f ca="true">+IF(OFFSET('Sanitation Data'!$D$30,0,10*ROW('Sanitation Data'!D110))="","",OFFSET('Sanitation Data'!$D$30,0,10*ROW('Sanitation Data'!D110)))</f>
        <v/>
      </c>
      <c r="CN116" s="309" t="str">
        <f ca="true">+IF(OFFSET('Sanitation Data'!$D$31,0,10*ROW('Sanitation Data'!D110))="","",OFFSET('Sanitation Data'!$D$31,0,10*ROW('Sanitation Data'!D110)))</f>
        <v/>
      </c>
      <c r="CO116" s="309" t="str">
        <f ca="true">+IF(OFFSET('Sanitation Data'!$D$32,0,10*ROW('Sanitation Data'!D110))="","",OFFSET('Sanitation Data'!$D$32,0,10*ROW('Sanitation Data'!D110)))</f>
        <v/>
      </c>
      <c r="CP116" s="309" t="str">
        <f ca="true">+IF(OFFSET('Sanitation Data'!$E$28,0,10*ROW('Sanitation Data'!E110))="","",OFFSET('Sanitation Data'!$E$28,0,10*ROW('Sanitation Data'!E110)))</f>
        <v/>
      </c>
      <c r="CQ116" s="309" t="str">
        <f ca="true">+IF(OFFSET('Sanitation Data'!$E$29,0,10*ROW('Sanitation Data'!E110))="","",OFFSET('Sanitation Data'!$E$29,0,10*ROW('Sanitation Data'!E110)))</f>
        <v/>
      </c>
      <c r="CR116" s="309" t="str">
        <f ca="true">+IF(OFFSET('Sanitation Data'!$E$30,0,10*ROW('Sanitation Data'!E110))="","",OFFSET('Sanitation Data'!$E$30,0,10*ROW('Sanitation Data'!E110)))</f>
        <v/>
      </c>
      <c r="CS116" s="309" t="str">
        <f ca="true">+IF(OFFSET('Sanitation Data'!$E$31,0,10*ROW('Sanitation Data'!E110))="","",OFFSET('Sanitation Data'!$E$31,0,10*ROW('Sanitation Data'!E110)))</f>
        <v/>
      </c>
      <c r="CT116" s="309" t="str">
        <f ca="true">+IF(OFFSET('Sanitation Data'!$E$32,0,10*ROW('Sanitation Data'!E110))="","",OFFSET('Sanitation Data'!$E$32,0,10*ROW('Sanitation Data'!E110)))</f>
        <v/>
      </c>
      <c r="CU116" s="309" t="str">
        <f ca="true">+IF(OFFSET('Sanitation Data'!$F$28,0,10*ROW('Sanitation Data'!F110))="","",OFFSET('Sanitation Data'!$F$28,0,10*ROW('Sanitation Data'!F110)))</f>
        <v/>
      </c>
      <c r="CV116" s="309" t="str">
        <f ca="true">+IF(OFFSET('Sanitation Data'!$F$29,0,10*ROW('Sanitation Data'!F110))="","",OFFSET('Sanitation Data'!$F$29,0,10*ROW('Sanitation Data'!F110)))</f>
        <v/>
      </c>
      <c r="CW116" s="309" t="str">
        <f ca="true">+IF(OFFSET('Sanitation Data'!$F$30,0,10*ROW('Sanitation Data'!F110))="","",OFFSET('Sanitation Data'!$F$30,0,10*ROW('Sanitation Data'!F110)))</f>
        <v/>
      </c>
      <c r="CX116" s="309" t="str">
        <f ca="true">+IF(OFFSET('Sanitation Data'!$F$31,0,10*ROW('Sanitation Data'!F110))="","",OFFSET('Sanitation Data'!$F$31,0,10*ROW('Sanitation Data'!F110)))</f>
        <v/>
      </c>
      <c r="CY116" s="309" t="str">
        <f ca="true">+IF(OFFSET('Sanitation Data'!$F$32,0,10*ROW('Sanitation Data'!F110))="","",OFFSET('Sanitation Data'!$F$32,0,10*ROW('Sanitation Data'!F110)))</f>
        <v/>
      </c>
      <c r="CZ116" s="309" t="str">
        <f ca="true">+IF(OFFSET('Sanitation Data'!$G$28,0,10*ROW('Sanitation Data'!G110))="","",OFFSET('Sanitation Data'!$G$28,0,10*ROW('Sanitation Data'!G110)))</f>
        <v/>
      </c>
      <c r="DA116" s="309" t="str">
        <f ca="true">+IF(OFFSET('Sanitation Data'!$G$29,0,10*ROW('Sanitation Data'!G110))="","",OFFSET('Sanitation Data'!$G$29,0,10*ROW('Sanitation Data'!G110)))</f>
        <v/>
      </c>
      <c r="DB116" s="309" t="str">
        <f ca="true">+IF(OFFSET('Sanitation Data'!$G$30,0,10*ROW('Sanitation Data'!G110))="","",OFFSET('Sanitation Data'!$G$30,0,10*ROW('Sanitation Data'!G110)))</f>
        <v/>
      </c>
      <c r="DC116" s="309" t="str">
        <f ca="true">+IF(OFFSET('Sanitation Data'!$G$31,0,10*ROW('Sanitation Data'!G110))="","",OFFSET('Sanitation Data'!$G$31,0,10*ROW('Sanitation Data'!G110)))</f>
        <v/>
      </c>
      <c r="DD116" s="309" t="str">
        <f ca="true">+IF(OFFSET('Sanitation Data'!$G$32,0,10*ROW('Sanitation Data'!G110))="","",OFFSET('Sanitation Data'!$G$32,0,10*ROW('Sanitation Data'!G110)))</f>
        <v/>
      </c>
      <c r="DE116" s="309" t="str">
        <f ca="true">+IF(OFFSET('Sanitation Data'!$H$28,0,10*ROW('Sanitation Data'!H110))="","",OFFSET('Sanitation Data'!$H$28,0,10*ROW('Sanitation Data'!H110)))</f>
        <v/>
      </c>
      <c r="DF116" s="309" t="str">
        <f ca="true">+IF(OFFSET('Sanitation Data'!$H$29,0,10*ROW('Sanitation Data'!H110))="","",OFFSET('Sanitation Data'!$H$29,0,10*ROW('Sanitation Data'!H110)))</f>
        <v/>
      </c>
      <c r="DG116" s="309" t="str">
        <f ca="true">+IF(OFFSET('Sanitation Data'!$H$30,0,10*ROW('Sanitation Data'!H110))="","",OFFSET('Sanitation Data'!$H$30,0,10*ROW('Sanitation Data'!H110)))</f>
        <v/>
      </c>
      <c r="DH116" s="309" t="str">
        <f ca="true">+IF(OFFSET('Sanitation Data'!$H$31,0,10*ROW('Sanitation Data'!H110))="","",OFFSET('Sanitation Data'!$H$31,0,10*ROW('Sanitation Data'!H110)))</f>
        <v/>
      </c>
      <c r="DI116" s="309" t="str">
        <f ca="true">+IF(OFFSET('Sanitation Data'!$H$32,0,10*ROW('Sanitation Data'!H110))="","",OFFSET('Sanitation Data'!$H$32,0,10*ROW('Sanitation Data'!H110)))</f>
        <v/>
      </c>
      <c r="DJ116" s="309" t="str">
        <f ca="true">+IF(OFFSET('Sanitation Data'!$I$28,0,10*ROW('Sanitation Data'!I110))="","",OFFSET('Sanitation Data'!$I$28,0,10*ROW('Sanitation Data'!I110)))</f>
        <v/>
      </c>
      <c r="DK116" s="309" t="str">
        <f ca="true">+IF(OFFSET('Sanitation Data'!$I$29,0,10*ROW('Sanitation Data'!I110))="","",OFFSET('Sanitation Data'!$I$29,0,10*ROW('Sanitation Data'!I110)))</f>
        <v/>
      </c>
      <c r="DL116" s="309" t="str">
        <f ca="true">+IF(OFFSET('Sanitation Data'!$I$30,0,10*ROW('Sanitation Data'!I110))="","",OFFSET('Sanitation Data'!$I$30,0,10*ROW('Sanitation Data'!I110)))</f>
        <v/>
      </c>
      <c r="DM116" s="309" t="str">
        <f ca="true">+IF(OFFSET('Sanitation Data'!$I$31,0,10*ROW('Sanitation Data'!I110))="","",OFFSET('Sanitation Data'!$I$31,0,10*ROW('Sanitation Data'!I110)))</f>
        <v/>
      </c>
      <c r="DN116" s="309" t="str">
        <f ca="true">+IF(OFFSET('Sanitation Data'!$I$32,0,10*ROW('Sanitation Data'!I110))="","",OFFSET('Sanitation Data'!$I$32,0,10*ROW('Sanitation Data'!I110)))</f>
        <v/>
      </c>
      <c r="DO116" s="309" t="str">
        <f ca="true">+IF(OFFSET('Hygiene Data'!$D$11,0,10*ROW('Hygiene Data'!D110))="","",OFFSET('Hygiene Data'!$D$11,0,10*ROW('Hygiene Data'!D110)))</f>
        <v/>
      </c>
      <c r="DP116" s="309" t="str">
        <f ca="true">+IF(OFFSET('Hygiene Data'!$D$12,0,10*ROW('Hygiene Data'!D110))="","",OFFSET('Hygiene Data'!$D$12,0,10*ROW('Hygiene Data'!D110)))</f>
        <v/>
      </c>
      <c r="DQ116" s="309" t="str">
        <f ca="true">+IF(OFFSET('Hygiene Data'!$D$13,0,10*ROW('Hygiene Data'!D110))="","",OFFSET('Hygiene Data'!$D$13,0,10*ROW('Hygiene Data'!D110)))</f>
        <v/>
      </c>
      <c r="DR116" s="309" t="str">
        <f ca="true">+IF(OFFSET('Hygiene Data'!$E$11,0,10*ROW('Hygiene Data'!E110))="","",OFFSET('Hygiene Data'!$E$11,0,10*ROW('Hygiene Data'!E110)))</f>
        <v/>
      </c>
      <c r="DS116" s="309" t="str">
        <f ca="true">+IF(OFFSET('Hygiene Data'!$E$12,0,10*ROW('Hygiene Data'!E110))="","",OFFSET('Hygiene Data'!$E$12,0,10*ROW('Hygiene Data'!E110)))</f>
        <v/>
      </c>
      <c r="DT116" s="309" t="str">
        <f ca="true">+IF(OFFSET('Hygiene Data'!$E$13,0,10*ROW('Hygiene Data'!E110))="","",OFFSET('Hygiene Data'!$E$13,0,10*ROW('Hygiene Data'!E110)))</f>
        <v/>
      </c>
      <c r="DU116" s="309" t="str">
        <f ca="true">+IF(OFFSET('Hygiene Data'!$F$11,0,10*ROW('Hygiene Data'!F110))="","",OFFSET('Hygiene Data'!$F$11,0,10*ROW('Hygiene Data'!F110)))</f>
        <v/>
      </c>
      <c r="DV116" s="309" t="str">
        <f ca="true">+IF(OFFSET('Hygiene Data'!$F$12,0,10*ROW('Hygiene Data'!F110))="","",OFFSET('Hygiene Data'!$F$12,0,10*ROW('Hygiene Data'!F110)))</f>
        <v/>
      </c>
      <c r="DW116" s="309" t="str">
        <f ca="true">+IF(OFFSET('Hygiene Data'!$F$13,0,10*ROW('Hygiene Data'!F110))="","",OFFSET('Hygiene Data'!$F$13,0,10*ROW('Hygiene Data'!F110)))</f>
        <v/>
      </c>
      <c r="DX116" s="309" t="str">
        <f ca="true">+IF(OFFSET('Hygiene Data'!$G$11,0,10*ROW('Hygiene Data'!G110))="","",OFFSET('Hygiene Data'!$G$11,0,10*ROW('Hygiene Data'!G110)))</f>
        <v/>
      </c>
      <c r="DY116" s="309" t="str">
        <f ca="true">+IF(OFFSET('Hygiene Data'!$G$12,0,10*ROW('Hygiene Data'!G110))="","",OFFSET('Hygiene Data'!$G$12,0,10*ROW('Hygiene Data'!G110)))</f>
        <v/>
      </c>
      <c r="DZ116" s="309" t="str">
        <f ca="true">+IF(OFFSET('Hygiene Data'!$G$13,0,10*ROW('Hygiene Data'!G110))="","",OFFSET('Hygiene Data'!$G$13,0,10*ROW('Hygiene Data'!G110)))</f>
        <v/>
      </c>
      <c r="EA116" s="309" t="str">
        <f ca="true">+IF(OFFSET('Hygiene Data'!$H$11,0,10*ROW('Hygiene Data'!H110))="","",OFFSET('Hygiene Data'!$H$11,0,10*ROW('Hygiene Data'!H110)))</f>
        <v/>
      </c>
      <c r="EB116" s="309" t="str">
        <f ca="true">+IF(OFFSET('Hygiene Data'!$H$12,0,10*ROW('Hygiene Data'!H110))="","",OFFSET('Hygiene Data'!$H$12,0,10*ROW('Hygiene Data'!H110)))</f>
        <v/>
      </c>
      <c r="EC116" s="309" t="str">
        <f ca="true">+IF(OFFSET('Hygiene Data'!$H$13,0,10*ROW('Hygiene Data'!H110))="","",OFFSET('Hygiene Data'!$H$13,0,10*ROW('Hygiene Data'!H110)))</f>
        <v/>
      </c>
      <c r="ED116" s="309" t="str">
        <f ca="true">+IF(OFFSET('Hygiene Data'!$I$11,0,10*ROW('Hygiene Data'!I110))="","",OFFSET('Hygiene Data'!$I$11,0,10*ROW('Hygiene Data'!I110)))</f>
        <v/>
      </c>
      <c r="EE116" s="309" t="str">
        <f ca="true">+IF(OFFSET('Hygiene Data'!$I$12,0,10*ROW('Hygiene Data'!I110))="","",OFFSET('Hygiene Data'!$I$12,0,10*ROW('Hygiene Data'!I110)))</f>
        <v/>
      </c>
      <c r="EF116" s="309"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65"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9"/>
      <c r="BS117" s="309" t="str">
        <f ca="true">+IF(OFFSET('Water Data'!$D$27,0,10*ROW('Water Data'!D111))="","",OFFSET('Water Data'!$D$27,0,10*ROW('Water Data'!D111)))</f>
        <v/>
      </c>
      <c r="BT117" s="309" t="str">
        <f ca="true">+IF(OFFSET('Water Data'!$D$28,0,10*ROW('Water Data'!D111))="","",OFFSET('Water Data'!$D$28,0,10*ROW('Water Data'!D111)))</f>
        <v/>
      </c>
      <c r="BU117" s="309" t="str">
        <f ca="true">+IF(OFFSET('Water Data'!$D$29,0,10*ROW('Water Data'!D111))="","",OFFSET('Water Data'!$D$29,0,10*ROW('Water Data'!D111)))</f>
        <v/>
      </c>
      <c r="BV117" s="309" t="str">
        <f ca="true">+IF(OFFSET('Water Data'!$E$27,0,10*ROW('Water Data'!E111))="","",OFFSET('Water Data'!$E$27,0,10*ROW('Water Data'!E111)))</f>
        <v/>
      </c>
      <c r="BW117" s="309" t="str">
        <f ca="true">+IF(OFFSET('Water Data'!$E$28,0,10*ROW('Water Data'!E111))="","",OFFSET('Water Data'!$E$28,0,10*ROW('Water Data'!E111)))</f>
        <v/>
      </c>
      <c r="BX117" s="309" t="str">
        <f ca="true">+IF(OFFSET('Water Data'!$E$29,0,10*ROW('Water Data'!E111))="","",OFFSET('Water Data'!$E$29,0,10*ROW('Water Data'!E111)))</f>
        <v/>
      </c>
      <c r="BY117" s="309" t="str">
        <f ca="true">+IF(OFFSET('Water Data'!$F$27,0,10*ROW('Water Data'!F111))="","",OFFSET('Water Data'!$F$27,0,10*ROW('Water Data'!F111)))</f>
        <v/>
      </c>
      <c r="BZ117" s="309" t="str">
        <f ca="true">+IF(OFFSET('Water Data'!$F$28,0,10*ROW('Water Data'!F111))="","",OFFSET('Water Data'!$F$28,0,10*ROW('Water Data'!F111)))</f>
        <v/>
      </c>
      <c r="CA117" s="309" t="str">
        <f ca="true">+IF(OFFSET('Water Data'!$F$29,0,10*ROW('Water Data'!F111))="","",OFFSET('Water Data'!$F$29,0,10*ROW('Water Data'!F111)))</f>
        <v/>
      </c>
      <c r="CB117" s="309" t="str">
        <f ca="true">+IF(OFFSET('Water Data'!$G$27,0,10*ROW('Water Data'!G111))="","",OFFSET('Water Data'!$G$27,0,10*ROW('Water Data'!G111)))</f>
        <v/>
      </c>
      <c r="CC117" s="309" t="str">
        <f ca="true">+IF(OFFSET('Water Data'!$G$28,0,10*ROW('Water Data'!G111))="","",OFFSET('Water Data'!$G$28,0,10*ROW('Water Data'!G111)))</f>
        <v/>
      </c>
      <c r="CD117" s="309" t="str">
        <f ca="true">+IF(OFFSET('Water Data'!$G$29,0,10*ROW('Water Data'!G111))="","",OFFSET('Water Data'!$G$29,0,10*ROW('Water Data'!G111)))</f>
        <v/>
      </c>
      <c r="CE117" s="309" t="str">
        <f ca="true">+IF(OFFSET('Water Data'!$H$27,0,10*ROW('Water Data'!H111))="","",OFFSET('Water Data'!$H$27,0,10*ROW('Water Data'!H111)))</f>
        <v/>
      </c>
      <c r="CF117" s="309" t="str">
        <f ca="true">+IF(OFFSET('Water Data'!$H$28,0,10*ROW('Water Data'!H111))="","",OFFSET('Water Data'!$H$28,0,10*ROW('Water Data'!H111)))</f>
        <v/>
      </c>
      <c r="CG117" s="309" t="str">
        <f ca="true">+IF(OFFSET('Water Data'!$H$29,0,10*ROW('Water Data'!H111))="","",OFFSET('Water Data'!$H$29,0,10*ROW('Water Data'!H111)))</f>
        <v/>
      </c>
      <c r="CH117" s="309" t="str">
        <f ca="true">+IF(OFFSET('Water Data'!$I$27,0,10*ROW('Water Data'!I111))="","",OFFSET('Water Data'!$I$27,0,10*ROW('Water Data'!I111)))</f>
        <v/>
      </c>
      <c r="CI117" s="309" t="str">
        <f ca="true">+IF(OFFSET('Water Data'!$I$28,0,10*ROW('Water Data'!I111))="","",OFFSET('Water Data'!$I$28,0,10*ROW('Water Data'!I111)))</f>
        <v/>
      </c>
      <c r="CJ117" s="309" t="str">
        <f ca="true">+IF(OFFSET('Water Data'!$I$29,0,10*ROW('Water Data'!I111))="","",OFFSET('Water Data'!$I$29,0,10*ROW('Water Data'!I111)))</f>
        <v/>
      </c>
      <c r="CK117" s="309" t="str">
        <f ca="true">+IF(OFFSET('Sanitation Data'!$D$28,0,10*ROW('Sanitation Data'!D111))="","",OFFSET('Sanitation Data'!$D$28,0,10*ROW('Sanitation Data'!D111)))</f>
        <v/>
      </c>
      <c r="CL117" s="309" t="str">
        <f ca="true">+IF(OFFSET('Sanitation Data'!$D$29,0,10*ROW('Sanitation Data'!D111))="","",OFFSET('Sanitation Data'!$D$29,0,10*ROW('Sanitation Data'!D111)))</f>
        <v/>
      </c>
      <c r="CM117" s="309" t="str">
        <f ca="true">+IF(OFFSET('Sanitation Data'!$D$30,0,10*ROW('Sanitation Data'!D111))="","",OFFSET('Sanitation Data'!$D$30,0,10*ROW('Sanitation Data'!D111)))</f>
        <v/>
      </c>
      <c r="CN117" s="309" t="str">
        <f ca="true">+IF(OFFSET('Sanitation Data'!$D$31,0,10*ROW('Sanitation Data'!D111))="","",OFFSET('Sanitation Data'!$D$31,0,10*ROW('Sanitation Data'!D111)))</f>
        <v/>
      </c>
      <c r="CO117" s="309" t="str">
        <f ca="true">+IF(OFFSET('Sanitation Data'!$D$32,0,10*ROW('Sanitation Data'!D111))="","",OFFSET('Sanitation Data'!$D$32,0,10*ROW('Sanitation Data'!D111)))</f>
        <v/>
      </c>
      <c r="CP117" s="309" t="str">
        <f ca="true">+IF(OFFSET('Sanitation Data'!$E$28,0,10*ROW('Sanitation Data'!E111))="","",OFFSET('Sanitation Data'!$E$28,0,10*ROW('Sanitation Data'!E111)))</f>
        <v/>
      </c>
      <c r="CQ117" s="309" t="str">
        <f ca="true">+IF(OFFSET('Sanitation Data'!$E$29,0,10*ROW('Sanitation Data'!E111))="","",OFFSET('Sanitation Data'!$E$29,0,10*ROW('Sanitation Data'!E111)))</f>
        <v/>
      </c>
      <c r="CR117" s="309" t="str">
        <f ca="true">+IF(OFFSET('Sanitation Data'!$E$30,0,10*ROW('Sanitation Data'!E111))="","",OFFSET('Sanitation Data'!$E$30,0,10*ROW('Sanitation Data'!E111)))</f>
        <v/>
      </c>
      <c r="CS117" s="309" t="str">
        <f ca="true">+IF(OFFSET('Sanitation Data'!$E$31,0,10*ROW('Sanitation Data'!E111))="","",OFFSET('Sanitation Data'!$E$31,0,10*ROW('Sanitation Data'!E111)))</f>
        <v/>
      </c>
      <c r="CT117" s="309" t="str">
        <f ca="true">+IF(OFFSET('Sanitation Data'!$E$32,0,10*ROW('Sanitation Data'!E111))="","",OFFSET('Sanitation Data'!$E$32,0,10*ROW('Sanitation Data'!E111)))</f>
        <v/>
      </c>
      <c r="CU117" s="309" t="str">
        <f ca="true">+IF(OFFSET('Sanitation Data'!$F$28,0,10*ROW('Sanitation Data'!F111))="","",OFFSET('Sanitation Data'!$F$28,0,10*ROW('Sanitation Data'!F111)))</f>
        <v/>
      </c>
      <c r="CV117" s="309" t="str">
        <f ca="true">+IF(OFFSET('Sanitation Data'!$F$29,0,10*ROW('Sanitation Data'!F111))="","",OFFSET('Sanitation Data'!$F$29,0,10*ROW('Sanitation Data'!F111)))</f>
        <v/>
      </c>
      <c r="CW117" s="309" t="str">
        <f ca="true">+IF(OFFSET('Sanitation Data'!$F$30,0,10*ROW('Sanitation Data'!F111))="","",OFFSET('Sanitation Data'!$F$30,0,10*ROW('Sanitation Data'!F111)))</f>
        <v/>
      </c>
      <c r="CX117" s="309" t="str">
        <f ca="true">+IF(OFFSET('Sanitation Data'!$F$31,0,10*ROW('Sanitation Data'!F111))="","",OFFSET('Sanitation Data'!$F$31,0,10*ROW('Sanitation Data'!F111)))</f>
        <v/>
      </c>
      <c r="CY117" s="309" t="str">
        <f ca="true">+IF(OFFSET('Sanitation Data'!$F$32,0,10*ROW('Sanitation Data'!F111))="","",OFFSET('Sanitation Data'!$F$32,0,10*ROW('Sanitation Data'!F111)))</f>
        <v/>
      </c>
      <c r="CZ117" s="309" t="str">
        <f ca="true">+IF(OFFSET('Sanitation Data'!$G$28,0,10*ROW('Sanitation Data'!G111))="","",OFFSET('Sanitation Data'!$G$28,0,10*ROW('Sanitation Data'!G111)))</f>
        <v/>
      </c>
      <c r="DA117" s="309" t="str">
        <f ca="true">+IF(OFFSET('Sanitation Data'!$G$29,0,10*ROW('Sanitation Data'!G111))="","",OFFSET('Sanitation Data'!$G$29,0,10*ROW('Sanitation Data'!G111)))</f>
        <v/>
      </c>
      <c r="DB117" s="309" t="str">
        <f ca="true">+IF(OFFSET('Sanitation Data'!$G$30,0,10*ROW('Sanitation Data'!G111))="","",OFFSET('Sanitation Data'!$G$30,0,10*ROW('Sanitation Data'!G111)))</f>
        <v/>
      </c>
      <c r="DC117" s="309" t="str">
        <f ca="true">+IF(OFFSET('Sanitation Data'!$G$31,0,10*ROW('Sanitation Data'!G111))="","",OFFSET('Sanitation Data'!$G$31,0,10*ROW('Sanitation Data'!G111)))</f>
        <v/>
      </c>
      <c r="DD117" s="309" t="str">
        <f ca="true">+IF(OFFSET('Sanitation Data'!$G$32,0,10*ROW('Sanitation Data'!G111))="","",OFFSET('Sanitation Data'!$G$32,0,10*ROW('Sanitation Data'!G111)))</f>
        <v/>
      </c>
      <c r="DE117" s="309" t="str">
        <f ca="true">+IF(OFFSET('Sanitation Data'!$H$28,0,10*ROW('Sanitation Data'!H111))="","",OFFSET('Sanitation Data'!$H$28,0,10*ROW('Sanitation Data'!H111)))</f>
        <v/>
      </c>
      <c r="DF117" s="309" t="str">
        <f ca="true">+IF(OFFSET('Sanitation Data'!$H$29,0,10*ROW('Sanitation Data'!H111))="","",OFFSET('Sanitation Data'!$H$29,0,10*ROW('Sanitation Data'!H111)))</f>
        <v/>
      </c>
      <c r="DG117" s="309" t="str">
        <f ca="true">+IF(OFFSET('Sanitation Data'!$H$30,0,10*ROW('Sanitation Data'!H111))="","",OFFSET('Sanitation Data'!$H$30,0,10*ROW('Sanitation Data'!H111)))</f>
        <v/>
      </c>
      <c r="DH117" s="309" t="str">
        <f ca="true">+IF(OFFSET('Sanitation Data'!$H$31,0,10*ROW('Sanitation Data'!H111))="","",OFFSET('Sanitation Data'!$H$31,0,10*ROW('Sanitation Data'!H111)))</f>
        <v/>
      </c>
      <c r="DI117" s="309" t="str">
        <f ca="true">+IF(OFFSET('Sanitation Data'!$H$32,0,10*ROW('Sanitation Data'!H111))="","",OFFSET('Sanitation Data'!$H$32,0,10*ROW('Sanitation Data'!H111)))</f>
        <v/>
      </c>
      <c r="DJ117" s="309" t="str">
        <f ca="true">+IF(OFFSET('Sanitation Data'!$I$28,0,10*ROW('Sanitation Data'!I111))="","",OFFSET('Sanitation Data'!$I$28,0,10*ROW('Sanitation Data'!I111)))</f>
        <v/>
      </c>
      <c r="DK117" s="309" t="str">
        <f ca="true">+IF(OFFSET('Sanitation Data'!$I$29,0,10*ROW('Sanitation Data'!I111))="","",OFFSET('Sanitation Data'!$I$29,0,10*ROW('Sanitation Data'!I111)))</f>
        <v/>
      </c>
      <c r="DL117" s="309" t="str">
        <f ca="true">+IF(OFFSET('Sanitation Data'!$I$30,0,10*ROW('Sanitation Data'!I111))="","",OFFSET('Sanitation Data'!$I$30,0,10*ROW('Sanitation Data'!I111)))</f>
        <v/>
      </c>
      <c r="DM117" s="309" t="str">
        <f ca="true">+IF(OFFSET('Sanitation Data'!$I$31,0,10*ROW('Sanitation Data'!I111))="","",OFFSET('Sanitation Data'!$I$31,0,10*ROW('Sanitation Data'!I111)))</f>
        <v/>
      </c>
      <c r="DN117" s="309" t="str">
        <f ca="true">+IF(OFFSET('Sanitation Data'!$I$32,0,10*ROW('Sanitation Data'!I111))="","",OFFSET('Sanitation Data'!$I$32,0,10*ROW('Sanitation Data'!I111)))</f>
        <v/>
      </c>
      <c r="DO117" s="309" t="str">
        <f ca="true">+IF(OFFSET('Hygiene Data'!$D$11,0,10*ROW('Hygiene Data'!D111))="","",OFFSET('Hygiene Data'!$D$11,0,10*ROW('Hygiene Data'!D111)))</f>
        <v/>
      </c>
      <c r="DP117" s="309" t="str">
        <f ca="true">+IF(OFFSET('Hygiene Data'!$D$12,0,10*ROW('Hygiene Data'!D111))="","",OFFSET('Hygiene Data'!$D$12,0,10*ROW('Hygiene Data'!D111)))</f>
        <v/>
      </c>
      <c r="DQ117" s="309" t="str">
        <f ca="true">+IF(OFFSET('Hygiene Data'!$D$13,0,10*ROW('Hygiene Data'!D111))="","",OFFSET('Hygiene Data'!$D$13,0,10*ROW('Hygiene Data'!D111)))</f>
        <v/>
      </c>
      <c r="DR117" s="309" t="str">
        <f ca="true">+IF(OFFSET('Hygiene Data'!$E$11,0,10*ROW('Hygiene Data'!E111))="","",OFFSET('Hygiene Data'!$E$11,0,10*ROW('Hygiene Data'!E111)))</f>
        <v/>
      </c>
      <c r="DS117" s="309" t="str">
        <f ca="true">+IF(OFFSET('Hygiene Data'!$E$12,0,10*ROW('Hygiene Data'!E111))="","",OFFSET('Hygiene Data'!$E$12,0,10*ROW('Hygiene Data'!E111)))</f>
        <v/>
      </c>
      <c r="DT117" s="309" t="str">
        <f ca="true">+IF(OFFSET('Hygiene Data'!$E$13,0,10*ROW('Hygiene Data'!E111))="","",OFFSET('Hygiene Data'!$E$13,0,10*ROW('Hygiene Data'!E111)))</f>
        <v/>
      </c>
      <c r="DU117" s="309" t="str">
        <f ca="true">+IF(OFFSET('Hygiene Data'!$F$11,0,10*ROW('Hygiene Data'!F111))="","",OFFSET('Hygiene Data'!$F$11,0,10*ROW('Hygiene Data'!F111)))</f>
        <v/>
      </c>
      <c r="DV117" s="309" t="str">
        <f ca="true">+IF(OFFSET('Hygiene Data'!$F$12,0,10*ROW('Hygiene Data'!F111))="","",OFFSET('Hygiene Data'!$F$12,0,10*ROW('Hygiene Data'!F111)))</f>
        <v/>
      </c>
      <c r="DW117" s="309" t="str">
        <f ca="true">+IF(OFFSET('Hygiene Data'!$F$13,0,10*ROW('Hygiene Data'!F111))="","",OFFSET('Hygiene Data'!$F$13,0,10*ROW('Hygiene Data'!F111)))</f>
        <v/>
      </c>
      <c r="DX117" s="309" t="str">
        <f ca="true">+IF(OFFSET('Hygiene Data'!$G$11,0,10*ROW('Hygiene Data'!G111))="","",OFFSET('Hygiene Data'!$G$11,0,10*ROW('Hygiene Data'!G111)))</f>
        <v/>
      </c>
      <c r="DY117" s="309" t="str">
        <f ca="true">+IF(OFFSET('Hygiene Data'!$G$12,0,10*ROW('Hygiene Data'!G111))="","",OFFSET('Hygiene Data'!$G$12,0,10*ROW('Hygiene Data'!G111)))</f>
        <v/>
      </c>
      <c r="DZ117" s="309" t="str">
        <f ca="true">+IF(OFFSET('Hygiene Data'!$G$13,0,10*ROW('Hygiene Data'!G111))="","",OFFSET('Hygiene Data'!$G$13,0,10*ROW('Hygiene Data'!G111)))</f>
        <v/>
      </c>
      <c r="EA117" s="309" t="str">
        <f ca="true">+IF(OFFSET('Hygiene Data'!$H$11,0,10*ROW('Hygiene Data'!H111))="","",OFFSET('Hygiene Data'!$H$11,0,10*ROW('Hygiene Data'!H111)))</f>
        <v/>
      </c>
      <c r="EB117" s="309" t="str">
        <f ca="true">+IF(OFFSET('Hygiene Data'!$H$12,0,10*ROW('Hygiene Data'!H111))="","",OFFSET('Hygiene Data'!$H$12,0,10*ROW('Hygiene Data'!H111)))</f>
        <v/>
      </c>
      <c r="EC117" s="309" t="str">
        <f ca="true">+IF(OFFSET('Hygiene Data'!$H$13,0,10*ROW('Hygiene Data'!H111))="","",OFFSET('Hygiene Data'!$H$13,0,10*ROW('Hygiene Data'!H111)))</f>
        <v/>
      </c>
      <c r="ED117" s="309" t="str">
        <f ca="true">+IF(OFFSET('Hygiene Data'!$I$11,0,10*ROW('Hygiene Data'!I111))="","",OFFSET('Hygiene Data'!$I$11,0,10*ROW('Hygiene Data'!I111)))</f>
        <v/>
      </c>
      <c r="EE117" s="309" t="str">
        <f ca="true">+IF(OFFSET('Hygiene Data'!$I$12,0,10*ROW('Hygiene Data'!I111))="","",OFFSET('Hygiene Data'!$I$12,0,10*ROW('Hygiene Data'!I111)))</f>
        <v/>
      </c>
      <c r="EF117" s="309"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65"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9"/>
      <c r="BS118" s="309" t="str">
        <f ca="true">+IF(OFFSET('Water Data'!$D$27,0,10*ROW('Water Data'!D112))="","",OFFSET('Water Data'!$D$27,0,10*ROW('Water Data'!D112)))</f>
        <v/>
      </c>
      <c r="BT118" s="309" t="str">
        <f ca="true">+IF(OFFSET('Water Data'!$D$28,0,10*ROW('Water Data'!D112))="","",OFFSET('Water Data'!$D$28,0,10*ROW('Water Data'!D112)))</f>
        <v/>
      </c>
      <c r="BU118" s="309" t="str">
        <f ca="true">+IF(OFFSET('Water Data'!$D$29,0,10*ROW('Water Data'!D112))="","",OFFSET('Water Data'!$D$29,0,10*ROW('Water Data'!D112)))</f>
        <v/>
      </c>
      <c r="BV118" s="309" t="str">
        <f ca="true">+IF(OFFSET('Water Data'!$E$27,0,10*ROW('Water Data'!E112))="","",OFFSET('Water Data'!$E$27,0,10*ROW('Water Data'!E112)))</f>
        <v/>
      </c>
      <c r="BW118" s="309" t="str">
        <f ca="true">+IF(OFFSET('Water Data'!$E$28,0,10*ROW('Water Data'!E112))="","",OFFSET('Water Data'!$E$28,0,10*ROW('Water Data'!E112)))</f>
        <v/>
      </c>
      <c r="BX118" s="309" t="str">
        <f ca="true">+IF(OFFSET('Water Data'!$E$29,0,10*ROW('Water Data'!E112))="","",OFFSET('Water Data'!$E$29,0,10*ROW('Water Data'!E112)))</f>
        <v/>
      </c>
      <c r="BY118" s="309" t="str">
        <f ca="true">+IF(OFFSET('Water Data'!$F$27,0,10*ROW('Water Data'!F112))="","",OFFSET('Water Data'!$F$27,0,10*ROW('Water Data'!F112)))</f>
        <v/>
      </c>
      <c r="BZ118" s="309" t="str">
        <f ca="true">+IF(OFFSET('Water Data'!$F$28,0,10*ROW('Water Data'!F112))="","",OFFSET('Water Data'!$F$28,0,10*ROW('Water Data'!F112)))</f>
        <v/>
      </c>
      <c r="CA118" s="309" t="str">
        <f ca="true">+IF(OFFSET('Water Data'!$F$29,0,10*ROW('Water Data'!F112))="","",OFFSET('Water Data'!$F$29,0,10*ROW('Water Data'!F112)))</f>
        <v/>
      </c>
      <c r="CB118" s="309" t="str">
        <f ca="true">+IF(OFFSET('Water Data'!$G$27,0,10*ROW('Water Data'!G112))="","",OFFSET('Water Data'!$G$27,0,10*ROW('Water Data'!G112)))</f>
        <v/>
      </c>
      <c r="CC118" s="309" t="str">
        <f ca="true">+IF(OFFSET('Water Data'!$G$28,0,10*ROW('Water Data'!G112))="","",OFFSET('Water Data'!$G$28,0,10*ROW('Water Data'!G112)))</f>
        <v/>
      </c>
      <c r="CD118" s="309" t="str">
        <f ca="true">+IF(OFFSET('Water Data'!$G$29,0,10*ROW('Water Data'!G112))="","",OFFSET('Water Data'!$G$29,0,10*ROW('Water Data'!G112)))</f>
        <v/>
      </c>
      <c r="CE118" s="309" t="str">
        <f ca="true">+IF(OFFSET('Water Data'!$H$27,0,10*ROW('Water Data'!H112))="","",OFFSET('Water Data'!$H$27,0,10*ROW('Water Data'!H112)))</f>
        <v/>
      </c>
      <c r="CF118" s="309" t="str">
        <f ca="true">+IF(OFFSET('Water Data'!$H$28,0,10*ROW('Water Data'!H112))="","",OFFSET('Water Data'!$H$28,0,10*ROW('Water Data'!H112)))</f>
        <v/>
      </c>
      <c r="CG118" s="309" t="str">
        <f ca="true">+IF(OFFSET('Water Data'!$H$29,0,10*ROW('Water Data'!H112))="","",OFFSET('Water Data'!$H$29,0,10*ROW('Water Data'!H112)))</f>
        <v/>
      </c>
      <c r="CH118" s="309" t="str">
        <f ca="true">+IF(OFFSET('Water Data'!$I$27,0,10*ROW('Water Data'!I112))="","",OFFSET('Water Data'!$I$27,0,10*ROW('Water Data'!I112)))</f>
        <v/>
      </c>
      <c r="CI118" s="309" t="str">
        <f ca="true">+IF(OFFSET('Water Data'!$I$28,0,10*ROW('Water Data'!I112))="","",OFFSET('Water Data'!$I$28,0,10*ROW('Water Data'!I112)))</f>
        <v/>
      </c>
      <c r="CJ118" s="309" t="str">
        <f ca="true">+IF(OFFSET('Water Data'!$I$29,0,10*ROW('Water Data'!I112))="","",OFFSET('Water Data'!$I$29,0,10*ROW('Water Data'!I112)))</f>
        <v/>
      </c>
      <c r="CK118" s="309" t="str">
        <f ca="true">+IF(OFFSET('Sanitation Data'!$D$28,0,10*ROW('Sanitation Data'!D112))="","",OFFSET('Sanitation Data'!$D$28,0,10*ROW('Sanitation Data'!D112)))</f>
        <v/>
      </c>
      <c r="CL118" s="309" t="str">
        <f ca="true">+IF(OFFSET('Sanitation Data'!$D$29,0,10*ROW('Sanitation Data'!D112))="","",OFFSET('Sanitation Data'!$D$29,0,10*ROW('Sanitation Data'!D112)))</f>
        <v/>
      </c>
      <c r="CM118" s="309" t="str">
        <f ca="true">+IF(OFFSET('Sanitation Data'!$D$30,0,10*ROW('Sanitation Data'!D112))="","",OFFSET('Sanitation Data'!$D$30,0,10*ROW('Sanitation Data'!D112)))</f>
        <v/>
      </c>
      <c r="CN118" s="309" t="str">
        <f ca="true">+IF(OFFSET('Sanitation Data'!$D$31,0,10*ROW('Sanitation Data'!D112))="","",OFFSET('Sanitation Data'!$D$31,0,10*ROW('Sanitation Data'!D112)))</f>
        <v/>
      </c>
      <c r="CO118" s="309" t="str">
        <f ca="true">+IF(OFFSET('Sanitation Data'!$D$32,0,10*ROW('Sanitation Data'!D112))="","",OFFSET('Sanitation Data'!$D$32,0,10*ROW('Sanitation Data'!D112)))</f>
        <v/>
      </c>
      <c r="CP118" s="309" t="str">
        <f ca="true">+IF(OFFSET('Sanitation Data'!$E$28,0,10*ROW('Sanitation Data'!E112))="","",OFFSET('Sanitation Data'!$E$28,0,10*ROW('Sanitation Data'!E112)))</f>
        <v/>
      </c>
      <c r="CQ118" s="309" t="str">
        <f ca="true">+IF(OFFSET('Sanitation Data'!$E$29,0,10*ROW('Sanitation Data'!E112))="","",OFFSET('Sanitation Data'!$E$29,0,10*ROW('Sanitation Data'!E112)))</f>
        <v/>
      </c>
      <c r="CR118" s="309" t="str">
        <f ca="true">+IF(OFFSET('Sanitation Data'!$E$30,0,10*ROW('Sanitation Data'!E112))="","",OFFSET('Sanitation Data'!$E$30,0,10*ROW('Sanitation Data'!E112)))</f>
        <v/>
      </c>
      <c r="CS118" s="309" t="str">
        <f ca="true">+IF(OFFSET('Sanitation Data'!$E$31,0,10*ROW('Sanitation Data'!E112))="","",OFFSET('Sanitation Data'!$E$31,0,10*ROW('Sanitation Data'!E112)))</f>
        <v/>
      </c>
      <c r="CT118" s="309" t="str">
        <f ca="true">+IF(OFFSET('Sanitation Data'!$E$32,0,10*ROW('Sanitation Data'!E112))="","",OFFSET('Sanitation Data'!$E$32,0,10*ROW('Sanitation Data'!E112)))</f>
        <v/>
      </c>
      <c r="CU118" s="309" t="str">
        <f ca="true">+IF(OFFSET('Sanitation Data'!$F$28,0,10*ROW('Sanitation Data'!F112))="","",OFFSET('Sanitation Data'!$F$28,0,10*ROW('Sanitation Data'!F112)))</f>
        <v/>
      </c>
      <c r="CV118" s="309" t="str">
        <f ca="true">+IF(OFFSET('Sanitation Data'!$F$29,0,10*ROW('Sanitation Data'!F112))="","",OFFSET('Sanitation Data'!$F$29,0,10*ROW('Sanitation Data'!F112)))</f>
        <v/>
      </c>
      <c r="CW118" s="309" t="str">
        <f ca="true">+IF(OFFSET('Sanitation Data'!$F$30,0,10*ROW('Sanitation Data'!F112))="","",OFFSET('Sanitation Data'!$F$30,0,10*ROW('Sanitation Data'!F112)))</f>
        <v/>
      </c>
      <c r="CX118" s="309" t="str">
        <f ca="true">+IF(OFFSET('Sanitation Data'!$F$31,0,10*ROW('Sanitation Data'!F112))="","",OFFSET('Sanitation Data'!$F$31,0,10*ROW('Sanitation Data'!F112)))</f>
        <v/>
      </c>
      <c r="CY118" s="309" t="str">
        <f ca="true">+IF(OFFSET('Sanitation Data'!$F$32,0,10*ROW('Sanitation Data'!F112))="","",OFFSET('Sanitation Data'!$F$32,0,10*ROW('Sanitation Data'!F112)))</f>
        <v/>
      </c>
      <c r="CZ118" s="309" t="str">
        <f ca="true">+IF(OFFSET('Sanitation Data'!$G$28,0,10*ROW('Sanitation Data'!G112))="","",OFFSET('Sanitation Data'!$G$28,0,10*ROW('Sanitation Data'!G112)))</f>
        <v/>
      </c>
      <c r="DA118" s="309" t="str">
        <f ca="true">+IF(OFFSET('Sanitation Data'!$G$29,0,10*ROW('Sanitation Data'!G112))="","",OFFSET('Sanitation Data'!$G$29,0,10*ROW('Sanitation Data'!G112)))</f>
        <v/>
      </c>
      <c r="DB118" s="309" t="str">
        <f ca="true">+IF(OFFSET('Sanitation Data'!$G$30,0,10*ROW('Sanitation Data'!G112))="","",OFFSET('Sanitation Data'!$G$30,0,10*ROW('Sanitation Data'!G112)))</f>
        <v/>
      </c>
      <c r="DC118" s="309" t="str">
        <f ca="true">+IF(OFFSET('Sanitation Data'!$G$31,0,10*ROW('Sanitation Data'!G112))="","",OFFSET('Sanitation Data'!$G$31,0,10*ROW('Sanitation Data'!G112)))</f>
        <v/>
      </c>
      <c r="DD118" s="309" t="str">
        <f ca="true">+IF(OFFSET('Sanitation Data'!$G$32,0,10*ROW('Sanitation Data'!G112))="","",OFFSET('Sanitation Data'!$G$32,0,10*ROW('Sanitation Data'!G112)))</f>
        <v/>
      </c>
      <c r="DE118" s="309" t="str">
        <f ca="true">+IF(OFFSET('Sanitation Data'!$H$28,0,10*ROW('Sanitation Data'!H112))="","",OFFSET('Sanitation Data'!$H$28,0,10*ROW('Sanitation Data'!H112)))</f>
        <v/>
      </c>
      <c r="DF118" s="309" t="str">
        <f ca="true">+IF(OFFSET('Sanitation Data'!$H$29,0,10*ROW('Sanitation Data'!H112))="","",OFFSET('Sanitation Data'!$H$29,0,10*ROW('Sanitation Data'!H112)))</f>
        <v/>
      </c>
      <c r="DG118" s="309" t="str">
        <f ca="true">+IF(OFFSET('Sanitation Data'!$H$30,0,10*ROW('Sanitation Data'!H112))="","",OFFSET('Sanitation Data'!$H$30,0,10*ROW('Sanitation Data'!H112)))</f>
        <v/>
      </c>
      <c r="DH118" s="309" t="str">
        <f ca="true">+IF(OFFSET('Sanitation Data'!$H$31,0,10*ROW('Sanitation Data'!H112))="","",OFFSET('Sanitation Data'!$H$31,0,10*ROW('Sanitation Data'!H112)))</f>
        <v/>
      </c>
      <c r="DI118" s="309" t="str">
        <f ca="true">+IF(OFFSET('Sanitation Data'!$H$32,0,10*ROW('Sanitation Data'!H112))="","",OFFSET('Sanitation Data'!$H$32,0,10*ROW('Sanitation Data'!H112)))</f>
        <v/>
      </c>
      <c r="DJ118" s="309" t="str">
        <f ca="true">+IF(OFFSET('Sanitation Data'!$I$28,0,10*ROW('Sanitation Data'!I112))="","",OFFSET('Sanitation Data'!$I$28,0,10*ROW('Sanitation Data'!I112)))</f>
        <v/>
      </c>
      <c r="DK118" s="309" t="str">
        <f ca="true">+IF(OFFSET('Sanitation Data'!$I$29,0,10*ROW('Sanitation Data'!I112))="","",OFFSET('Sanitation Data'!$I$29,0,10*ROW('Sanitation Data'!I112)))</f>
        <v/>
      </c>
      <c r="DL118" s="309" t="str">
        <f ca="true">+IF(OFFSET('Sanitation Data'!$I$30,0,10*ROW('Sanitation Data'!I112))="","",OFFSET('Sanitation Data'!$I$30,0,10*ROW('Sanitation Data'!I112)))</f>
        <v/>
      </c>
      <c r="DM118" s="309" t="str">
        <f ca="true">+IF(OFFSET('Sanitation Data'!$I$31,0,10*ROW('Sanitation Data'!I112))="","",OFFSET('Sanitation Data'!$I$31,0,10*ROW('Sanitation Data'!I112)))</f>
        <v/>
      </c>
      <c r="DN118" s="309" t="str">
        <f ca="true">+IF(OFFSET('Sanitation Data'!$I$32,0,10*ROW('Sanitation Data'!I112))="","",OFFSET('Sanitation Data'!$I$32,0,10*ROW('Sanitation Data'!I112)))</f>
        <v/>
      </c>
      <c r="DO118" s="309" t="str">
        <f ca="true">+IF(OFFSET('Hygiene Data'!$D$11,0,10*ROW('Hygiene Data'!D112))="","",OFFSET('Hygiene Data'!$D$11,0,10*ROW('Hygiene Data'!D112)))</f>
        <v/>
      </c>
      <c r="DP118" s="309" t="str">
        <f ca="true">+IF(OFFSET('Hygiene Data'!$D$12,0,10*ROW('Hygiene Data'!D112))="","",OFFSET('Hygiene Data'!$D$12,0,10*ROW('Hygiene Data'!D112)))</f>
        <v/>
      </c>
      <c r="DQ118" s="309" t="str">
        <f ca="true">+IF(OFFSET('Hygiene Data'!$D$13,0,10*ROW('Hygiene Data'!D112))="","",OFFSET('Hygiene Data'!$D$13,0,10*ROW('Hygiene Data'!D112)))</f>
        <v/>
      </c>
      <c r="DR118" s="309" t="str">
        <f ca="true">+IF(OFFSET('Hygiene Data'!$E$11,0,10*ROW('Hygiene Data'!E112))="","",OFFSET('Hygiene Data'!$E$11,0,10*ROW('Hygiene Data'!E112)))</f>
        <v/>
      </c>
      <c r="DS118" s="309" t="str">
        <f ca="true">+IF(OFFSET('Hygiene Data'!$E$12,0,10*ROW('Hygiene Data'!E112))="","",OFFSET('Hygiene Data'!$E$12,0,10*ROW('Hygiene Data'!E112)))</f>
        <v/>
      </c>
      <c r="DT118" s="309" t="str">
        <f ca="true">+IF(OFFSET('Hygiene Data'!$E$13,0,10*ROW('Hygiene Data'!E112))="","",OFFSET('Hygiene Data'!$E$13,0,10*ROW('Hygiene Data'!E112)))</f>
        <v/>
      </c>
      <c r="DU118" s="309" t="str">
        <f ca="true">+IF(OFFSET('Hygiene Data'!$F$11,0,10*ROW('Hygiene Data'!F112))="","",OFFSET('Hygiene Data'!$F$11,0,10*ROW('Hygiene Data'!F112)))</f>
        <v/>
      </c>
      <c r="DV118" s="309" t="str">
        <f ca="true">+IF(OFFSET('Hygiene Data'!$F$12,0,10*ROW('Hygiene Data'!F112))="","",OFFSET('Hygiene Data'!$F$12,0,10*ROW('Hygiene Data'!F112)))</f>
        <v/>
      </c>
      <c r="DW118" s="309" t="str">
        <f ca="true">+IF(OFFSET('Hygiene Data'!$F$13,0,10*ROW('Hygiene Data'!F112))="","",OFFSET('Hygiene Data'!$F$13,0,10*ROW('Hygiene Data'!F112)))</f>
        <v/>
      </c>
      <c r="DX118" s="309" t="str">
        <f ca="true">+IF(OFFSET('Hygiene Data'!$G$11,0,10*ROW('Hygiene Data'!G112))="","",OFFSET('Hygiene Data'!$G$11,0,10*ROW('Hygiene Data'!G112)))</f>
        <v/>
      </c>
      <c r="DY118" s="309" t="str">
        <f ca="true">+IF(OFFSET('Hygiene Data'!$G$12,0,10*ROW('Hygiene Data'!G112))="","",OFFSET('Hygiene Data'!$G$12,0,10*ROW('Hygiene Data'!G112)))</f>
        <v/>
      </c>
      <c r="DZ118" s="309" t="str">
        <f ca="true">+IF(OFFSET('Hygiene Data'!$G$13,0,10*ROW('Hygiene Data'!G112))="","",OFFSET('Hygiene Data'!$G$13,0,10*ROW('Hygiene Data'!G112)))</f>
        <v/>
      </c>
      <c r="EA118" s="309" t="str">
        <f ca="true">+IF(OFFSET('Hygiene Data'!$H$11,0,10*ROW('Hygiene Data'!H112))="","",OFFSET('Hygiene Data'!$H$11,0,10*ROW('Hygiene Data'!H112)))</f>
        <v/>
      </c>
      <c r="EB118" s="309" t="str">
        <f ca="true">+IF(OFFSET('Hygiene Data'!$H$12,0,10*ROW('Hygiene Data'!H112))="","",OFFSET('Hygiene Data'!$H$12,0,10*ROW('Hygiene Data'!H112)))</f>
        <v/>
      </c>
      <c r="EC118" s="309" t="str">
        <f ca="true">+IF(OFFSET('Hygiene Data'!$H$13,0,10*ROW('Hygiene Data'!H112))="","",OFFSET('Hygiene Data'!$H$13,0,10*ROW('Hygiene Data'!H112)))</f>
        <v/>
      </c>
      <c r="ED118" s="309" t="str">
        <f ca="true">+IF(OFFSET('Hygiene Data'!$I$11,0,10*ROW('Hygiene Data'!I112))="","",OFFSET('Hygiene Data'!$I$11,0,10*ROW('Hygiene Data'!I112)))</f>
        <v/>
      </c>
      <c r="EE118" s="309" t="str">
        <f ca="true">+IF(OFFSET('Hygiene Data'!$I$12,0,10*ROW('Hygiene Data'!I112))="","",OFFSET('Hygiene Data'!$I$12,0,10*ROW('Hygiene Data'!I112)))</f>
        <v/>
      </c>
      <c r="EF118" s="309"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65"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9"/>
      <c r="BS119" s="309" t="str">
        <f ca="true">+IF(OFFSET('Water Data'!$D$27,0,10*ROW('Water Data'!D113))="","",OFFSET('Water Data'!$D$27,0,10*ROW('Water Data'!D113)))</f>
        <v/>
      </c>
      <c r="BT119" s="309" t="str">
        <f ca="true">+IF(OFFSET('Water Data'!$D$28,0,10*ROW('Water Data'!D113))="","",OFFSET('Water Data'!$D$28,0,10*ROW('Water Data'!D113)))</f>
        <v/>
      </c>
      <c r="BU119" s="309" t="str">
        <f ca="true">+IF(OFFSET('Water Data'!$D$29,0,10*ROW('Water Data'!D113))="","",OFFSET('Water Data'!$D$29,0,10*ROW('Water Data'!D113)))</f>
        <v/>
      </c>
      <c r="BV119" s="309" t="str">
        <f ca="true">+IF(OFFSET('Water Data'!$E$27,0,10*ROW('Water Data'!E113))="","",OFFSET('Water Data'!$E$27,0,10*ROW('Water Data'!E113)))</f>
        <v/>
      </c>
      <c r="BW119" s="309" t="str">
        <f ca="true">+IF(OFFSET('Water Data'!$E$28,0,10*ROW('Water Data'!E113))="","",OFFSET('Water Data'!$E$28,0,10*ROW('Water Data'!E113)))</f>
        <v/>
      </c>
      <c r="BX119" s="309" t="str">
        <f ca="true">+IF(OFFSET('Water Data'!$E$29,0,10*ROW('Water Data'!E113))="","",OFFSET('Water Data'!$E$29,0,10*ROW('Water Data'!E113)))</f>
        <v/>
      </c>
      <c r="BY119" s="309" t="str">
        <f ca="true">+IF(OFFSET('Water Data'!$F$27,0,10*ROW('Water Data'!F113))="","",OFFSET('Water Data'!$F$27,0,10*ROW('Water Data'!F113)))</f>
        <v/>
      </c>
      <c r="BZ119" s="309" t="str">
        <f ca="true">+IF(OFFSET('Water Data'!$F$28,0,10*ROW('Water Data'!F113))="","",OFFSET('Water Data'!$F$28,0,10*ROW('Water Data'!F113)))</f>
        <v/>
      </c>
      <c r="CA119" s="309" t="str">
        <f ca="true">+IF(OFFSET('Water Data'!$F$29,0,10*ROW('Water Data'!F113))="","",OFFSET('Water Data'!$F$29,0,10*ROW('Water Data'!F113)))</f>
        <v/>
      </c>
      <c r="CB119" s="309" t="str">
        <f ca="true">+IF(OFFSET('Water Data'!$G$27,0,10*ROW('Water Data'!G113))="","",OFFSET('Water Data'!$G$27,0,10*ROW('Water Data'!G113)))</f>
        <v/>
      </c>
      <c r="CC119" s="309" t="str">
        <f ca="true">+IF(OFFSET('Water Data'!$G$28,0,10*ROW('Water Data'!G113))="","",OFFSET('Water Data'!$G$28,0,10*ROW('Water Data'!G113)))</f>
        <v/>
      </c>
      <c r="CD119" s="309" t="str">
        <f ca="true">+IF(OFFSET('Water Data'!$G$29,0,10*ROW('Water Data'!G113))="","",OFFSET('Water Data'!$G$29,0,10*ROW('Water Data'!G113)))</f>
        <v/>
      </c>
      <c r="CE119" s="309" t="str">
        <f ca="true">+IF(OFFSET('Water Data'!$H$27,0,10*ROW('Water Data'!H113))="","",OFFSET('Water Data'!$H$27,0,10*ROW('Water Data'!H113)))</f>
        <v/>
      </c>
      <c r="CF119" s="309" t="str">
        <f ca="true">+IF(OFFSET('Water Data'!$H$28,0,10*ROW('Water Data'!H113))="","",OFFSET('Water Data'!$H$28,0,10*ROW('Water Data'!H113)))</f>
        <v/>
      </c>
      <c r="CG119" s="309" t="str">
        <f ca="true">+IF(OFFSET('Water Data'!$H$29,0,10*ROW('Water Data'!H113))="","",OFFSET('Water Data'!$H$29,0,10*ROW('Water Data'!H113)))</f>
        <v/>
      </c>
      <c r="CH119" s="309" t="str">
        <f ca="true">+IF(OFFSET('Water Data'!$I$27,0,10*ROW('Water Data'!I113))="","",OFFSET('Water Data'!$I$27,0,10*ROW('Water Data'!I113)))</f>
        <v/>
      </c>
      <c r="CI119" s="309" t="str">
        <f ca="true">+IF(OFFSET('Water Data'!$I$28,0,10*ROW('Water Data'!I113))="","",OFFSET('Water Data'!$I$28,0,10*ROW('Water Data'!I113)))</f>
        <v/>
      </c>
      <c r="CJ119" s="309" t="str">
        <f ca="true">+IF(OFFSET('Water Data'!$I$29,0,10*ROW('Water Data'!I113))="","",OFFSET('Water Data'!$I$29,0,10*ROW('Water Data'!I113)))</f>
        <v/>
      </c>
      <c r="CK119" s="309" t="str">
        <f ca="true">+IF(OFFSET('Sanitation Data'!$D$28,0,10*ROW('Sanitation Data'!D113))="","",OFFSET('Sanitation Data'!$D$28,0,10*ROW('Sanitation Data'!D113)))</f>
        <v/>
      </c>
      <c r="CL119" s="309" t="str">
        <f ca="true">+IF(OFFSET('Sanitation Data'!$D$29,0,10*ROW('Sanitation Data'!D113))="","",OFFSET('Sanitation Data'!$D$29,0,10*ROW('Sanitation Data'!D113)))</f>
        <v/>
      </c>
      <c r="CM119" s="309" t="str">
        <f ca="true">+IF(OFFSET('Sanitation Data'!$D$30,0,10*ROW('Sanitation Data'!D113))="","",OFFSET('Sanitation Data'!$D$30,0,10*ROW('Sanitation Data'!D113)))</f>
        <v/>
      </c>
      <c r="CN119" s="309" t="str">
        <f ca="true">+IF(OFFSET('Sanitation Data'!$D$31,0,10*ROW('Sanitation Data'!D113))="","",OFFSET('Sanitation Data'!$D$31,0,10*ROW('Sanitation Data'!D113)))</f>
        <v/>
      </c>
      <c r="CO119" s="309" t="str">
        <f ca="true">+IF(OFFSET('Sanitation Data'!$D$32,0,10*ROW('Sanitation Data'!D113))="","",OFFSET('Sanitation Data'!$D$32,0,10*ROW('Sanitation Data'!D113)))</f>
        <v/>
      </c>
      <c r="CP119" s="309" t="str">
        <f ca="true">+IF(OFFSET('Sanitation Data'!$E$28,0,10*ROW('Sanitation Data'!E113))="","",OFFSET('Sanitation Data'!$E$28,0,10*ROW('Sanitation Data'!E113)))</f>
        <v/>
      </c>
      <c r="CQ119" s="309" t="str">
        <f ca="true">+IF(OFFSET('Sanitation Data'!$E$29,0,10*ROW('Sanitation Data'!E113))="","",OFFSET('Sanitation Data'!$E$29,0,10*ROW('Sanitation Data'!E113)))</f>
        <v/>
      </c>
      <c r="CR119" s="309" t="str">
        <f ca="true">+IF(OFFSET('Sanitation Data'!$E$30,0,10*ROW('Sanitation Data'!E113))="","",OFFSET('Sanitation Data'!$E$30,0,10*ROW('Sanitation Data'!E113)))</f>
        <v/>
      </c>
      <c r="CS119" s="309" t="str">
        <f ca="true">+IF(OFFSET('Sanitation Data'!$E$31,0,10*ROW('Sanitation Data'!E113))="","",OFFSET('Sanitation Data'!$E$31,0,10*ROW('Sanitation Data'!E113)))</f>
        <v/>
      </c>
      <c r="CT119" s="309" t="str">
        <f ca="true">+IF(OFFSET('Sanitation Data'!$E$32,0,10*ROW('Sanitation Data'!E113))="","",OFFSET('Sanitation Data'!$E$32,0,10*ROW('Sanitation Data'!E113)))</f>
        <v/>
      </c>
      <c r="CU119" s="309" t="str">
        <f ca="true">+IF(OFFSET('Sanitation Data'!$F$28,0,10*ROW('Sanitation Data'!F113))="","",OFFSET('Sanitation Data'!$F$28,0,10*ROW('Sanitation Data'!F113)))</f>
        <v/>
      </c>
      <c r="CV119" s="309" t="str">
        <f ca="true">+IF(OFFSET('Sanitation Data'!$F$29,0,10*ROW('Sanitation Data'!F113))="","",OFFSET('Sanitation Data'!$F$29,0,10*ROW('Sanitation Data'!F113)))</f>
        <v/>
      </c>
      <c r="CW119" s="309" t="str">
        <f ca="true">+IF(OFFSET('Sanitation Data'!$F$30,0,10*ROW('Sanitation Data'!F113))="","",OFFSET('Sanitation Data'!$F$30,0,10*ROW('Sanitation Data'!F113)))</f>
        <v/>
      </c>
      <c r="CX119" s="309" t="str">
        <f ca="true">+IF(OFFSET('Sanitation Data'!$F$31,0,10*ROW('Sanitation Data'!F113))="","",OFFSET('Sanitation Data'!$F$31,0,10*ROW('Sanitation Data'!F113)))</f>
        <v/>
      </c>
      <c r="CY119" s="309" t="str">
        <f ca="true">+IF(OFFSET('Sanitation Data'!$F$32,0,10*ROW('Sanitation Data'!F113))="","",OFFSET('Sanitation Data'!$F$32,0,10*ROW('Sanitation Data'!F113)))</f>
        <v/>
      </c>
      <c r="CZ119" s="309" t="str">
        <f ca="true">+IF(OFFSET('Sanitation Data'!$G$28,0,10*ROW('Sanitation Data'!G113))="","",OFFSET('Sanitation Data'!$G$28,0,10*ROW('Sanitation Data'!G113)))</f>
        <v/>
      </c>
      <c r="DA119" s="309" t="str">
        <f ca="true">+IF(OFFSET('Sanitation Data'!$G$29,0,10*ROW('Sanitation Data'!G113))="","",OFFSET('Sanitation Data'!$G$29,0,10*ROW('Sanitation Data'!G113)))</f>
        <v/>
      </c>
      <c r="DB119" s="309" t="str">
        <f ca="true">+IF(OFFSET('Sanitation Data'!$G$30,0,10*ROW('Sanitation Data'!G113))="","",OFFSET('Sanitation Data'!$G$30,0,10*ROW('Sanitation Data'!G113)))</f>
        <v/>
      </c>
      <c r="DC119" s="309" t="str">
        <f ca="true">+IF(OFFSET('Sanitation Data'!$G$31,0,10*ROW('Sanitation Data'!G113))="","",OFFSET('Sanitation Data'!$G$31,0,10*ROW('Sanitation Data'!G113)))</f>
        <v/>
      </c>
      <c r="DD119" s="309" t="str">
        <f ca="true">+IF(OFFSET('Sanitation Data'!$G$32,0,10*ROW('Sanitation Data'!G113))="","",OFFSET('Sanitation Data'!$G$32,0,10*ROW('Sanitation Data'!G113)))</f>
        <v/>
      </c>
      <c r="DE119" s="309" t="str">
        <f ca="true">+IF(OFFSET('Sanitation Data'!$H$28,0,10*ROW('Sanitation Data'!H113))="","",OFFSET('Sanitation Data'!$H$28,0,10*ROW('Sanitation Data'!H113)))</f>
        <v/>
      </c>
      <c r="DF119" s="309" t="str">
        <f ca="true">+IF(OFFSET('Sanitation Data'!$H$29,0,10*ROW('Sanitation Data'!H113))="","",OFFSET('Sanitation Data'!$H$29,0,10*ROW('Sanitation Data'!H113)))</f>
        <v/>
      </c>
      <c r="DG119" s="309" t="str">
        <f ca="true">+IF(OFFSET('Sanitation Data'!$H$30,0,10*ROW('Sanitation Data'!H113))="","",OFFSET('Sanitation Data'!$H$30,0,10*ROW('Sanitation Data'!H113)))</f>
        <v/>
      </c>
      <c r="DH119" s="309" t="str">
        <f ca="true">+IF(OFFSET('Sanitation Data'!$H$31,0,10*ROW('Sanitation Data'!H113))="","",OFFSET('Sanitation Data'!$H$31,0,10*ROW('Sanitation Data'!H113)))</f>
        <v/>
      </c>
      <c r="DI119" s="309" t="str">
        <f ca="true">+IF(OFFSET('Sanitation Data'!$H$32,0,10*ROW('Sanitation Data'!H113))="","",OFFSET('Sanitation Data'!$H$32,0,10*ROW('Sanitation Data'!H113)))</f>
        <v/>
      </c>
      <c r="DJ119" s="309" t="str">
        <f ca="true">+IF(OFFSET('Sanitation Data'!$I$28,0,10*ROW('Sanitation Data'!I113))="","",OFFSET('Sanitation Data'!$I$28,0,10*ROW('Sanitation Data'!I113)))</f>
        <v/>
      </c>
      <c r="DK119" s="309" t="str">
        <f ca="true">+IF(OFFSET('Sanitation Data'!$I$29,0,10*ROW('Sanitation Data'!I113))="","",OFFSET('Sanitation Data'!$I$29,0,10*ROW('Sanitation Data'!I113)))</f>
        <v/>
      </c>
      <c r="DL119" s="309" t="str">
        <f ca="true">+IF(OFFSET('Sanitation Data'!$I$30,0,10*ROW('Sanitation Data'!I113))="","",OFFSET('Sanitation Data'!$I$30,0,10*ROW('Sanitation Data'!I113)))</f>
        <v/>
      </c>
      <c r="DM119" s="309" t="str">
        <f ca="true">+IF(OFFSET('Sanitation Data'!$I$31,0,10*ROW('Sanitation Data'!I113))="","",OFFSET('Sanitation Data'!$I$31,0,10*ROW('Sanitation Data'!I113)))</f>
        <v/>
      </c>
      <c r="DN119" s="309" t="str">
        <f ca="true">+IF(OFFSET('Sanitation Data'!$I$32,0,10*ROW('Sanitation Data'!I113))="","",OFFSET('Sanitation Data'!$I$32,0,10*ROW('Sanitation Data'!I113)))</f>
        <v/>
      </c>
      <c r="DO119" s="309" t="str">
        <f ca="true">+IF(OFFSET('Hygiene Data'!$D$11,0,10*ROW('Hygiene Data'!D113))="","",OFFSET('Hygiene Data'!$D$11,0,10*ROW('Hygiene Data'!D113)))</f>
        <v/>
      </c>
      <c r="DP119" s="309" t="str">
        <f ca="true">+IF(OFFSET('Hygiene Data'!$D$12,0,10*ROW('Hygiene Data'!D113))="","",OFFSET('Hygiene Data'!$D$12,0,10*ROW('Hygiene Data'!D113)))</f>
        <v/>
      </c>
      <c r="DQ119" s="309" t="str">
        <f ca="true">+IF(OFFSET('Hygiene Data'!$D$13,0,10*ROW('Hygiene Data'!D113))="","",OFFSET('Hygiene Data'!$D$13,0,10*ROW('Hygiene Data'!D113)))</f>
        <v/>
      </c>
      <c r="DR119" s="309" t="str">
        <f ca="true">+IF(OFFSET('Hygiene Data'!$E$11,0,10*ROW('Hygiene Data'!E113))="","",OFFSET('Hygiene Data'!$E$11,0,10*ROW('Hygiene Data'!E113)))</f>
        <v/>
      </c>
      <c r="DS119" s="309" t="str">
        <f ca="true">+IF(OFFSET('Hygiene Data'!$E$12,0,10*ROW('Hygiene Data'!E113))="","",OFFSET('Hygiene Data'!$E$12,0,10*ROW('Hygiene Data'!E113)))</f>
        <v/>
      </c>
      <c r="DT119" s="309" t="str">
        <f ca="true">+IF(OFFSET('Hygiene Data'!$E$13,0,10*ROW('Hygiene Data'!E113))="","",OFFSET('Hygiene Data'!$E$13,0,10*ROW('Hygiene Data'!E113)))</f>
        <v/>
      </c>
      <c r="DU119" s="309" t="str">
        <f ca="true">+IF(OFFSET('Hygiene Data'!$F$11,0,10*ROW('Hygiene Data'!F113))="","",OFFSET('Hygiene Data'!$F$11,0,10*ROW('Hygiene Data'!F113)))</f>
        <v/>
      </c>
      <c r="DV119" s="309" t="str">
        <f ca="true">+IF(OFFSET('Hygiene Data'!$F$12,0,10*ROW('Hygiene Data'!F113))="","",OFFSET('Hygiene Data'!$F$12,0,10*ROW('Hygiene Data'!F113)))</f>
        <v/>
      </c>
      <c r="DW119" s="309" t="str">
        <f ca="true">+IF(OFFSET('Hygiene Data'!$F$13,0,10*ROW('Hygiene Data'!F113))="","",OFFSET('Hygiene Data'!$F$13,0,10*ROW('Hygiene Data'!F113)))</f>
        <v/>
      </c>
      <c r="DX119" s="309" t="str">
        <f ca="true">+IF(OFFSET('Hygiene Data'!$G$11,0,10*ROW('Hygiene Data'!G113))="","",OFFSET('Hygiene Data'!$G$11,0,10*ROW('Hygiene Data'!G113)))</f>
        <v/>
      </c>
      <c r="DY119" s="309" t="str">
        <f ca="true">+IF(OFFSET('Hygiene Data'!$G$12,0,10*ROW('Hygiene Data'!G113))="","",OFFSET('Hygiene Data'!$G$12,0,10*ROW('Hygiene Data'!G113)))</f>
        <v/>
      </c>
      <c r="DZ119" s="309" t="str">
        <f ca="true">+IF(OFFSET('Hygiene Data'!$G$13,0,10*ROW('Hygiene Data'!G113))="","",OFFSET('Hygiene Data'!$G$13,0,10*ROW('Hygiene Data'!G113)))</f>
        <v/>
      </c>
      <c r="EA119" s="309" t="str">
        <f ca="true">+IF(OFFSET('Hygiene Data'!$H$11,0,10*ROW('Hygiene Data'!H113))="","",OFFSET('Hygiene Data'!$H$11,0,10*ROW('Hygiene Data'!H113)))</f>
        <v/>
      </c>
      <c r="EB119" s="309" t="str">
        <f ca="true">+IF(OFFSET('Hygiene Data'!$H$12,0,10*ROW('Hygiene Data'!H113))="","",OFFSET('Hygiene Data'!$H$12,0,10*ROW('Hygiene Data'!H113)))</f>
        <v/>
      </c>
      <c r="EC119" s="309" t="str">
        <f ca="true">+IF(OFFSET('Hygiene Data'!$H$13,0,10*ROW('Hygiene Data'!H113))="","",OFFSET('Hygiene Data'!$H$13,0,10*ROW('Hygiene Data'!H113)))</f>
        <v/>
      </c>
      <c r="ED119" s="309" t="str">
        <f ca="true">+IF(OFFSET('Hygiene Data'!$I$11,0,10*ROW('Hygiene Data'!I113))="","",OFFSET('Hygiene Data'!$I$11,0,10*ROW('Hygiene Data'!I113)))</f>
        <v/>
      </c>
      <c r="EE119" s="309" t="str">
        <f ca="true">+IF(OFFSET('Hygiene Data'!$I$12,0,10*ROW('Hygiene Data'!I113))="","",OFFSET('Hygiene Data'!$I$12,0,10*ROW('Hygiene Data'!I113)))</f>
        <v/>
      </c>
      <c r="EF119" s="309"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65"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9"/>
      <c r="BS120" s="309" t="str">
        <f ca="true">+IF(OFFSET('Water Data'!$D$27,0,10*ROW('Water Data'!D114))="","",OFFSET('Water Data'!$D$27,0,10*ROW('Water Data'!D114)))</f>
        <v/>
      </c>
      <c r="BT120" s="309" t="str">
        <f ca="true">+IF(OFFSET('Water Data'!$D$28,0,10*ROW('Water Data'!D114))="","",OFFSET('Water Data'!$D$28,0,10*ROW('Water Data'!D114)))</f>
        <v/>
      </c>
      <c r="BU120" s="309" t="str">
        <f ca="true">+IF(OFFSET('Water Data'!$D$29,0,10*ROW('Water Data'!D114))="","",OFFSET('Water Data'!$D$29,0,10*ROW('Water Data'!D114)))</f>
        <v/>
      </c>
      <c r="BV120" s="309" t="str">
        <f ca="true">+IF(OFFSET('Water Data'!$E$27,0,10*ROW('Water Data'!E114))="","",OFFSET('Water Data'!$E$27,0,10*ROW('Water Data'!E114)))</f>
        <v/>
      </c>
      <c r="BW120" s="309" t="str">
        <f ca="true">+IF(OFFSET('Water Data'!$E$28,0,10*ROW('Water Data'!E114))="","",OFFSET('Water Data'!$E$28,0,10*ROW('Water Data'!E114)))</f>
        <v/>
      </c>
      <c r="BX120" s="309" t="str">
        <f ca="true">+IF(OFFSET('Water Data'!$E$29,0,10*ROW('Water Data'!E114))="","",OFFSET('Water Data'!$E$29,0,10*ROW('Water Data'!E114)))</f>
        <v/>
      </c>
      <c r="BY120" s="309" t="str">
        <f ca="true">+IF(OFFSET('Water Data'!$F$27,0,10*ROW('Water Data'!F114))="","",OFFSET('Water Data'!$F$27,0,10*ROW('Water Data'!F114)))</f>
        <v/>
      </c>
      <c r="BZ120" s="309" t="str">
        <f ca="true">+IF(OFFSET('Water Data'!$F$28,0,10*ROW('Water Data'!F114))="","",OFFSET('Water Data'!$F$28,0,10*ROW('Water Data'!F114)))</f>
        <v/>
      </c>
      <c r="CA120" s="309" t="str">
        <f ca="true">+IF(OFFSET('Water Data'!$F$29,0,10*ROW('Water Data'!F114))="","",OFFSET('Water Data'!$F$29,0,10*ROW('Water Data'!F114)))</f>
        <v/>
      </c>
      <c r="CB120" s="309" t="str">
        <f ca="true">+IF(OFFSET('Water Data'!$G$27,0,10*ROW('Water Data'!G114))="","",OFFSET('Water Data'!$G$27,0,10*ROW('Water Data'!G114)))</f>
        <v/>
      </c>
      <c r="CC120" s="309" t="str">
        <f ca="true">+IF(OFFSET('Water Data'!$G$28,0,10*ROW('Water Data'!G114))="","",OFFSET('Water Data'!$G$28,0,10*ROW('Water Data'!G114)))</f>
        <v/>
      </c>
      <c r="CD120" s="309" t="str">
        <f ca="true">+IF(OFFSET('Water Data'!$G$29,0,10*ROW('Water Data'!G114))="","",OFFSET('Water Data'!$G$29,0,10*ROW('Water Data'!G114)))</f>
        <v/>
      </c>
      <c r="CE120" s="309" t="str">
        <f ca="true">+IF(OFFSET('Water Data'!$H$27,0,10*ROW('Water Data'!H114))="","",OFFSET('Water Data'!$H$27,0,10*ROW('Water Data'!H114)))</f>
        <v/>
      </c>
      <c r="CF120" s="309" t="str">
        <f ca="true">+IF(OFFSET('Water Data'!$H$28,0,10*ROW('Water Data'!H114))="","",OFFSET('Water Data'!$H$28,0,10*ROW('Water Data'!H114)))</f>
        <v/>
      </c>
      <c r="CG120" s="309" t="str">
        <f ca="true">+IF(OFFSET('Water Data'!$H$29,0,10*ROW('Water Data'!H114))="","",OFFSET('Water Data'!$H$29,0,10*ROW('Water Data'!H114)))</f>
        <v/>
      </c>
      <c r="CH120" s="309" t="str">
        <f ca="true">+IF(OFFSET('Water Data'!$I$27,0,10*ROW('Water Data'!I114))="","",OFFSET('Water Data'!$I$27,0,10*ROW('Water Data'!I114)))</f>
        <v/>
      </c>
      <c r="CI120" s="309" t="str">
        <f ca="true">+IF(OFFSET('Water Data'!$I$28,0,10*ROW('Water Data'!I114))="","",OFFSET('Water Data'!$I$28,0,10*ROW('Water Data'!I114)))</f>
        <v/>
      </c>
      <c r="CJ120" s="309" t="str">
        <f ca="true">+IF(OFFSET('Water Data'!$I$29,0,10*ROW('Water Data'!I114))="","",OFFSET('Water Data'!$I$29,0,10*ROW('Water Data'!I114)))</f>
        <v/>
      </c>
      <c r="CK120" s="309" t="str">
        <f ca="true">+IF(OFFSET('Sanitation Data'!$D$28,0,10*ROW('Sanitation Data'!D114))="","",OFFSET('Sanitation Data'!$D$28,0,10*ROW('Sanitation Data'!D114)))</f>
        <v/>
      </c>
      <c r="CL120" s="309" t="str">
        <f ca="true">+IF(OFFSET('Sanitation Data'!$D$29,0,10*ROW('Sanitation Data'!D114))="","",OFFSET('Sanitation Data'!$D$29,0,10*ROW('Sanitation Data'!D114)))</f>
        <v/>
      </c>
      <c r="CM120" s="309" t="str">
        <f ca="true">+IF(OFFSET('Sanitation Data'!$D$30,0,10*ROW('Sanitation Data'!D114))="","",OFFSET('Sanitation Data'!$D$30,0,10*ROW('Sanitation Data'!D114)))</f>
        <v/>
      </c>
      <c r="CN120" s="309" t="str">
        <f ca="true">+IF(OFFSET('Sanitation Data'!$D$31,0,10*ROW('Sanitation Data'!D114))="","",OFFSET('Sanitation Data'!$D$31,0,10*ROW('Sanitation Data'!D114)))</f>
        <v/>
      </c>
      <c r="CO120" s="309" t="str">
        <f ca="true">+IF(OFFSET('Sanitation Data'!$D$32,0,10*ROW('Sanitation Data'!D114))="","",OFFSET('Sanitation Data'!$D$32,0,10*ROW('Sanitation Data'!D114)))</f>
        <v/>
      </c>
      <c r="CP120" s="309" t="str">
        <f ca="true">+IF(OFFSET('Sanitation Data'!$E$28,0,10*ROW('Sanitation Data'!E114))="","",OFFSET('Sanitation Data'!$E$28,0,10*ROW('Sanitation Data'!E114)))</f>
        <v/>
      </c>
      <c r="CQ120" s="309" t="str">
        <f ca="true">+IF(OFFSET('Sanitation Data'!$E$29,0,10*ROW('Sanitation Data'!E114))="","",OFFSET('Sanitation Data'!$E$29,0,10*ROW('Sanitation Data'!E114)))</f>
        <v/>
      </c>
      <c r="CR120" s="309" t="str">
        <f ca="true">+IF(OFFSET('Sanitation Data'!$E$30,0,10*ROW('Sanitation Data'!E114))="","",OFFSET('Sanitation Data'!$E$30,0,10*ROW('Sanitation Data'!E114)))</f>
        <v/>
      </c>
      <c r="CS120" s="309" t="str">
        <f ca="true">+IF(OFFSET('Sanitation Data'!$E$31,0,10*ROW('Sanitation Data'!E114))="","",OFFSET('Sanitation Data'!$E$31,0,10*ROW('Sanitation Data'!E114)))</f>
        <v/>
      </c>
      <c r="CT120" s="309" t="str">
        <f ca="true">+IF(OFFSET('Sanitation Data'!$E$32,0,10*ROW('Sanitation Data'!E114))="","",OFFSET('Sanitation Data'!$E$32,0,10*ROW('Sanitation Data'!E114)))</f>
        <v/>
      </c>
      <c r="CU120" s="309" t="str">
        <f ca="true">+IF(OFFSET('Sanitation Data'!$F$28,0,10*ROW('Sanitation Data'!F114))="","",OFFSET('Sanitation Data'!$F$28,0,10*ROW('Sanitation Data'!F114)))</f>
        <v/>
      </c>
      <c r="CV120" s="309" t="str">
        <f ca="true">+IF(OFFSET('Sanitation Data'!$F$29,0,10*ROW('Sanitation Data'!F114))="","",OFFSET('Sanitation Data'!$F$29,0,10*ROW('Sanitation Data'!F114)))</f>
        <v/>
      </c>
      <c r="CW120" s="309" t="str">
        <f ca="true">+IF(OFFSET('Sanitation Data'!$F$30,0,10*ROW('Sanitation Data'!F114))="","",OFFSET('Sanitation Data'!$F$30,0,10*ROW('Sanitation Data'!F114)))</f>
        <v/>
      </c>
      <c r="CX120" s="309" t="str">
        <f ca="true">+IF(OFFSET('Sanitation Data'!$F$31,0,10*ROW('Sanitation Data'!F114))="","",OFFSET('Sanitation Data'!$F$31,0,10*ROW('Sanitation Data'!F114)))</f>
        <v/>
      </c>
      <c r="CY120" s="309" t="str">
        <f ca="true">+IF(OFFSET('Sanitation Data'!$F$32,0,10*ROW('Sanitation Data'!F114))="","",OFFSET('Sanitation Data'!$F$32,0,10*ROW('Sanitation Data'!F114)))</f>
        <v/>
      </c>
      <c r="CZ120" s="309" t="str">
        <f ca="true">+IF(OFFSET('Sanitation Data'!$G$28,0,10*ROW('Sanitation Data'!G114))="","",OFFSET('Sanitation Data'!$G$28,0,10*ROW('Sanitation Data'!G114)))</f>
        <v/>
      </c>
      <c r="DA120" s="309" t="str">
        <f ca="true">+IF(OFFSET('Sanitation Data'!$G$29,0,10*ROW('Sanitation Data'!G114))="","",OFFSET('Sanitation Data'!$G$29,0,10*ROW('Sanitation Data'!G114)))</f>
        <v/>
      </c>
      <c r="DB120" s="309" t="str">
        <f ca="true">+IF(OFFSET('Sanitation Data'!$G$30,0,10*ROW('Sanitation Data'!G114))="","",OFFSET('Sanitation Data'!$G$30,0,10*ROW('Sanitation Data'!G114)))</f>
        <v/>
      </c>
      <c r="DC120" s="309" t="str">
        <f ca="true">+IF(OFFSET('Sanitation Data'!$G$31,0,10*ROW('Sanitation Data'!G114))="","",OFFSET('Sanitation Data'!$G$31,0,10*ROW('Sanitation Data'!G114)))</f>
        <v/>
      </c>
      <c r="DD120" s="309" t="str">
        <f ca="true">+IF(OFFSET('Sanitation Data'!$G$32,0,10*ROW('Sanitation Data'!G114))="","",OFFSET('Sanitation Data'!$G$32,0,10*ROW('Sanitation Data'!G114)))</f>
        <v/>
      </c>
      <c r="DE120" s="309" t="str">
        <f ca="true">+IF(OFFSET('Sanitation Data'!$H$28,0,10*ROW('Sanitation Data'!H114))="","",OFFSET('Sanitation Data'!$H$28,0,10*ROW('Sanitation Data'!H114)))</f>
        <v/>
      </c>
      <c r="DF120" s="309" t="str">
        <f ca="true">+IF(OFFSET('Sanitation Data'!$H$29,0,10*ROW('Sanitation Data'!H114))="","",OFFSET('Sanitation Data'!$H$29,0,10*ROW('Sanitation Data'!H114)))</f>
        <v/>
      </c>
      <c r="DG120" s="309" t="str">
        <f ca="true">+IF(OFFSET('Sanitation Data'!$H$30,0,10*ROW('Sanitation Data'!H114))="","",OFFSET('Sanitation Data'!$H$30,0,10*ROW('Sanitation Data'!H114)))</f>
        <v/>
      </c>
      <c r="DH120" s="309" t="str">
        <f ca="true">+IF(OFFSET('Sanitation Data'!$H$31,0,10*ROW('Sanitation Data'!H114))="","",OFFSET('Sanitation Data'!$H$31,0,10*ROW('Sanitation Data'!H114)))</f>
        <v/>
      </c>
      <c r="DI120" s="309" t="str">
        <f ca="true">+IF(OFFSET('Sanitation Data'!$H$32,0,10*ROW('Sanitation Data'!H114))="","",OFFSET('Sanitation Data'!$H$32,0,10*ROW('Sanitation Data'!H114)))</f>
        <v/>
      </c>
      <c r="DJ120" s="309" t="str">
        <f ca="true">+IF(OFFSET('Sanitation Data'!$I$28,0,10*ROW('Sanitation Data'!I114))="","",OFFSET('Sanitation Data'!$I$28,0,10*ROW('Sanitation Data'!I114)))</f>
        <v/>
      </c>
      <c r="DK120" s="309" t="str">
        <f ca="true">+IF(OFFSET('Sanitation Data'!$I$29,0,10*ROW('Sanitation Data'!I114))="","",OFFSET('Sanitation Data'!$I$29,0,10*ROW('Sanitation Data'!I114)))</f>
        <v/>
      </c>
      <c r="DL120" s="309" t="str">
        <f ca="true">+IF(OFFSET('Sanitation Data'!$I$30,0,10*ROW('Sanitation Data'!I114))="","",OFFSET('Sanitation Data'!$I$30,0,10*ROW('Sanitation Data'!I114)))</f>
        <v/>
      </c>
      <c r="DM120" s="309" t="str">
        <f ca="true">+IF(OFFSET('Sanitation Data'!$I$31,0,10*ROW('Sanitation Data'!I114))="","",OFFSET('Sanitation Data'!$I$31,0,10*ROW('Sanitation Data'!I114)))</f>
        <v/>
      </c>
      <c r="DN120" s="309" t="str">
        <f ca="true">+IF(OFFSET('Sanitation Data'!$I$32,0,10*ROW('Sanitation Data'!I114))="","",OFFSET('Sanitation Data'!$I$32,0,10*ROW('Sanitation Data'!I114)))</f>
        <v/>
      </c>
      <c r="DO120" s="309" t="str">
        <f ca="true">+IF(OFFSET('Hygiene Data'!$D$11,0,10*ROW('Hygiene Data'!D114))="","",OFFSET('Hygiene Data'!$D$11,0,10*ROW('Hygiene Data'!D114)))</f>
        <v/>
      </c>
      <c r="DP120" s="309" t="str">
        <f ca="true">+IF(OFFSET('Hygiene Data'!$D$12,0,10*ROW('Hygiene Data'!D114))="","",OFFSET('Hygiene Data'!$D$12,0,10*ROW('Hygiene Data'!D114)))</f>
        <v/>
      </c>
      <c r="DQ120" s="309" t="str">
        <f ca="true">+IF(OFFSET('Hygiene Data'!$D$13,0,10*ROW('Hygiene Data'!D114))="","",OFFSET('Hygiene Data'!$D$13,0,10*ROW('Hygiene Data'!D114)))</f>
        <v/>
      </c>
      <c r="DR120" s="309" t="str">
        <f ca="true">+IF(OFFSET('Hygiene Data'!$E$11,0,10*ROW('Hygiene Data'!E114))="","",OFFSET('Hygiene Data'!$E$11,0,10*ROW('Hygiene Data'!E114)))</f>
        <v/>
      </c>
      <c r="DS120" s="309" t="str">
        <f ca="true">+IF(OFFSET('Hygiene Data'!$E$12,0,10*ROW('Hygiene Data'!E114))="","",OFFSET('Hygiene Data'!$E$12,0,10*ROW('Hygiene Data'!E114)))</f>
        <v/>
      </c>
      <c r="DT120" s="309" t="str">
        <f ca="true">+IF(OFFSET('Hygiene Data'!$E$13,0,10*ROW('Hygiene Data'!E114))="","",OFFSET('Hygiene Data'!$E$13,0,10*ROW('Hygiene Data'!E114)))</f>
        <v/>
      </c>
      <c r="DU120" s="309" t="str">
        <f ca="true">+IF(OFFSET('Hygiene Data'!$F$11,0,10*ROW('Hygiene Data'!F114))="","",OFFSET('Hygiene Data'!$F$11,0,10*ROW('Hygiene Data'!F114)))</f>
        <v/>
      </c>
      <c r="DV120" s="309" t="str">
        <f ca="true">+IF(OFFSET('Hygiene Data'!$F$12,0,10*ROW('Hygiene Data'!F114))="","",OFFSET('Hygiene Data'!$F$12,0,10*ROW('Hygiene Data'!F114)))</f>
        <v/>
      </c>
      <c r="DW120" s="309" t="str">
        <f ca="true">+IF(OFFSET('Hygiene Data'!$F$13,0,10*ROW('Hygiene Data'!F114))="","",OFFSET('Hygiene Data'!$F$13,0,10*ROW('Hygiene Data'!F114)))</f>
        <v/>
      </c>
      <c r="DX120" s="309" t="str">
        <f ca="true">+IF(OFFSET('Hygiene Data'!$G$11,0,10*ROW('Hygiene Data'!G114))="","",OFFSET('Hygiene Data'!$G$11,0,10*ROW('Hygiene Data'!G114)))</f>
        <v/>
      </c>
      <c r="DY120" s="309" t="str">
        <f ca="true">+IF(OFFSET('Hygiene Data'!$G$12,0,10*ROW('Hygiene Data'!G114))="","",OFFSET('Hygiene Data'!$G$12,0,10*ROW('Hygiene Data'!G114)))</f>
        <v/>
      </c>
      <c r="DZ120" s="309" t="str">
        <f ca="true">+IF(OFFSET('Hygiene Data'!$G$13,0,10*ROW('Hygiene Data'!G114))="","",OFFSET('Hygiene Data'!$G$13,0,10*ROW('Hygiene Data'!G114)))</f>
        <v/>
      </c>
      <c r="EA120" s="309" t="str">
        <f ca="true">+IF(OFFSET('Hygiene Data'!$H$11,0,10*ROW('Hygiene Data'!H114))="","",OFFSET('Hygiene Data'!$H$11,0,10*ROW('Hygiene Data'!H114)))</f>
        <v/>
      </c>
      <c r="EB120" s="309" t="str">
        <f ca="true">+IF(OFFSET('Hygiene Data'!$H$12,0,10*ROW('Hygiene Data'!H114))="","",OFFSET('Hygiene Data'!$H$12,0,10*ROW('Hygiene Data'!H114)))</f>
        <v/>
      </c>
      <c r="EC120" s="309" t="str">
        <f ca="true">+IF(OFFSET('Hygiene Data'!$H$13,0,10*ROW('Hygiene Data'!H114))="","",OFFSET('Hygiene Data'!$H$13,0,10*ROW('Hygiene Data'!H114)))</f>
        <v/>
      </c>
      <c r="ED120" s="309" t="str">
        <f ca="true">+IF(OFFSET('Hygiene Data'!$I$11,0,10*ROW('Hygiene Data'!I114))="","",OFFSET('Hygiene Data'!$I$11,0,10*ROW('Hygiene Data'!I114)))</f>
        <v/>
      </c>
      <c r="EE120" s="309" t="str">
        <f ca="true">+IF(OFFSET('Hygiene Data'!$I$12,0,10*ROW('Hygiene Data'!I114))="","",OFFSET('Hygiene Data'!$I$12,0,10*ROW('Hygiene Data'!I114)))</f>
        <v/>
      </c>
      <c r="EF120" s="309"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65"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9"/>
      <c r="BS121" s="309" t="str">
        <f ca="true">+IF(OFFSET('Water Data'!$D$27,0,10*ROW('Water Data'!D115))="","",OFFSET('Water Data'!$D$27,0,10*ROW('Water Data'!D115)))</f>
        <v/>
      </c>
      <c r="BT121" s="309" t="str">
        <f ca="true">+IF(OFFSET('Water Data'!$D$28,0,10*ROW('Water Data'!D115))="","",OFFSET('Water Data'!$D$28,0,10*ROW('Water Data'!D115)))</f>
        <v/>
      </c>
      <c r="BU121" s="309" t="str">
        <f ca="true">+IF(OFFSET('Water Data'!$D$29,0,10*ROW('Water Data'!D115))="","",OFFSET('Water Data'!$D$29,0,10*ROW('Water Data'!D115)))</f>
        <v/>
      </c>
      <c r="BV121" s="309" t="str">
        <f ca="true">+IF(OFFSET('Water Data'!$E$27,0,10*ROW('Water Data'!E115))="","",OFFSET('Water Data'!$E$27,0,10*ROW('Water Data'!E115)))</f>
        <v/>
      </c>
      <c r="BW121" s="309" t="str">
        <f ca="true">+IF(OFFSET('Water Data'!$E$28,0,10*ROW('Water Data'!E115))="","",OFFSET('Water Data'!$E$28,0,10*ROW('Water Data'!E115)))</f>
        <v/>
      </c>
      <c r="BX121" s="309" t="str">
        <f ca="true">+IF(OFFSET('Water Data'!$E$29,0,10*ROW('Water Data'!E115))="","",OFFSET('Water Data'!$E$29,0,10*ROW('Water Data'!E115)))</f>
        <v/>
      </c>
      <c r="BY121" s="309" t="str">
        <f ca="true">+IF(OFFSET('Water Data'!$F$27,0,10*ROW('Water Data'!F115))="","",OFFSET('Water Data'!$F$27,0,10*ROW('Water Data'!F115)))</f>
        <v/>
      </c>
      <c r="BZ121" s="309" t="str">
        <f ca="true">+IF(OFFSET('Water Data'!$F$28,0,10*ROW('Water Data'!F115))="","",OFFSET('Water Data'!$F$28,0,10*ROW('Water Data'!F115)))</f>
        <v/>
      </c>
      <c r="CA121" s="309" t="str">
        <f ca="true">+IF(OFFSET('Water Data'!$F$29,0,10*ROW('Water Data'!F115))="","",OFFSET('Water Data'!$F$29,0,10*ROW('Water Data'!F115)))</f>
        <v/>
      </c>
      <c r="CB121" s="309" t="str">
        <f ca="true">+IF(OFFSET('Water Data'!$G$27,0,10*ROW('Water Data'!G115))="","",OFFSET('Water Data'!$G$27,0,10*ROW('Water Data'!G115)))</f>
        <v/>
      </c>
      <c r="CC121" s="309" t="str">
        <f ca="true">+IF(OFFSET('Water Data'!$G$28,0,10*ROW('Water Data'!G115))="","",OFFSET('Water Data'!$G$28,0,10*ROW('Water Data'!G115)))</f>
        <v/>
      </c>
      <c r="CD121" s="309" t="str">
        <f ca="true">+IF(OFFSET('Water Data'!$G$29,0,10*ROW('Water Data'!G115))="","",OFFSET('Water Data'!$G$29,0,10*ROW('Water Data'!G115)))</f>
        <v/>
      </c>
      <c r="CE121" s="309" t="str">
        <f ca="true">+IF(OFFSET('Water Data'!$H$27,0,10*ROW('Water Data'!H115))="","",OFFSET('Water Data'!$H$27,0,10*ROW('Water Data'!H115)))</f>
        <v/>
      </c>
      <c r="CF121" s="309" t="str">
        <f ca="true">+IF(OFFSET('Water Data'!$H$28,0,10*ROW('Water Data'!H115))="","",OFFSET('Water Data'!$H$28,0,10*ROW('Water Data'!H115)))</f>
        <v/>
      </c>
      <c r="CG121" s="309" t="str">
        <f ca="true">+IF(OFFSET('Water Data'!$H$29,0,10*ROW('Water Data'!H115))="","",OFFSET('Water Data'!$H$29,0,10*ROW('Water Data'!H115)))</f>
        <v/>
      </c>
      <c r="CH121" s="309" t="str">
        <f ca="true">+IF(OFFSET('Water Data'!$I$27,0,10*ROW('Water Data'!I115))="","",OFFSET('Water Data'!$I$27,0,10*ROW('Water Data'!I115)))</f>
        <v/>
      </c>
      <c r="CI121" s="309" t="str">
        <f ca="true">+IF(OFFSET('Water Data'!$I$28,0,10*ROW('Water Data'!I115))="","",OFFSET('Water Data'!$I$28,0,10*ROW('Water Data'!I115)))</f>
        <v/>
      </c>
      <c r="CJ121" s="309" t="str">
        <f ca="true">+IF(OFFSET('Water Data'!$I$29,0,10*ROW('Water Data'!I115))="","",OFFSET('Water Data'!$I$29,0,10*ROW('Water Data'!I115)))</f>
        <v/>
      </c>
      <c r="CK121" s="309" t="str">
        <f ca="true">+IF(OFFSET('Sanitation Data'!$D$28,0,10*ROW('Sanitation Data'!D115))="","",OFFSET('Sanitation Data'!$D$28,0,10*ROW('Sanitation Data'!D115)))</f>
        <v/>
      </c>
      <c r="CL121" s="309" t="str">
        <f ca="true">+IF(OFFSET('Sanitation Data'!$D$29,0,10*ROW('Sanitation Data'!D115))="","",OFFSET('Sanitation Data'!$D$29,0,10*ROW('Sanitation Data'!D115)))</f>
        <v/>
      </c>
      <c r="CM121" s="309" t="str">
        <f ca="true">+IF(OFFSET('Sanitation Data'!$D$30,0,10*ROW('Sanitation Data'!D115))="","",OFFSET('Sanitation Data'!$D$30,0,10*ROW('Sanitation Data'!D115)))</f>
        <v/>
      </c>
      <c r="CN121" s="309" t="str">
        <f ca="true">+IF(OFFSET('Sanitation Data'!$D$31,0,10*ROW('Sanitation Data'!D115))="","",OFFSET('Sanitation Data'!$D$31,0,10*ROW('Sanitation Data'!D115)))</f>
        <v/>
      </c>
      <c r="CO121" s="309" t="str">
        <f ca="true">+IF(OFFSET('Sanitation Data'!$D$32,0,10*ROW('Sanitation Data'!D115))="","",OFFSET('Sanitation Data'!$D$32,0,10*ROW('Sanitation Data'!D115)))</f>
        <v/>
      </c>
      <c r="CP121" s="309" t="str">
        <f ca="true">+IF(OFFSET('Sanitation Data'!$E$28,0,10*ROW('Sanitation Data'!E115))="","",OFFSET('Sanitation Data'!$E$28,0,10*ROW('Sanitation Data'!E115)))</f>
        <v/>
      </c>
      <c r="CQ121" s="309" t="str">
        <f ca="true">+IF(OFFSET('Sanitation Data'!$E$29,0,10*ROW('Sanitation Data'!E115))="","",OFFSET('Sanitation Data'!$E$29,0,10*ROW('Sanitation Data'!E115)))</f>
        <v/>
      </c>
      <c r="CR121" s="309" t="str">
        <f ca="true">+IF(OFFSET('Sanitation Data'!$E$30,0,10*ROW('Sanitation Data'!E115))="","",OFFSET('Sanitation Data'!$E$30,0,10*ROW('Sanitation Data'!E115)))</f>
        <v/>
      </c>
      <c r="CS121" s="309" t="str">
        <f ca="true">+IF(OFFSET('Sanitation Data'!$E$31,0,10*ROW('Sanitation Data'!E115))="","",OFFSET('Sanitation Data'!$E$31,0,10*ROW('Sanitation Data'!E115)))</f>
        <v/>
      </c>
      <c r="CT121" s="309" t="str">
        <f ca="true">+IF(OFFSET('Sanitation Data'!$E$32,0,10*ROW('Sanitation Data'!E115))="","",OFFSET('Sanitation Data'!$E$32,0,10*ROW('Sanitation Data'!E115)))</f>
        <v/>
      </c>
      <c r="CU121" s="309" t="str">
        <f ca="true">+IF(OFFSET('Sanitation Data'!$F$28,0,10*ROW('Sanitation Data'!F115))="","",OFFSET('Sanitation Data'!$F$28,0,10*ROW('Sanitation Data'!F115)))</f>
        <v/>
      </c>
      <c r="CV121" s="309" t="str">
        <f ca="true">+IF(OFFSET('Sanitation Data'!$F$29,0,10*ROW('Sanitation Data'!F115))="","",OFFSET('Sanitation Data'!$F$29,0,10*ROW('Sanitation Data'!F115)))</f>
        <v/>
      </c>
      <c r="CW121" s="309" t="str">
        <f ca="true">+IF(OFFSET('Sanitation Data'!$F$30,0,10*ROW('Sanitation Data'!F115))="","",OFFSET('Sanitation Data'!$F$30,0,10*ROW('Sanitation Data'!F115)))</f>
        <v/>
      </c>
      <c r="CX121" s="309" t="str">
        <f ca="true">+IF(OFFSET('Sanitation Data'!$F$31,0,10*ROW('Sanitation Data'!F115))="","",OFFSET('Sanitation Data'!$F$31,0,10*ROW('Sanitation Data'!F115)))</f>
        <v/>
      </c>
      <c r="CY121" s="309" t="str">
        <f ca="true">+IF(OFFSET('Sanitation Data'!$F$32,0,10*ROW('Sanitation Data'!F115))="","",OFFSET('Sanitation Data'!$F$32,0,10*ROW('Sanitation Data'!F115)))</f>
        <v/>
      </c>
      <c r="CZ121" s="309" t="str">
        <f ca="true">+IF(OFFSET('Sanitation Data'!$G$28,0,10*ROW('Sanitation Data'!G115))="","",OFFSET('Sanitation Data'!$G$28,0,10*ROW('Sanitation Data'!G115)))</f>
        <v/>
      </c>
      <c r="DA121" s="309" t="str">
        <f ca="true">+IF(OFFSET('Sanitation Data'!$G$29,0,10*ROW('Sanitation Data'!G115))="","",OFFSET('Sanitation Data'!$G$29,0,10*ROW('Sanitation Data'!G115)))</f>
        <v/>
      </c>
      <c r="DB121" s="309" t="str">
        <f ca="true">+IF(OFFSET('Sanitation Data'!$G$30,0,10*ROW('Sanitation Data'!G115))="","",OFFSET('Sanitation Data'!$G$30,0,10*ROW('Sanitation Data'!G115)))</f>
        <v/>
      </c>
      <c r="DC121" s="309" t="str">
        <f ca="true">+IF(OFFSET('Sanitation Data'!$G$31,0,10*ROW('Sanitation Data'!G115))="","",OFFSET('Sanitation Data'!$G$31,0,10*ROW('Sanitation Data'!G115)))</f>
        <v/>
      </c>
      <c r="DD121" s="309" t="str">
        <f ca="true">+IF(OFFSET('Sanitation Data'!$G$32,0,10*ROW('Sanitation Data'!G115))="","",OFFSET('Sanitation Data'!$G$32,0,10*ROW('Sanitation Data'!G115)))</f>
        <v/>
      </c>
      <c r="DE121" s="309" t="str">
        <f ca="true">+IF(OFFSET('Sanitation Data'!$H$28,0,10*ROW('Sanitation Data'!H115))="","",OFFSET('Sanitation Data'!$H$28,0,10*ROW('Sanitation Data'!H115)))</f>
        <v/>
      </c>
      <c r="DF121" s="309" t="str">
        <f ca="true">+IF(OFFSET('Sanitation Data'!$H$29,0,10*ROW('Sanitation Data'!H115))="","",OFFSET('Sanitation Data'!$H$29,0,10*ROW('Sanitation Data'!H115)))</f>
        <v/>
      </c>
      <c r="DG121" s="309" t="str">
        <f ca="true">+IF(OFFSET('Sanitation Data'!$H$30,0,10*ROW('Sanitation Data'!H115))="","",OFFSET('Sanitation Data'!$H$30,0,10*ROW('Sanitation Data'!H115)))</f>
        <v/>
      </c>
      <c r="DH121" s="309" t="str">
        <f ca="true">+IF(OFFSET('Sanitation Data'!$H$31,0,10*ROW('Sanitation Data'!H115))="","",OFFSET('Sanitation Data'!$H$31,0,10*ROW('Sanitation Data'!H115)))</f>
        <v/>
      </c>
      <c r="DI121" s="309" t="str">
        <f ca="true">+IF(OFFSET('Sanitation Data'!$H$32,0,10*ROW('Sanitation Data'!H115))="","",OFFSET('Sanitation Data'!$H$32,0,10*ROW('Sanitation Data'!H115)))</f>
        <v/>
      </c>
      <c r="DJ121" s="309" t="str">
        <f ca="true">+IF(OFFSET('Sanitation Data'!$I$28,0,10*ROW('Sanitation Data'!I115))="","",OFFSET('Sanitation Data'!$I$28,0,10*ROW('Sanitation Data'!I115)))</f>
        <v/>
      </c>
      <c r="DK121" s="309" t="str">
        <f ca="true">+IF(OFFSET('Sanitation Data'!$I$29,0,10*ROW('Sanitation Data'!I115))="","",OFFSET('Sanitation Data'!$I$29,0,10*ROW('Sanitation Data'!I115)))</f>
        <v/>
      </c>
      <c r="DL121" s="309" t="str">
        <f ca="true">+IF(OFFSET('Sanitation Data'!$I$30,0,10*ROW('Sanitation Data'!I115))="","",OFFSET('Sanitation Data'!$I$30,0,10*ROW('Sanitation Data'!I115)))</f>
        <v/>
      </c>
      <c r="DM121" s="309" t="str">
        <f ca="true">+IF(OFFSET('Sanitation Data'!$I$31,0,10*ROW('Sanitation Data'!I115))="","",OFFSET('Sanitation Data'!$I$31,0,10*ROW('Sanitation Data'!I115)))</f>
        <v/>
      </c>
      <c r="DN121" s="309" t="str">
        <f ca="true">+IF(OFFSET('Sanitation Data'!$I$32,0,10*ROW('Sanitation Data'!I115))="","",OFFSET('Sanitation Data'!$I$32,0,10*ROW('Sanitation Data'!I115)))</f>
        <v/>
      </c>
      <c r="DO121" s="309" t="str">
        <f ca="true">+IF(OFFSET('Hygiene Data'!$D$11,0,10*ROW('Hygiene Data'!D115))="","",OFFSET('Hygiene Data'!$D$11,0,10*ROW('Hygiene Data'!D115)))</f>
        <v/>
      </c>
      <c r="DP121" s="309" t="str">
        <f ca="true">+IF(OFFSET('Hygiene Data'!$D$12,0,10*ROW('Hygiene Data'!D115))="","",OFFSET('Hygiene Data'!$D$12,0,10*ROW('Hygiene Data'!D115)))</f>
        <v/>
      </c>
      <c r="DQ121" s="309" t="str">
        <f ca="true">+IF(OFFSET('Hygiene Data'!$D$13,0,10*ROW('Hygiene Data'!D115))="","",OFFSET('Hygiene Data'!$D$13,0,10*ROW('Hygiene Data'!D115)))</f>
        <v/>
      </c>
      <c r="DR121" s="309" t="str">
        <f ca="true">+IF(OFFSET('Hygiene Data'!$E$11,0,10*ROW('Hygiene Data'!E115))="","",OFFSET('Hygiene Data'!$E$11,0,10*ROW('Hygiene Data'!E115)))</f>
        <v/>
      </c>
      <c r="DS121" s="309" t="str">
        <f ca="true">+IF(OFFSET('Hygiene Data'!$E$12,0,10*ROW('Hygiene Data'!E115))="","",OFFSET('Hygiene Data'!$E$12,0,10*ROW('Hygiene Data'!E115)))</f>
        <v/>
      </c>
      <c r="DT121" s="309" t="str">
        <f ca="true">+IF(OFFSET('Hygiene Data'!$E$13,0,10*ROW('Hygiene Data'!E115))="","",OFFSET('Hygiene Data'!$E$13,0,10*ROW('Hygiene Data'!E115)))</f>
        <v/>
      </c>
      <c r="DU121" s="309" t="str">
        <f ca="true">+IF(OFFSET('Hygiene Data'!$F$11,0,10*ROW('Hygiene Data'!F115))="","",OFFSET('Hygiene Data'!$F$11,0,10*ROW('Hygiene Data'!F115)))</f>
        <v/>
      </c>
      <c r="DV121" s="309" t="str">
        <f ca="true">+IF(OFFSET('Hygiene Data'!$F$12,0,10*ROW('Hygiene Data'!F115))="","",OFFSET('Hygiene Data'!$F$12,0,10*ROW('Hygiene Data'!F115)))</f>
        <v/>
      </c>
      <c r="DW121" s="309" t="str">
        <f ca="true">+IF(OFFSET('Hygiene Data'!$F$13,0,10*ROW('Hygiene Data'!F115))="","",OFFSET('Hygiene Data'!$F$13,0,10*ROW('Hygiene Data'!F115)))</f>
        <v/>
      </c>
      <c r="DX121" s="309" t="str">
        <f ca="true">+IF(OFFSET('Hygiene Data'!$G$11,0,10*ROW('Hygiene Data'!G115))="","",OFFSET('Hygiene Data'!$G$11,0,10*ROW('Hygiene Data'!G115)))</f>
        <v/>
      </c>
      <c r="DY121" s="309" t="str">
        <f ca="true">+IF(OFFSET('Hygiene Data'!$G$12,0,10*ROW('Hygiene Data'!G115))="","",OFFSET('Hygiene Data'!$G$12,0,10*ROW('Hygiene Data'!G115)))</f>
        <v/>
      </c>
      <c r="DZ121" s="309" t="str">
        <f ca="true">+IF(OFFSET('Hygiene Data'!$G$13,0,10*ROW('Hygiene Data'!G115))="","",OFFSET('Hygiene Data'!$G$13,0,10*ROW('Hygiene Data'!G115)))</f>
        <v/>
      </c>
      <c r="EA121" s="309" t="str">
        <f ca="true">+IF(OFFSET('Hygiene Data'!$H$11,0,10*ROW('Hygiene Data'!H115))="","",OFFSET('Hygiene Data'!$H$11,0,10*ROW('Hygiene Data'!H115)))</f>
        <v/>
      </c>
      <c r="EB121" s="309" t="str">
        <f ca="true">+IF(OFFSET('Hygiene Data'!$H$12,0,10*ROW('Hygiene Data'!H115))="","",OFFSET('Hygiene Data'!$H$12,0,10*ROW('Hygiene Data'!H115)))</f>
        <v/>
      </c>
      <c r="EC121" s="309" t="str">
        <f ca="true">+IF(OFFSET('Hygiene Data'!$H$13,0,10*ROW('Hygiene Data'!H115))="","",OFFSET('Hygiene Data'!$H$13,0,10*ROW('Hygiene Data'!H115)))</f>
        <v/>
      </c>
      <c r="ED121" s="309" t="str">
        <f ca="true">+IF(OFFSET('Hygiene Data'!$I$11,0,10*ROW('Hygiene Data'!I115))="","",OFFSET('Hygiene Data'!$I$11,0,10*ROW('Hygiene Data'!I115)))</f>
        <v/>
      </c>
      <c r="EE121" s="309" t="str">
        <f ca="true">+IF(OFFSET('Hygiene Data'!$I$12,0,10*ROW('Hygiene Data'!I115))="","",OFFSET('Hygiene Data'!$I$12,0,10*ROW('Hygiene Data'!I115)))</f>
        <v/>
      </c>
      <c r="EF121" s="309"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65"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9"/>
      <c r="BS122" s="309" t="str">
        <f ca="true">+IF(OFFSET('Water Data'!$D$27,0,10*ROW('Water Data'!D116))="","",OFFSET('Water Data'!$D$27,0,10*ROW('Water Data'!D116)))</f>
        <v/>
      </c>
      <c r="BT122" s="309" t="str">
        <f ca="true">+IF(OFFSET('Water Data'!$D$28,0,10*ROW('Water Data'!D116))="","",OFFSET('Water Data'!$D$28,0,10*ROW('Water Data'!D116)))</f>
        <v/>
      </c>
      <c r="BU122" s="309" t="str">
        <f ca="true">+IF(OFFSET('Water Data'!$D$29,0,10*ROW('Water Data'!D116))="","",OFFSET('Water Data'!$D$29,0,10*ROW('Water Data'!D116)))</f>
        <v/>
      </c>
      <c r="BV122" s="309" t="str">
        <f ca="true">+IF(OFFSET('Water Data'!$E$27,0,10*ROW('Water Data'!E116))="","",OFFSET('Water Data'!$E$27,0,10*ROW('Water Data'!E116)))</f>
        <v/>
      </c>
      <c r="BW122" s="309" t="str">
        <f ca="true">+IF(OFFSET('Water Data'!$E$28,0,10*ROW('Water Data'!E116))="","",OFFSET('Water Data'!$E$28,0,10*ROW('Water Data'!E116)))</f>
        <v/>
      </c>
      <c r="BX122" s="309" t="str">
        <f ca="true">+IF(OFFSET('Water Data'!$E$29,0,10*ROW('Water Data'!E116))="","",OFFSET('Water Data'!$E$29,0,10*ROW('Water Data'!E116)))</f>
        <v/>
      </c>
      <c r="BY122" s="309" t="str">
        <f ca="true">+IF(OFFSET('Water Data'!$F$27,0,10*ROW('Water Data'!F116))="","",OFFSET('Water Data'!$F$27,0,10*ROW('Water Data'!F116)))</f>
        <v/>
      </c>
      <c r="BZ122" s="309" t="str">
        <f ca="true">+IF(OFFSET('Water Data'!$F$28,0,10*ROW('Water Data'!F116))="","",OFFSET('Water Data'!$F$28,0,10*ROW('Water Data'!F116)))</f>
        <v/>
      </c>
      <c r="CA122" s="309" t="str">
        <f ca="true">+IF(OFFSET('Water Data'!$F$29,0,10*ROW('Water Data'!F116))="","",OFFSET('Water Data'!$F$29,0,10*ROW('Water Data'!F116)))</f>
        <v/>
      </c>
      <c r="CB122" s="309" t="str">
        <f ca="true">+IF(OFFSET('Water Data'!$G$27,0,10*ROW('Water Data'!G116))="","",OFFSET('Water Data'!$G$27,0,10*ROW('Water Data'!G116)))</f>
        <v/>
      </c>
      <c r="CC122" s="309" t="str">
        <f ca="true">+IF(OFFSET('Water Data'!$G$28,0,10*ROW('Water Data'!G116))="","",OFFSET('Water Data'!$G$28,0,10*ROW('Water Data'!G116)))</f>
        <v/>
      </c>
      <c r="CD122" s="309" t="str">
        <f ca="true">+IF(OFFSET('Water Data'!$G$29,0,10*ROW('Water Data'!G116))="","",OFFSET('Water Data'!$G$29,0,10*ROW('Water Data'!G116)))</f>
        <v/>
      </c>
      <c r="CE122" s="309" t="str">
        <f ca="true">+IF(OFFSET('Water Data'!$H$27,0,10*ROW('Water Data'!H116))="","",OFFSET('Water Data'!$H$27,0,10*ROW('Water Data'!H116)))</f>
        <v/>
      </c>
      <c r="CF122" s="309" t="str">
        <f ca="true">+IF(OFFSET('Water Data'!$H$28,0,10*ROW('Water Data'!H116))="","",OFFSET('Water Data'!$H$28,0,10*ROW('Water Data'!H116)))</f>
        <v/>
      </c>
      <c r="CG122" s="309" t="str">
        <f ca="true">+IF(OFFSET('Water Data'!$H$29,0,10*ROW('Water Data'!H116))="","",OFFSET('Water Data'!$H$29,0,10*ROW('Water Data'!H116)))</f>
        <v/>
      </c>
      <c r="CH122" s="309" t="str">
        <f ca="true">+IF(OFFSET('Water Data'!$I$27,0,10*ROW('Water Data'!I116))="","",OFFSET('Water Data'!$I$27,0,10*ROW('Water Data'!I116)))</f>
        <v/>
      </c>
      <c r="CI122" s="309" t="str">
        <f ca="true">+IF(OFFSET('Water Data'!$I$28,0,10*ROW('Water Data'!I116))="","",OFFSET('Water Data'!$I$28,0,10*ROW('Water Data'!I116)))</f>
        <v/>
      </c>
      <c r="CJ122" s="309" t="str">
        <f ca="true">+IF(OFFSET('Water Data'!$I$29,0,10*ROW('Water Data'!I116))="","",OFFSET('Water Data'!$I$29,0,10*ROW('Water Data'!I116)))</f>
        <v/>
      </c>
      <c r="CK122" s="309" t="str">
        <f ca="true">+IF(OFFSET('Sanitation Data'!$D$28,0,10*ROW('Sanitation Data'!D116))="","",OFFSET('Sanitation Data'!$D$28,0,10*ROW('Sanitation Data'!D116)))</f>
        <v/>
      </c>
      <c r="CL122" s="309" t="str">
        <f ca="true">+IF(OFFSET('Sanitation Data'!$D$29,0,10*ROW('Sanitation Data'!D116))="","",OFFSET('Sanitation Data'!$D$29,0,10*ROW('Sanitation Data'!D116)))</f>
        <v/>
      </c>
      <c r="CM122" s="309" t="str">
        <f ca="true">+IF(OFFSET('Sanitation Data'!$D$30,0,10*ROW('Sanitation Data'!D116))="","",OFFSET('Sanitation Data'!$D$30,0,10*ROW('Sanitation Data'!D116)))</f>
        <v/>
      </c>
      <c r="CN122" s="309" t="str">
        <f ca="true">+IF(OFFSET('Sanitation Data'!$D$31,0,10*ROW('Sanitation Data'!D116))="","",OFFSET('Sanitation Data'!$D$31,0,10*ROW('Sanitation Data'!D116)))</f>
        <v/>
      </c>
      <c r="CO122" s="309" t="str">
        <f ca="true">+IF(OFFSET('Sanitation Data'!$D$32,0,10*ROW('Sanitation Data'!D116))="","",OFFSET('Sanitation Data'!$D$32,0,10*ROW('Sanitation Data'!D116)))</f>
        <v/>
      </c>
      <c r="CP122" s="309" t="str">
        <f ca="true">+IF(OFFSET('Sanitation Data'!$E$28,0,10*ROW('Sanitation Data'!E116))="","",OFFSET('Sanitation Data'!$E$28,0,10*ROW('Sanitation Data'!E116)))</f>
        <v/>
      </c>
      <c r="CQ122" s="309" t="str">
        <f ca="true">+IF(OFFSET('Sanitation Data'!$E$29,0,10*ROW('Sanitation Data'!E116))="","",OFFSET('Sanitation Data'!$E$29,0,10*ROW('Sanitation Data'!E116)))</f>
        <v/>
      </c>
      <c r="CR122" s="309" t="str">
        <f ca="true">+IF(OFFSET('Sanitation Data'!$E$30,0,10*ROW('Sanitation Data'!E116))="","",OFFSET('Sanitation Data'!$E$30,0,10*ROW('Sanitation Data'!E116)))</f>
        <v/>
      </c>
      <c r="CS122" s="309" t="str">
        <f ca="true">+IF(OFFSET('Sanitation Data'!$E$31,0,10*ROW('Sanitation Data'!E116))="","",OFFSET('Sanitation Data'!$E$31,0,10*ROW('Sanitation Data'!E116)))</f>
        <v/>
      </c>
      <c r="CT122" s="309" t="str">
        <f ca="true">+IF(OFFSET('Sanitation Data'!$E$32,0,10*ROW('Sanitation Data'!E116))="","",OFFSET('Sanitation Data'!$E$32,0,10*ROW('Sanitation Data'!E116)))</f>
        <v/>
      </c>
      <c r="CU122" s="309" t="str">
        <f ca="true">+IF(OFFSET('Sanitation Data'!$F$28,0,10*ROW('Sanitation Data'!F116))="","",OFFSET('Sanitation Data'!$F$28,0,10*ROW('Sanitation Data'!F116)))</f>
        <v/>
      </c>
      <c r="CV122" s="309" t="str">
        <f ca="true">+IF(OFFSET('Sanitation Data'!$F$29,0,10*ROW('Sanitation Data'!F116))="","",OFFSET('Sanitation Data'!$F$29,0,10*ROW('Sanitation Data'!F116)))</f>
        <v/>
      </c>
      <c r="CW122" s="309" t="str">
        <f ca="true">+IF(OFFSET('Sanitation Data'!$F$30,0,10*ROW('Sanitation Data'!F116))="","",OFFSET('Sanitation Data'!$F$30,0,10*ROW('Sanitation Data'!F116)))</f>
        <v/>
      </c>
      <c r="CX122" s="309" t="str">
        <f ca="true">+IF(OFFSET('Sanitation Data'!$F$31,0,10*ROW('Sanitation Data'!F116))="","",OFFSET('Sanitation Data'!$F$31,0,10*ROW('Sanitation Data'!F116)))</f>
        <v/>
      </c>
      <c r="CY122" s="309" t="str">
        <f ca="true">+IF(OFFSET('Sanitation Data'!$F$32,0,10*ROW('Sanitation Data'!F116))="","",OFFSET('Sanitation Data'!$F$32,0,10*ROW('Sanitation Data'!F116)))</f>
        <v/>
      </c>
      <c r="CZ122" s="309" t="str">
        <f ca="true">+IF(OFFSET('Sanitation Data'!$G$28,0,10*ROW('Sanitation Data'!G116))="","",OFFSET('Sanitation Data'!$G$28,0,10*ROW('Sanitation Data'!G116)))</f>
        <v/>
      </c>
      <c r="DA122" s="309" t="str">
        <f ca="true">+IF(OFFSET('Sanitation Data'!$G$29,0,10*ROW('Sanitation Data'!G116))="","",OFFSET('Sanitation Data'!$G$29,0,10*ROW('Sanitation Data'!G116)))</f>
        <v/>
      </c>
      <c r="DB122" s="309" t="str">
        <f ca="true">+IF(OFFSET('Sanitation Data'!$G$30,0,10*ROW('Sanitation Data'!G116))="","",OFFSET('Sanitation Data'!$G$30,0,10*ROW('Sanitation Data'!G116)))</f>
        <v/>
      </c>
      <c r="DC122" s="309" t="str">
        <f ca="true">+IF(OFFSET('Sanitation Data'!$G$31,0,10*ROW('Sanitation Data'!G116))="","",OFFSET('Sanitation Data'!$G$31,0,10*ROW('Sanitation Data'!G116)))</f>
        <v/>
      </c>
      <c r="DD122" s="309" t="str">
        <f ca="true">+IF(OFFSET('Sanitation Data'!$G$32,0,10*ROW('Sanitation Data'!G116))="","",OFFSET('Sanitation Data'!$G$32,0,10*ROW('Sanitation Data'!G116)))</f>
        <v/>
      </c>
      <c r="DE122" s="309" t="str">
        <f ca="true">+IF(OFFSET('Sanitation Data'!$H$28,0,10*ROW('Sanitation Data'!H116))="","",OFFSET('Sanitation Data'!$H$28,0,10*ROW('Sanitation Data'!H116)))</f>
        <v/>
      </c>
      <c r="DF122" s="309" t="str">
        <f ca="true">+IF(OFFSET('Sanitation Data'!$H$29,0,10*ROW('Sanitation Data'!H116))="","",OFFSET('Sanitation Data'!$H$29,0,10*ROW('Sanitation Data'!H116)))</f>
        <v/>
      </c>
      <c r="DG122" s="309" t="str">
        <f ca="true">+IF(OFFSET('Sanitation Data'!$H$30,0,10*ROW('Sanitation Data'!H116))="","",OFFSET('Sanitation Data'!$H$30,0,10*ROW('Sanitation Data'!H116)))</f>
        <v/>
      </c>
      <c r="DH122" s="309" t="str">
        <f ca="true">+IF(OFFSET('Sanitation Data'!$H$31,0,10*ROW('Sanitation Data'!H116))="","",OFFSET('Sanitation Data'!$H$31,0,10*ROW('Sanitation Data'!H116)))</f>
        <v/>
      </c>
      <c r="DI122" s="309" t="str">
        <f ca="true">+IF(OFFSET('Sanitation Data'!$H$32,0,10*ROW('Sanitation Data'!H116))="","",OFFSET('Sanitation Data'!$H$32,0,10*ROW('Sanitation Data'!H116)))</f>
        <v/>
      </c>
      <c r="DJ122" s="309" t="str">
        <f ca="true">+IF(OFFSET('Sanitation Data'!$I$28,0,10*ROW('Sanitation Data'!I116))="","",OFFSET('Sanitation Data'!$I$28,0,10*ROW('Sanitation Data'!I116)))</f>
        <v/>
      </c>
      <c r="DK122" s="309" t="str">
        <f ca="true">+IF(OFFSET('Sanitation Data'!$I$29,0,10*ROW('Sanitation Data'!I116))="","",OFFSET('Sanitation Data'!$I$29,0,10*ROW('Sanitation Data'!I116)))</f>
        <v/>
      </c>
      <c r="DL122" s="309" t="str">
        <f ca="true">+IF(OFFSET('Sanitation Data'!$I$30,0,10*ROW('Sanitation Data'!I116))="","",OFFSET('Sanitation Data'!$I$30,0,10*ROW('Sanitation Data'!I116)))</f>
        <v/>
      </c>
      <c r="DM122" s="309" t="str">
        <f ca="true">+IF(OFFSET('Sanitation Data'!$I$31,0,10*ROW('Sanitation Data'!I116))="","",OFFSET('Sanitation Data'!$I$31,0,10*ROW('Sanitation Data'!I116)))</f>
        <v/>
      </c>
      <c r="DN122" s="309" t="str">
        <f ca="true">+IF(OFFSET('Sanitation Data'!$I$32,0,10*ROW('Sanitation Data'!I116))="","",OFFSET('Sanitation Data'!$I$32,0,10*ROW('Sanitation Data'!I116)))</f>
        <v/>
      </c>
      <c r="DO122" s="309" t="str">
        <f ca="true">+IF(OFFSET('Hygiene Data'!$D$11,0,10*ROW('Hygiene Data'!D116))="","",OFFSET('Hygiene Data'!$D$11,0,10*ROW('Hygiene Data'!D116)))</f>
        <v/>
      </c>
      <c r="DP122" s="309" t="str">
        <f ca="true">+IF(OFFSET('Hygiene Data'!$D$12,0,10*ROW('Hygiene Data'!D116))="","",OFFSET('Hygiene Data'!$D$12,0,10*ROW('Hygiene Data'!D116)))</f>
        <v/>
      </c>
      <c r="DQ122" s="309" t="str">
        <f ca="true">+IF(OFFSET('Hygiene Data'!$D$13,0,10*ROW('Hygiene Data'!D116))="","",OFFSET('Hygiene Data'!$D$13,0,10*ROW('Hygiene Data'!D116)))</f>
        <v/>
      </c>
      <c r="DR122" s="309" t="str">
        <f ca="true">+IF(OFFSET('Hygiene Data'!$E$11,0,10*ROW('Hygiene Data'!E116))="","",OFFSET('Hygiene Data'!$E$11,0,10*ROW('Hygiene Data'!E116)))</f>
        <v/>
      </c>
      <c r="DS122" s="309" t="str">
        <f ca="true">+IF(OFFSET('Hygiene Data'!$E$12,0,10*ROW('Hygiene Data'!E116))="","",OFFSET('Hygiene Data'!$E$12,0,10*ROW('Hygiene Data'!E116)))</f>
        <v/>
      </c>
      <c r="DT122" s="309" t="str">
        <f ca="true">+IF(OFFSET('Hygiene Data'!$E$13,0,10*ROW('Hygiene Data'!E116))="","",OFFSET('Hygiene Data'!$E$13,0,10*ROW('Hygiene Data'!E116)))</f>
        <v/>
      </c>
      <c r="DU122" s="309" t="str">
        <f ca="true">+IF(OFFSET('Hygiene Data'!$F$11,0,10*ROW('Hygiene Data'!F116))="","",OFFSET('Hygiene Data'!$F$11,0,10*ROW('Hygiene Data'!F116)))</f>
        <v/>
      </c>
      <c r="DV122" s="309" t="str">
        <f ca="true">+IF(OFFSET('Hygiene Data'!$F$12,0,10*ROW('Hygiene Data'!F116))="","",OFFSET('Hygiene Data'!$F$12,0,10*ROW('Hygiene Data'!F116)))</f>
        <v/>
      </c>
      <c r="DW122" s="309" t="str">
        <f ca="true">+IF(OFFSET('Hygiene Data'!$F$13,0,10*ROW('Hygiene Data'!F116))="","",OFFSET('Hygiene Data'!$F$13,0,10*ROW('Hygiene Data'!F116)))</f>
        <v/>
      </c>
      <c r="DX122" s="309" t="str">
        <f ca="true">+IF(OFFSET('Hygiene Data'!$G$11,0,10*ROW('Hygiene Data'!G116))="","",OFFSET('Hygiene Data'!$G$11,0,10*ROW('Hygiene Data'!G116)))</f>
        <v/>
      </c>
      <c r="DY122" s="309" t="str">
        <f ca="true">+IF(OFFSET('Hygiene Data'!$G$12,0,10*ROW('Hygiene Data'!G116))="","",OFFSET('Hygiene Data'!$G$12,0,10*ROW('Hygiene Data'!G116)))</f>
        <v/>
      </c>
      <c r="DZ122" s="309" t="str">
        <f ca="true">+IF(OFFSET('Hygiene Data'!$G$13,0,10*ROW('Hygiene Data'!G116))="","",OFFSET('Hygiene Data'!$G$13,0,10*ROW('Hygiene Data'!G116)))</f>
        <v/>
      </c>
      <c r="EA122" s="309" t="str">
        <f ca="true">+IF(OFFSET('Hygiene Data'!$H$11,0,10*ROW('Hygiene Data'!H116))="","",OFFSET('Hygiene Data'!$H$11,0,10*ROW('Hygiene Data'!H116)))</f>
        <v/>
      </c>
      <c r="EB122" s="309" t="str">
        <f ca="true">+IF(OFFSET('Hygiene Data'!$H$12,0,10*ROW('Hygiene Data'!H116))="","",OFFSET('Hygiene Data'!$H$12,0,10*ROW('Hygiene Data'!H116)))</f>
        <v/>
      </c>
      <c r="EC122" s="309" t="str">
        <f ca="true">+IF(OFFSET('Hygiene Data'!$H$13,0,10*ROW('Hygiene Data'!H116))="","",OFFSET('Hygiene Data'!$H$13,0,10*ROW('Hygiene Data'!H116)))</f>
        <v/>
      </c>
      <c r="ED122" s="309" t="str">
        <f ca="true">+IF(OFFSET('Hygiene Data'!$I$11,0,10*ROW('Hygiene Data'!I116))="","",OFFSET('Hygiene Data'!$I$11,0,10*ROW('Hygiene Data'!I116)))</f>
        <v/>
      </c>
      <c r="EE122" s="309" t="str">
        <f ca="true">+IF(OFFSET('Hygiene Data'!$I$12,0,10*ROW('Hygiene Data'!I116))="","",OFFSET('Hygiene Data'!$I$12,0,10*ROW('Hygiene Data'!I116)))</f>
        <v/>
      </c>
      <c r="EF122" s="309"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65"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9"/>
      <c r="BS123" s="309" t="str">
        <f ca="true">+IF(OFFSET('Water Data'!$D$27,0,10*ROW('Water Data'!D117))="","",OFFSET('Water Data'!$D$27,0,10*ROW('Water Data'!D117)))</f>
        <v/>
      </c>
      <c r="BT123" s="309" t="str">
        <f ca="true">+IF(OFFSET('Water Data'!$D$28,0,10*ROW('Water Data'!D117))="","",OFFSET('Water Data'!$D$28,0,10*ROW('Water Data'!D117)))</f>
        <v/>
      </c>
      <c r="BU123" s="309" t="str">
        <f ca="true">+IF(OFFSET('Water Data'!$D$29,0,10*ROW('Water Data'!D117))="","",OFFSET('Water Data'!$D$29,0,10*ROW('Water Data'!D117)))</f>
        <v/>
      </c>
      <c r="BV123" s="309" t="str">
        <f ca="true">+IF(OFFSET('Water Data'!$E$27,0,10*ROW('Water Data'!E117))="","",OFFSET('Water Data'!$E$27,0,10*ROW('Water Data'!E117)))</f>
        <v/>
      </c>
      <c r="BW123" s="309" t="str">
        <f ca="true">+IF(OFFSET('Water Data'!$E$28,0,10*ROW('Water Data'!E117))="","",OFFSET('Water Data'!$E$28,0,10*ROW('Water Data'!E117)))</f>
        <v/>
      </c>
      <c r="BX123" s="309" t="str">
        <f ca="true">+IF(OFFSET('Water Data'!$E$29,0,10*ROW('Water Data'!E117))="","",OFFSET('Water Data'!$E$29,0,10*ROW('Water Data'!E117)))</f>
        <v/>
      </c>
      <c r="BY123" s="309" t="str">
        <f ca="true">+IF(OFFSET('Water Data'!$F$27,0,10*ROW('Water Data'!F117))="","",OFFSET('Water Data'!$F$27,0,10*ROW('Water Data'!F117)))</f>
        <v/>
      </c>
      <c r="BZ123" s="309" t="str">
        <f ca="true">+IF(OFFSET('Water Data'!$F$28,0,10*ROW('Water Data'!F117))="","",OFFSET('Water Data'!$F$28,0,10*ROW('Water Data'!F117)))</f>
        <v/>
      </c>
      <c r="CA123" s="309" t="str">
        <f ca="true">+IF(OFFSET('Water Data'!$F$29,0,10*ROW('Water Data'!F117))="","",OFFSET('Water Data'!$F$29,0,10*ROW('Water Data'!F117)))</f>
        <v/>
      </c>
      <c r="CB123" s="309" t="str">
        <f ca="true">+IF(OFFSET('Water Data'!$G$27,0,10*ROW('Water Data'!G117))="","",OFFSET('Water Data'!$G$27,0,10*ROW('Water Data'!G117)))</f>
        <v/>
      </c>
      <c r="CC123" s="309" t="str">
        <f ca="true">+IF(OFFSET('Water Data'!$G$28,0,10*ROW('Water Data'!G117))="","",OFFSET('Water Data'!$G$28,0,10*ROW('Water Data'!G117)))</f>
        <v/>
      </c>
      <c r="CD123" s="309" t="str">
        <f ca="true">+IF(OFFSET('Water Data'!$G$29,0,10*ROW('Water Data'!G117))="","",OFFSET('Water Data'!$G$29,0,10*ROW('Water Data'!G117)))</f>
        <v/>
      </c>
      <c r="CE123" s="309" t="str">
        <f ca="true">+IF(OFFSET('Water Data'!$H$27,0,10*ROW('Water Data'!H117))="","",OFFSET('Water Data'!$H$27,0,10*ROW('Water Data'!H117)))</f>
        <v/>
      </c>
      <c r="CF123" s="309" t="str">
        <f ca="true">+IF(OFFSET('Water Data'!$H$28,0,10*ROW('Water Data'!H117))="","",OFFSET('Water Data'!$H$28,0,10*ROW('Water Data'!H117)))</f>
        <v/>
      </c>
      <c r="CG123" s="309" t="str">
        <f ca="true">+IF(OFFSET('Water Data'!$H$29,0,10*ROW('Water Data'!H117))="","",OFFSET('Water Data'!$H$29,0,10*ROW('Water Data'!H117)))</f>
        <v/>
      </c>
      <c r="CH123" s="309" t="str">
        <f ca="true">+IF(OFFSET('Water Data'!$I$27,0,10*ROW('Water Data'!I117))="","",OFFSET('Water Data'!$I$27,0,10*ROW('Water Data'!I117)))</f>
        <v/>
      </c>
      <c r="CI123" s="309" t="str">
        <f ca="true">+IF(OFFSET('Water Data'!$I$28,0,10*ROW('Water Data'!I117))="","",OFFSET('Water Data'!$I$28,0,10*ROW('Water Data'!I117)))</f>
        <v/>
      </c>
      <c r="CJ123" s="309" t="str">
        <f ca="true">+IF(OFFSET('Water Data'!$I$29,0,10*ROW('Water Data'!I117))="","",OFFSET('Water Data'!$I$29,0,10*ROW('Water Data'!I117)))</f>
        <v/>
      </c>
      <c r="CK123" s="309" t="str">
        <f ca="true">+IF(OFFSET('Sanitation Data'!$D$28,0,10*ROW('Sanitation Data'!D117))="","",OFFSET('Sanitation Data'!$D$28,0,10*ROW('Sanitation Data'!D117)))</f>
        <v/>
      </c>
      <c r="CL123" s="309" t="str">
        <f ca="true">+IF(OFFSET('Sanitation Data'!$D$29,0,10*ROW('Sanitation Data'!D117))="","",OFFSET('Sanitation Data'!$D$29,0,10*ROW('Sanitation Data'!D117)))</f>
        <v/>
      </c>
      <c r="CM123" s="309" t="str">
        <f ca="true">+IF(OFFSET('Sanitation Data'!$D$30,0,10*ROW('Sanitation Data'!D117))="","",OFFSET('Sanitation Data'!$D$30,0,10*ROW('Sanitation Data'!D117)))</f>
        <v/>
      </c>
      <c r="CN123" s="309" t="str">
        <f ca="true">+IF(OFFSET('Sanitation Data'!$D$31,0,10*ROW('Sanitation Data'!D117))="","",OFFSET('Sanitation Data'!$D$31,0,10*ROW('Sanitation Data'!D117)))</f>
        <v/>
      </c>
      <c r="CO123" s="309" t="str">
        <f ca="true">+IF(OFFSET('Sanitation Data'!$D$32,0,10*ROW('Sanitation Data'!D117))="","",OFFSET('Sanitation Data'!$D$32,0,10*ROW('Sanitation Data'!D117)))</f>
        <v/>
      </c>
      <c r="CP123" s="309" t="str">
        <f ca="true">+IF(OFFSET('Sanitation Data'!$E$28,0,10*ROW('Sanitation Data'!E117))="","",OFFSET('Sanitation Data'!$E$28,0,10*ROW('Sanitation Data'!E117)))</f>
        <v/>
      </c>
      <c r="CQ123" s="309" t="str">
        <f ca="true">+IF(OFFSET('Sanitation Data'!$E$29,0,10*ROW('Sanitation Data'!E117))="","",OFFSET('Sanitation Data'!$E$29,0,10*ROW('Sanitation Data'!E117)))</f>
        <v/>
      </c>
      <c r="CR123" s="309" t="str">
        <f ca="true">+IF(OFFSET('Sanitation Data'!$E$30,0,10*ROW('Sanitation Data'!E117))="","",OFFSET('Sanitation Data'!$E$30,0,10*ROW('Sanitation Data'!E117)))</f>
        <v/>
      </c>
      <c r="CS123" s="309" t="str">
        <f ca="true">+IF(OFFSET('Sanitation Data'!$E$31,0,10*ROW('Sanitation Data'!E117))="","",OFFSET('Sanitation Data'!$E$31,0,10*ROW('Sanitation Data'!E117)))</f>
        <v/>
      </c>
      <c r="CT123" s="309" t="str">
        <f ca="true">+IF(OFFSET('Sanitation Data'!$E$32,0,10*ROW('Sanitation Data'!E117))="","",OFFSET('Sanitation Data'!$E$32,0,10*ROW('Sanitation Data'!E117)))</f>
        <v/>
      </c>
      <c r="CU123" s="309" t="str">
        <f ca="true">+IF(OFFSET('Sanitation Data'!$F$28,0,10*ROW('Sanitation Data'!F117))="","",OFFSET('Sanitation Data'!$F$28,0,10*ROW('Sanitation Data'!F117)))</f>
        <v/>
      </c>
      <c r="CV123" s="309" t="str">
        <f ca="true">+IF(OFFSET('Sanitation Data'!$F$29,0,10*ROW('Sanitation Data'!F117))="","",OFFSET('Sanitation Data'!$F$29,0,10*ROW('Sanitation Data'!F117)))</f>
        <v/>
      </c>
      <c r="CW123" s="309" t="str">
        <f ca="true">+IF(OFFSET('Sanitation Data'!$F$30,0,10*ROW('Sanitation Data'!F117))="","",OFFSET('Sanitation Data'!$F$30,0,10*ROW('Sanitation Data'!F117)))</f>
        <v/>
      </c>
      <c r="CX123" s="309" t="str">
        <f ca="true">+IF(OFFSET('Sanitation Data'!$F$31,0,10*ROW('Sanitation Data'!F117))="","",OFFSET('Sanitation Data'!$F$31,0,10*ROW('Sanitation Data'!F117)))</f>
        <v/>
      </c>
      <c r="CY123" s="309" t="str">
        <f ca="true">+IF(OFFSET('Sanitation Data'!$F$32,0,10*ROW('Sanitation Data'!F117))="","",OFFSET('Sanitation Data'!$F$32,0,10*ROW('Sanitation Data'!F117)))</f>
        <v/>
      </c>
      <c r="CZ123" s="309" t="str">
        <f ca="true">+IF(OFFSET('Sanitation Data'!$G$28,0,10*ROW('Sanitation Data'!G117))="","",OFFSET('Sanitation Data'!$G$28,0,10*ROW('Sanitation Data'!G117)))</f>
        <v/>
      </c>
      <c r="DA123" s="309" t="str">
        <f ca="true">+IF(OFFSET('Sanitation Data'!$G$29,0,10*ROW('Sanitation Data'!G117))="","",OFFSET('Sanitation Data'!$G$29,0,10*ROW('Sanitation Data'!G117)))</f>
        <v/>
      </c>
      <c r="DB123" s="309" t="str">
        <f ca="true">+IF(OFFSET('Sanitation Data'!$G$30,0,10*ROW('Sanitation Data'!G117))="","",OFFSET('Sanitation Data'!$G$30,0,10*ROW('Sanitation Data'!G117)))</f>
        <v/>
      </c>
      <c r="DC123" s="309" t="str">
        <f ca="true">+IF(OFFSET('Sanitation Data'!$G$31,0,10*ROW('Sanitation Data'!G117))="","",OFFSET('Sanitation Data'!$G$31,0,10*ROW('Sanitation Data'!G117)))</f>
        <v/>
      </c>
      <c r="DD123" s="309" t="str">
        <f ca="true">+IF(OFFSET('Sanitation Data'!$G$32,0,10*ROW('Sanitation Data'!G117))="","",OFFSET('Sanitation Data'!$G$32,0,10*ROW('Sanitation Data'!G117)))</f>
        <v/>
      </c>
      <c r="DE123" s="309" t="str">
        <f ca="true">+IF(OFFSET('Sanitation Data'!$H$28,0,10*ROW('Sanitation Data'!H117))="","",OFFSET('Sanitation Data'!$H$28,0,10*ROW('Sanitation Data'!H117)))</f>
        <v/>
      </c>
      <c r="DF123" s="309" t="str">
        <f ca="true">+IF(OFFSET('Sanitation Data'!$H$29,0,10*ROW('Sanitation Data'!H117))="","",OFFSET('Sanitation Data'!$H$29,0,10*ROW('Sanitation Data'!H117)))</f>
        <v/>
      </c>
      <c r="DG123" s="309" t="str">
        <f ca="true">+IF(OFFSET('Sanitation Data'!$H$30,0,10*ROW('Sanitation Data'!H117))="","",OFFSET('Sanitation Data'!$H$30,0,10*ROW('Sanitation Data'!H117)))</f>
        <v/>
      </c>
      <c r="DH123" s="309" t="str">
        <f ca="true">+IF(OFFSET('Sanitation Data'!$H$31,0,10*ROW('Sanitation Data'!H117))="","",OFFSET('Sanitation Data'!$H$31,0,10*ROW('Sanitation Data'!H117)))</f>
        <v/>
      </c>
      <c r="DI123" s="309" t="str">
        <f ca="true">+IF(OFFSET('Sanitation Data'!$H$32,0,10*ROW('Sanitation Data'!H117))="","",OFFSET('Sanitation Data'!$H$32,0,10*ROW('Sanitation Data'!H117)))</f>
        <v/>
      </c>
      <c r="DJ123" s="309" t="str">
        <f ca="true">+IF(OFFSET('Sanitation Data'!$I$28,0,10*ROW('Sanitation Data'!I117))="","",OFFSET('Sanitation Data'!$I$28,0,10*ROW('Sanitation Data'!I117)))</f>
        <v/>
      </c>
      <c r="DK123" s="309" t="str">
        <f ca="true">+IF(OFFSET('Sanitation Data'!$I$29,0,10*ROW('Sanitation Data'!I117))="","",OFFSET('Sanitation Data'!$I$29,0,10*ROW('Sanitation Data'!I117)))</f>
        <v/>
      </c>
      <c r="DL123" s="309" t="str">
        <f ca="true">+IF(OFFSET('Sanitation Data'!$I$30,0,10*ROW('Sanitation Data'!I117))="","",OFFSET('Sanitation Data'!$I$30,0,10*ROW('Sanitation Data'!I117)))</f>
        <v/>
      </c>
      <c r="DM123" s="309" t="str">
        <f ca="true">+IF(OFFSET('Sanitation Data'!$I$31,0,10*ROW('Sanitation Data'!I117))="","",OFFSET('Sanitation Data'!$I$31,0,10*ROW('Sanitation Data'!I117)))</f>
        <v/>
      </c>
      <c r="DN123" s="309" t="str">
        <f ca="true">+IF(OFFSET('Sanitation Data'!$I$32,0,10*ROW('Sanitation Data'!I117))="","",OFFSET('Sanitation Data'!$I$32,0,10*ROW('Sanitation Data'!I117)))</f>
        <v/>
      </c>
      <c r="DO123" s="309" t="str">
        <f ca="true">+IF(OFFSET('Hygiene Data'!$D$11,0,10*ROW('Hygiene Data'!D117))="","",OFFSET('Hygiene Data'!$D$11,0,10*ROW('Hygiene Data'!D117)))</f>
        <v/>
      </c>
      <c r="DP123" s="309" t="str">
        <f ca="true">+IF(OFFSET('Hygiene Data'!$D$12,0,10*ROW('Hygiene Data'!D117))="","",OFFSET('Hygiene Data'!$D$12,0,10*ROW('Hygiene Data'!D117)))</f>
        <v/>
      </c>
      <c r="DQ123" s="309" t="str">
        <f ca="true">+IF(OFFSET('Hygiene Data'!$D$13,0,10*ROW('Hygiene Data'!D117))="","",OFFSET('Hygiene Data'!$D$13,0,10*ROW('Hygiene Data'!D117)))</f>
        <v/>
      </c>
      <c r="DR123" s="309" t="str">
        <f ca="true">+IF(OFFSET('Hygiene Data'!$E$11,0,10*ROW('Hygiene Data'!E117))="","",OFFSET('Hygiene Data'!$E$11,0,10*ROW('Hygiene Data'!E117)))</f>
        <v/>
      </c>
      <c r="DS123" s="309" t="str">
        <f ca="true">+IF(OFFSET('Hygiene Data'!$E$12,0,10*ROW('Hygiene Data'!E117))="","",OFFSET('Hygiene Data'!$E$12,0,10*ROW('Hygiene Data'!E117)))</f>
        <v/>
      </c>
      <c r="DT123" s="309" t="str">
        <f ca="true">+IF(OFFSET('Hygiene Data'!$E$13,0,10*ROW('Hygiene Data'!E117))="","",OFFSET('Hygiene Data'!$E$13,0,10*ROW('Hygiene Data'!E117)))</f>
        <v/>
      </c>
      <c r="DU123" s="309" t="str">
        <f ca="true">+IF(OFFSET('Hygiene Data'!$F$11,0,10*ROW('Hygiene Data'!F117))="","",OFFSET('Hygiene Data'!$F$11,0,10*ROW('Hygiene Data'!F117)))</f>
        <v/>
      </c>
      <c r="DV123" s="309" t="str">
        <f ca="true">+IF(OFFSET('Hygiene Data'!$F$12,0,10*ROW('Hygiene Data'!F117))="","",OFFSET('Hygiene Data'!$F$12,0,10*ROW('Hygiene Data'!F117)))</f>
        <v/>
      </c>
      <c r="DW123" s="309" t="str">
        <f ca="true">+IF(OFFSET('Hygiene Data'!$F$13,0,10*ROW('Hygiene Data'!F117))="","",OFFSET('Hygiene Data'!$F$13,0,10*ROW('Hygiene Data'!F117)))</f>
        <v/>
      </c>
      <c r="DX123" s="309" t="str">
        <f ca="true">+IF(OFFSET('Hygiene Data'!$G$11,0,10*ROW('Hygiene Data'!G117))="","",OFFSET('Hygiene Data'!$G$11,0,10*ROW('Hygiene Data'!G117)))</f>
        <v/>
      </c>
      <c r="DY123" s="309" t="str">
        <f ca="true">+IF(OFFSET('Hygiene Data'!$G$12,0,10*ROW('Hygiene Data'!G117))="","",OFFSET('Hygiene Data'!$G$12,0,10*ROW('Hygiene Data'!G117)))</f>
        <v/>
      </c>
      <c r="DZ123" s="309" t="str">
        <f ca="true">+IF(OFFSET('Hygiene Data'!$G$13,0,10*ROW('Hygiene Data'!G117))="","",OFFSET('Hygiene Data'!$G$13,0,10*ROW('Hygiene Data'!G117)))</f>
        <v/>
      </c>
      <c r="EA123" s="309" t="str">
        <f ca="true">+IF(OFFSET('Hygiene Data'!$H$11,0,10*ROW('Hygiene Data'!H117))="","",OFFSET('Hygiene Data'!$H$11,0,10*ROW('Hygiene Data'!H117)))</f>
        <v/>
      </c>
      <c r="EB123" s="309" t="str">
        <f ca="true">+IF(OFFSET('Hygiene Data'!$H$12,0,10*ROW('Hygiene Data'!H117))="","",OFFSET('Hygiene Data'!$H$12,0,10*ROW('Hygiene Data'!H117)))</f>
        <v/>
      </c>
      <c r="EC123" s="309" t="str">
        <f ca="true">+IF(OFFSET('Hygiene Data'!$H$13,0,10*ROW('Hygiene Data'!H117))="","",OFFSET('Hygiene Data'!$H$13,0,10*ROW('Hygiene Data'!H117)))</f>
        <v/>
      </c>
      <c r="ED123" s="309" t="str">
        <f ca="true">+IF(OFFSET('Hygiene Data'!$I$11,0,10*ROW('Hygiene Data'!I117))="","",OFFSET('Hygiene Data'!$I$11,0,10*ROW('Hygiene Data'!I117)))</f>
        <v/>
      </c>
      <c r="EE123" s="309" t="str">
        <f ca="true">+IF(OFFSET('Hygiene Data'!$I$12,0,10*ROW('Hygiene Data'!I117))="","",OFFSET('Hygiene Data'!$I$12,0,10*ROW('Hygiene Data'!I117)))</f>
        <v/>
      </c>
      <c r="EF123" s="309"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65"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9"/>
      <c r="BS124" s="309" t="str">
        <f ca="true">+IF(OFFSET('Water Data'!$D$27,0,10*ROW('Water Data'!D118))="","",OFFSET('Water Data'!$D$27,0,10*ROW('Water Data'!D118)))</f>
        <v/>
      </c>
      <c r="BT124" s="309" t="str">
        <f ca="true">+IF(OFFSET('Water Data'!$D$28,0,10*ROW('Water Data'!D118))="","",OFFSET('Water Data'!$D$28,0,10*ROW('Water Data'!D118)))</f>
        <v/>
      </c>
      <c r="BU124" s="309" t="str">
        <f ca="true">+IF(OFFSET('Water Data'!$D$29,0,10*ROW('Water Data'!D118))="","",OFFSET('Water Data'!$D$29,0,10*ROW('Water Data'!D118)))</f>
        <v/>
      </c>
      <c r="BV124" s="309" t="str">
        <f ca="true">+IF(OFFSET('Water Data'!$E$27,0,10*ROW('Water Data'!E118))="","",OFFSET('Water Data'!$E$27,0,10*ROW('Water Data'!E118)))</f>
        <v/>
      </c>
      <c r="BW124" s="309" t="str">
        <f ca="true">+IF(OFFSET('Water Data'!$E$28,0,10*ROW('Water Data'!E118))="","",OFFSET('Water Data'!$E$28,0,10*ROW('Water Data'!E118)))</f>
        <v/>
      </c>
      <c r="BX124" s="309" t="str">
        <f ca="true">+IF(OFFSET('Water Data'!$E$29,0,10*ROW('Water Data'!E118))="","",OFFSET('Water Data'!$E$29,0,10*ROW('Water Data'!E118)))</f>
        <v/>
      </c>
      <c r="BY124" s="309" t="str">
        <f ca="true">+IF(OFFSET('Water Data'!$F$27,0,10*ROW('Water Data'!F118))="","",OFFSET('Water Data'!$F$27,0,10*ROW('Water Data'!F118)))</f>
        <v/>
      </c>
      <c r="BZ124" s="309" t="str">
        <f ca="true">+IF(OFFSET('Water Data'!$F$28,0,10*ROW('Water Data'!F118))="","",OFFSET('Water Data'!$F$28,0,10*ROW('Water Data'!F118)))</f>
        <v/>
      </c>
      <c r="CA124" s="309" t="str">
        <f ca="true">+IF(OFFSET('Water Data'!$F$29,0,10*ROW('Water Data'!F118))="","",OFFSET('Water Data'!$F$29,0,10*ROW('Water Data'!F118)))</f>
        <v/>
      </c>
      <c r="CB124" s="309" t="str">
        <f ca="true">+IF(OFFSET('Water Data'!$G$27,0,10*ROW('Water Data'!G118))="","",OFFSET('Water Data'!$G$27,0,10*ROW('Water Data'!G118)))</f>
        <v/>
      </c>
      <c r="CC124" s="309" t="str">
        <f ca="true">+IF(OFFSET('Water Data'!$G$28,0,10*ROW('Water Data'!G118))="","",OFFSET('Water Data'!$G$28,0,10*ROW('Water Data'!G118)))</f>
        <v/>
      </c>
      <c r="CD124" s="309" t="str">
        <f ca="true">+IF(OFFSET('Water Data'!$G$29,0,10*ROW('Water Data'!G118))="","",OFFSET('Water Data'!$G$29,0,10*ROW('Water Data'!G118)))</f>
        <v/>
      </c>
      <c r="CE124" s="309" t="str">
        <f ca="true">+IF(OFFSET('Water Data'!$H$27,0,10*ROW('Water Data'!H118))="","",OFFSET('Water Data'!$H$27,0,10*ROW('Water Data'!H118)))</f>
        <v/>
      </c>
      <c r="CF124" s="309" t="str">
        <f ca="true">+IF(OFFSET('Water Data'!$H$28,0,10*ROW('Water Data'!H118))="","",OFFSET('Water Data'!$H$28,0,10*ROW('Water Data'!H118)))</f>
        <v/>
      </c>
      <c r="CG124" s="309" t="str">
        <f ca="true">+IF(OFFSET('Water Data'!$H$29,0,10*ROW('Water Data'!H118))="","",OFFSET('Water Data'!$H$29,0,10*ROW('Water Data'!H118)))</f>
        <v/>
      </c>
      <c r="CH124" s="309" t="str">
        <f ca="true">+IF(OFFSET('Water Data'!$I$27,0,10*ROW('Water Data'!I118))="","",OFFSET('Water Data'!$I$27,0,10*ROW('Water Data'!I118)))</f>
        <v/>
      </c>
      <c r="CI124" s="309" t="str">
        <f ca="true">+IF(OFFSET('Water Data'!$I$28,0,10*ROW('Water Data'!I118))="","",OFFSET('Water Data'!$I$28,0,10*ROW('Water Data'!I118)))</f>
        <v/>
      </c>
      <c r="CJ124" s="309" t="str">
        <f ca="true">+IF(OFFSET('Water Data'!$I$29,0,10*ROW('Water Data'!I118))="","",OFFSET('Water Data'!$I$29,0,10*ROW('Water Data'!I118)))</f>
        <v/>
      </c>
      <c r="CK124" s="309" t="str">
        <f ca="true">+IF(OFFSET('Sanitation Data'!$D$28,0,10*ROW('Sanitation Data'!D118))="","",OFFSET('Sanitation Data'!$D$28,0,10*ROW('Sanitation Data'!D118)))</f>
        <v/>
      </c>
      <c r="CL124" s="309" t="str">
        <f ca="true">+IF(OFFSET('Sanitation Data'!$D$29,0,10*ROW('Sanitation Data'!D118))="","",OFFSET('Sanitation Data'!$D$29,0,10*ROW('Sanitation Data'!D118)))</f>
        <v/>
      </c>
      <c r="CM124" s="309" t="str">
        <f ca="true">+IF(OFFSET('Sanitation Data'!$D$30,0,10*ROW('Sanitation Data'!D118))="","",OFFSET('Sanitation Data'!$D$30,0,10*ROW('Sanitation Data'!D118)))</f>
        <v/>
      </c>
      <c r="CN124" s="309" t="str">
        <f ca="true">+IF(OFFSET('Sanitation Data'!$D$31,0,10*ROW('Sanitation Data'!D118))="","",OFFSET('Sanitation Data'!$D$31,0,10*ROW('Sanitation Data'!D118)))</f>
        <v/>
      </c>
      <c r="CO124" s="309" t="str">
        <f ca="true">+IF(OFFSET('Sanitation Data'!$D$32,0,10*ROW('Sanitation Data'!D118))="","",OFFSET('Sanitation Data'!$D$32,0,10*ROW('Sanitation Data'!D118)))</f>
        <v/>
      </c>
      <c r="CP124" s="309" t="str">
        <f ca="true">+IF(OFFSET('Sanitation Data'!$E$28,0,10*ROW('Sanitation Data'!E118))="","",OFFSET('Sanitation Data'!$E$28,0,10*ROW('Sanitation Data'!E118)))</f>
        <v/>
      </c>
      <c r="CQ124" s="309" t="str">
        <f ca="true">+IF(OFFSET('Sanitation Data'!$E$29,0,10*ROW('Sanitation Data'!E118))="","",OFFSET('Sanitation Data'!$E$29,0,10*ROW('Sanitation Data'!E118)))</f>
        <v/>
      </c>
      <c r="CR124" s="309" t="str">
        <f ca="true">+IF(OFFSET('Sanitation Data'!$E$30,0,10*ROW('Sanitation Data'!E118))="","",OFFSET('Sanitation Data'!$E$30,0,10*ROW('Sanitation Data'!E118)))</f>
        <v/>
      </c>
      <c r="CS124" s="309" t="str">
        <f ca="true">+IF(OFFSET('Sanitation Data'!$E$31,0,10*ROW('Sanitation Data'!E118))="","",OFFSET('Sanitation Data'!$E$31,0,10*ROW('Sanitation Data'!E118)))</f>
        <v/>
      </c>
      <c r="CT124" s="309" t="str">
        <f ca="true">+IF(OFFSET('Sanitation Data'!$E$32,0,10*ROW('Sanitation Data'!E118))="","",OFFSET('Sanitation Data'!$E$32,0,10*ROW('Sanitation Data'!E118)))</f>
        <v/>
      </c>
      <c r="CU124" s="309" t="str">
        <f ca="true">+IF(OFFSET('Sanitation Data'!$F$28,0,10*ROW('Sanitation Data'!F118))="","",OFFSET('Sanitation Data'!$F$28,0,10*ROW('Sanitation Data'!F118)))</f>
        <v/>
      </c>
      <c r="CV124" s="309" t="str">
        <f ca="true">+IF(OFFSET('Sanitation Data'!$F$29,0,10*ROW('Sanitation Data'!F118))="","",OFFSET('Sanitation Data'!$F$29,0,10*ROW('Sanitation Data'!F118)))</f>
        <v/>
      </c>
      <c r="CW124" s="309" t="str">
        <f ca="true">+IF(OFFSET('Sanitation Data'!$F$30,0,10*ROW('Sanitation Data'!F118))="","",OFFSET('Sanitation Data'!$F$30,0,10*ROW('Sanitation Data'!F118)))</f>
        <v/>
      </c>
      <c r="CX124" s="309" t="str">
        <f ca="true">+IF(OFFSET('Sanitation Data'!$F$31,0,10*ROW('Sanitation Data'!F118))="","",OFFSET('Sanitation Data'!$F$31,0,10*ROW('Sanitation Data'!F118)))</f>
        <v/>
      </c>
      <c r="CY124" s="309" t="str">
        <f ca="true">+IF(OFFSET('Sanitation Data'!$F$32,0,10*ROW('Sanitation Data'!F118))="","",OFFSET('Sanitation Data'!$F$32,0,10*ROW('Sanitation Data'!F118)))</f>
        <v/>
      </c>
      <c r="CZ124" s="309" t="str">
        <f ca="true">+IF(OFFSET('Sanitation Data'!$G$28,0,10*ROW('Sanitation Data'!G118))="","",OFFSET('Sanitation Data'!$G$28,0,10*ROW('Sanitation Data'!G118)))</f>
        <v/>
      </c>
      <c r="DA124" s="309" t="str">
        <f ca="true">+IF(OFFSET('Sanitation Data'!$G$29,0,10*ROW('Sanitation Data'!G118))="","",OFFSET('Sanitation Data'!$G$29,0,10*ROW('Sanitation Data'!G118)))</f>
        <v/>
      </c>
      <c r="DB124" s="309" t="str">
        <f ca="true">+IF(OFFSET('Sanitation Data'!$G$30,0,10*ROW('Sanitation Data'!G118))="","",OFFSET('Sanitation Data'!$G$30,0,10*ROW('Sanitation Data'!G118)))</f>
        <v/>
      </c>
      <c r="DC124" s="309" t="str">
        <f ca="true">+IF(OFFSET('Sanitation Data'!$G$31,0,10*ROW('Sanitation Data'!G118))="","",OFFSET('Sanitation Data'!$G$31,0,10*ROW('Sanitation Data'!G118)))</f>
        <v/>
      </c>
      <c r="DD124" s="309" t="str">
        <f ca="true">+IF(OFFSET('Sanitation Data'!$G$32,0,10*ROW('Sanitation Data'!G118))="","",OFFSET('Sanitation Data'!$G$32,0,10*ROW('Sanitation Data'!G118)))</f>
        <v/>
      </c>
      <c r="DE124" s="309" t="str">
        <f ca="true">+IF(OFFSET('Sanitation Data'!$H$28,0,10*ROW('Sanitation Data'!H118))="","",OFFSET('Sanitation Data'!$H$28,0,10*ROW('Sanitation Data'!H118)))</f>
        <v/>
      </c>
      <c r="DF124" s="309" t="str">
        <f ca="true">+IF(OFFSET('Sanitation Data'!$H$29,0,10*ROW('Sanitation Data'!H118))="","",OFFSET('Sanitation Data'!$H$29,0,10*ROW('Sanitation Data'!H118)))</f>
        <v/>
      </c>
      <c r="DG124" s="309" t="str">
        <f ca="true">+IF(OFFSET('Sanitation Data'!$H$30,0,10*ROW('Sanitation Data'!H118))="","",OFFSET('Sanitation Data'!$H$30,0,10*ROW('Sanitation Data'!H118)))</f>
        <v/>
      </c>
      <c r="DH124" s="309" t="str">
        <f ca="true">+IF(OFFSET('Sanitation Data'!$H$31,0,10*ROW('Sanitation Data'!H118))="","",OFFSET('Sanitation Data'!$H$31,0,10*ROW('Sanitation Data'!H118)))</f>
        <v/>
      </c>
      <c r="DI124" s="309" t="str">
        <f ca="true">+IF(OFFSET('Sanitation Data'!$H$32,0,10*ROW('Sanitation Data'!H118))="","",OFFSET('Sanitation Data'!$H$32,0,10*ROW('Sanitation Data'!H118)))</f>
        <v/>
      </c>
      <c r="DJ124" s="309" t="str">
        <f ca="true">+IF(OFFSET('Sanitation Data'!$I$28,0,10*ROW('Sanitation Data'!I118))="","",OFFSET('Sanitation Data'!$I$28,0,10*ROW('Sanitation Data'!I118)))</f>
        <v/>
      </c>
      <c r="DK124" s="309" t="str">
        <f ca="true">+IF(OFFSET('Sanitation Data'!$I$29,0,10*ROW('Sanitation Data'!I118))="","",OFFSET('Sanitation Data'!$I$29,0,10*ROW('Sanitation Data'!I118)))</f>
        <v/>
      </c>
      <c r="DL124" s="309" t="str">
        <f ca="true">+IF(OFFSET('Sanitation Data'!$I$30,0,10*ROW('Sanitation Data'!I118))="","",OFFSET('Sanitation Data'!$I$30,0,10*ROW('Sanitation Data'!I118)))</f>
        <v/>
      </c>
      <c r="DM124" s="309" t="str">
        <f ca="true">+IF(OFFSET('Sanitation Data'!$I$31,0,10*ROW('Sanitation Data'!I118))="","",OFFSET('Sanitation Data'!$I$31,0,10*ROW('Sanitation Data'!I118)))</f>
        <v/>
      </c>
      <c r="DN124" s="309" t="str">
        <f ca="true">+IF(OFFSET('Sanitation Data'!$I$32,0,10*ROW('Sanitation Data'!I118))="","",OFFSET('Sanitation Data'!$I$32,0,10*ROW('Sanitation Data'!I118)))</f>
        <v/>
      </c>
      <c r="DO124" s="309" t="str">
        <f ca="true">+IF(OFFSET('Hygiene Data'!$D$11,0,10*ROW('Hygiene Data'!D118))="","",OFFSET('Hygiene Data'!$D$11,0,10*ROW('Hygiene Data'!D118)))</f>
        <v/>
      </c>
      <c r="DP124" s="309" t="str">
        <f ca="true">+IF(OFFSET('Hygiene Data'!$D$12,0,10*ROW('Hygiene Data'!D118))="","",OFFSET('Hygiene Data'!$D$12,0,10*ROW('Hygiene Data'!D118)))</f>
        <v/>
      </c>
      <c r="DQ124" s="309" t="str">
        <f ca="true">+IF(OFFSET('Hygiene Data'!$D$13,0,10*ROW('Hygiene Data'!D118))="","",OFFSET('Hygiene Data'!$D$13,0,10*ROW('Hygiene Data'!D118)))</f>
        <v/>
      </c>
      <c r="DR124" s="309" t="str">
        <f ca="true">+IF(OFFSET('Hygiene Data'!$E$11,0,10*ROW('Hygiene Data'!E118))="","",OFFSET('Hygiene Data'!$E$11,0,10*ROW('Hygiene Data'!E118)))</f>
        <v/>
      </c>
      <c r="DS124" s="309" t="str">
        <f ca="true">+IF(OFFSET('Hygiene Data'!$E$12,0,10*ROW('Hygiene Data'!E118))="","",OFFSET('Hygiene Data'!$E$12,0,10*ROW('Hygiene Data'!E118)))</f>
        <v/>
      </c>
      <c r="DT124" s="309" t="str">
        <f ca="true">+IF(OFFSET('Hygiene Data'!$E$13,0,10*ROW('Hygiene Data'!E118))="","",OFFSET('Hygiene Data'!$E$13,0,10*ROW('Hygiene Data'!E118)))</f>
        <v/>
      </c>
      <c r="DU124" s="309" t="str">
        <f ca="true">+IF(OFFSET('Hygiene Data'!$F$11,0,10*ROW('Hygiene Data'!F118))="","",OFFSET('Hygiene Data'!$F$11,0,10*ROW('Hygiene Data'!F118)))</f>
        <v/>
      </c>
      <c r="DV124" s="309" t="str">
        <f ca="true">+IF(OFFSET('Hygiene Data'!$F$12,0,10*ROW('Hygiene Data'!F118))="","",OFFSET('Hygiene Data'!$F$12,0,10*ROW('Hygiene Data'!F118)))</f>
        <v/>
      </c>
      <c r="DW124" s="309" t="str">
        <f ca="true">+IF(OFFSET('Hygiene Data'!$F$13,0,10*ROW('Hygiene Data'!F118))="","",OFFSET('Hygiene Data'!$F$13,0,10*ROW('Hygiene Data'!F118)))</f>
        <v/>
      </c>
      <c r="DX124" s="309" t="str">
        <f ca="true">+IF(OFFSET('Hygiene Data'!$G$11,0,10*ROW('Hygiene Data'!G118))="","",OFFSET('Hygiene Data'!$G$11,0,10*ROW('Hygiene Data'!G118)))</f>
        <v/>
      </c>
      <c r="DY124" s="309" t="str">
        <f ca="true">+IF(OFFSET('Hygiene Data'!$G$12,0,10*ROW('Hygiene Data'!G118))="","",OFFSET('Hygiene Data'!$G$12,0,10*ROW('Hygiene Data'!G118)))</f>
        <v/>
      </c>
      <c r="DZ124" s="309" t="str">
        <f ca="true">+IF(OFFSET('Hygiene Data'!$G$13,0,10*ROW('Hygiene Data'!G118))="","",OFFSET('Hygiene Data'!$G$13,0,10*ROW('Hygiene Data'!G118)))</f>
        <v/>
      </c>
      <c r="EA124" s="309" t="str">
        <f ca="true">+IF(OFFSET('Hygiene Data'!$H$11,0,10*ROW('Hygiene Data'!H118))="","",OFFSET('Hygiene Data'!$H$11,0,10*ROW('Hygiene Data'!H118)))</f>
        <v/>
      </c>
      <c r="EB124" s="309" t="str">
        <f ca="true">+IF(OFFSET('Hygiene Data'!$H$12,0,10*ROW('Hygiene Data'!H118))="","",OFFSET('Hygiene Data'!$H$12,0,10*ROW('Hygiene Data'!H118)))</f>
        <v/>
      </c>
      <c r="EC124" s="309" t="str">
        <f ca="true">+IF(OFFSET('Hygiene Data'!$H$13,0,10*ROW('Hygiene Data'!H118))="","",OFFSET('Hygiene Data'!$H$13,0,10*ROW('Hygiene Data'!H118)))</f>
        <v/>
      </c>
      <c r="ED124" s="309" t="str">
        <f ca="true">+IF(OFFSET('Hygiene Data'!$I$11,0,10*ROW('Hygiene Data'!I118))="","",OFFSET('Hygiene Data'!$I$11,0,10*ROW('Hygiene Data'!I118)))</f>
        <v/>
      </c>
      <c r="EE124" s="309" t="str">
        <f ca="true">+IF(OFFSET('Hygiene Data'!$I$12,0,10*ROW('Hygiene Data'!I118))="","",OFFSET('Hygiene Data'!$I$12,0,10*ROW('Hygiene Data'!I118)))</f>
        <v/>
      </c>
      <c r="EF124" s="309"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65"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9"/>
      <c r="BS125" s="309" t="str">
        <f ca="true">+IF(OFFSET('Water Data'!$D$27,0,10*ROW('Water Data'!D119))="","",OFFSET('Water Data'!$D$27,0,10*ROW('Water Data'!D119)))</f>
        <v/>
      </c>
      <c r="BT125" s="309" t="str">
        <f ca="true">+IF(OFFSET('Water Data'!$D$28,0,10*ROW('Water Data'!D119))="","",OFFSET('Water Data'!$D$28,0,10*ROW('Water Data'!D119)))</f>
        <v/>
      </c>
      <c r="BU125" s="309" t="str">
        <f ca="true">+IF(OFFSET('Water Data'!$D$29,0,10*ROW('Water Data'!D119))="","",OFFSET('Water Data'!$D$29,0,10*ROW('Water Data'!D119)))</f>
        <v/>
      </c>
      <c r="BV125" s="309" t="str">
        <f ca="true">+IF(OFFSET('Water Data'!$E$27,0,10*ROW('Water Data'!E119))="","",OFFSET('Water Data'!$E$27,0,10*ROW('Water Data'!E119)))</f>
        <v/>
      </c>
      <c r="BW125" s="309" t="str">
        <f ca="true">+IF(OFFSET('Water Data'!$E$28,0,10*ROW('Water Data'!E119))="","",OFFSET('Water Data'!$E$28,0,10*ROW('Water Data'!E119)))</f>
        <v/>
      </c>
      <c r="BX125" s="309" t="str">
        <f ca="true">+IF(OFFSET('Water Data'!$E$29,0,10*ROW('Water Data'!E119))="","",OFFSET('Water Data'!$E$29,0,10*ROW('Water Data'!E119)))</f>
        <v/>
      </c>
      <c r="BY125" s="309" t="str">
        <f ca="true">+IF(OFFSET('Water Data'!$F$27,0,10*ROW('Water Data'!F119))="","",OFFSET('Water Data'!$F$27,0,10*ROW('Water Data'!F119)))</f>
        <v/>
      </c>
      <c r="BZ125" s="309" t="str">
        <f ca="true">+IF(OFFSET('Water Data'!$F$28,0,10*ROW('Water Data'!F119))="","",OFFSET('Water Data'!$F$28,0,10*ROW('Water Data'!F119)))</f>
        <v/>
      </c>
      <c r="CA125" s="309" t="str">
        <f ca="true">+IF(OFFSET('Water Data'!$F$29,0,10*ROW('Water Data'!F119))="","",OFFSET('Water Data'!$F$29,0,10*ROW('Water Data'!F119)))</f>
        <v/>
      </c>
      <c r="CB125" s="309" t="str">
        <f ca="true">+IF(OFFSET('Water Data'!$G$27,0,10*ROW('Water Data'!G119))="","",OFFSET('Water Data'!$G$27,0,10*ROW('Water Data'!G119)))</f>
        <v/>
      </c>
      <c r="CC125" s="309" t="str">
        <f ca="true">+IF(OFFSET('Water Data'!$G$28,0,10*ROW('Water Data'!G119))="","",OFFSET('Water Data'!$G$28,0,10*ROW('Water Data'!G119)))</f>
        <v/>
      </c>
      <c r="CD125" s="309" t="str">
        <f ca="true">+IF(OFFSET('Water Data'!$G$29,0,10*ROW('Water Data'!G119))="","",OFFSET('Water Data'!$G$29,0,10*ROW('Water Data'!G119)))</f>
        <v/>
      </c>
      <c r="CE125" s="309" t="str">
        <f ca="true">+IF(OFFSET('Water Data'!$H$27,0,10*ROW('Water Data'!H119))="","",OFFSET('Water Data'!$H$27,0,10*ROW('Water Data'!H119)))</f>
        <v/>
      </c>
      <c r="CF125" s="309" t="str">
        <f ca="true">+IF(OFFSET('Water Data'!$H$28,0,10*ROW('Water Data'!H119))="","",OFFSET('Water Data'!$H$28,0,10*ROW('Water Data'!H119)))</f>
        <v/>
      </c>
      <c r="CG125" s="309" t="str">
        <f ca="true">+IF(OFFSET('Water Data'!$H$29,0,10*ROW('Water Data'!H119))="","",OFFSET('Water Data'!$H$29,0,10*ROW('Water Data'!H119)))</f>
        <v/>
      </c>
      <c r="CH125" s="309" t="str">
        <f ca="true">+IF(OFFSET('Water Data'!$I$27,0,10*ROW('Water Data'!I119))="","",OFFSET('Water Data'!$I$27,0,10*ROW('Water Data'!I119)))</f>
        <v/>
      </c>
      <c r="CI125" s="309" t="str">
        <f ca="true">+IF(OFFSET('Water Data'!$I$28,0,10*ROW('Water Data'!I119))="","",OFFSET('Water Data'!$I$28,0,10*ROW('Water Data'!I119)))</f>
        <v/>
      </c>
      <c r="CJ125" s="309" t="str">
        <f ca="true">+IF(OFFSET('Water Data'!$I$29,0,10*ROW('Water Data'!I119))="","",OFFSET('Water Data'!$I$29,0,10*ROW('Water Data'!I119)))</f>
        <v/>
      </c>
      <c r="CK125" s="309" t="str">
        <f ca="true">+IF(OFFSET('Sanitation Data'!$D$28,0,10*ROW('Sanitation Data'!D119))="","",OFFSET('Sanitation Data'!$D$28,0,10*ROW('Sanitation Data'!D119)))</f>
        <v/>
      </c>
      <c r="CL125" s="309" t="str">
        <f ca="true">+IF(OFFSET('Sanitation Data'!$D$29,0,10*ROW('Sanitation Data'!D119))="","",OFFSET('Sanitation Data'!$D$29,0,10*ROW('Sanitation Data'!D119)))</f>
        <v/>
      </c>
      <c r="CM125" s="309" t="str">
        <f ca="true">+IF(OFFSET('Sanitation Data'!$D$30,0,10*ROW('Sanitation Data'!D119))="","",OFFSET('Sanitation Data'!$D$30,0,10*ROW('Sanitation Data'!D119)))</f>
        <v/>
      </c>
      <c r="CN125" s="309" t="str">
        <f ca="true">+IF(OFFSET('Sanitation Data'!$D$31,0,10*ROW('Sanitation Data'!D119))="","",OFFSET('Sanitation Data'!$D$31,0,10*ROW('Sanitation Data'!D119)))</f>
        <v/>
      </c>
      <c r="CO125" s="309" t="str">
        <f ca="true">+IF(OFFSET('Sanitation Data'!$D$32,0,10*ROW('Sanitation Data'!D119))="","",OFFSET('Sanitation Data'!$D$32,0,10*ROW('Sanitation Data'!D119)))</f>
        <v/>
      </c>
      <c r="CP125" s="309" t="str">
        <f ca="true">+IF(OFFSET('Sanitation Data'!$E$28,0,10*ROW('Sanitation Data'!E119))="","",OFFSET('Sanitation Data'!$E$28,0,10*ROW('Sanitation Data'!E119)))</f>
        <v/>
      </c>
      <c r="CQ125" s="309" t="str">
        <f ca="true">+IF(OFFSET('Sanitation Data'!$E$29,0,10*ROW('Sanitation Data'!E119))="","",OFFSET('Sanitation Data'!$E$29,0,10*ROW('Sanitation Data'!E119)))</f>
        <v/>
      </c>
      <c r="CR125" s="309" t="str">
        <f ca="true">+IF(OFFSET('Sanitation Data'!$E$30,0,10*ROW('Sanitation Data'!E119))="","",OFFSET('Sanitation Data'!$E$30,0,10*ROW('Sanitation Data'!E119)))</f>
        <v/>
      </c>
      <c r="CS125" s="309" t="str">
        <f ca="true">+IF(OFFSET('Sanitation Data'!$E$31,0,10*ROW('Sanitation Data'!E119))="","",OFFSET('Sanitation Data'!$E$31,0,10*ROW('Sanitation Data'!E119)))</f>
        <v/>
      </c>
      <c r="CT125" s="309" t="str">
        <f ca="true">+IF(OFFSET('Sanitation Data'!$E$32,0,10*ROW('Sanitation Data'!E119))="","",OFFSET('Sanitation Data'!$E$32,0,10*ROW('Sanitation Data'!E119)))</f>
        <v/>
      </c>
      <c r="CU125" s="309" t="str">
        <f ca="true">+IF(OFFSET('Sanitation Data'!$F$28,0,10*ROW('Sanitation Data'!F119))="","",OFFSET('Sanitation Data'!$F$28,0,10*ROW('Sanitation Data'!F119)))</f>
        <v/>
      </c>
      <c r="CV125" s="309" t="str">
        <f ca="true">+IF(OFFSET('Sanitation Data'!$F$29,0,10*ROW('Sanitation Data'!F119))="","",OFFSET('Sanitation Data'!$F$29,0,10*ROW('Sanitation Data'!F119)))</f>
        <v/>
      </c>
      <c r="CW125" s="309" t="str">
        <f ca="true">+IF(OFFSET('Sanitation Data'!$F$30,0,10*ROW('Sanitation Data'!F119))="","",OFFSET('Sanitation Data'!$F$30,0,10*ROW('Sanitation Data'!F119)))</f>
        <v/>
      </c>
      <c r="CX125" s="309" t="str">
        <f ca="true">+IF(OFFSET('Sanitation Data'!$F$31,0,10*ROW('Sanitation Data'!F119))="","",OFFSET('Sanitation Data'!$F$31,0,10*ROW('Sanitation Data'!F119)))</f>
        <v/>
      </c>
      <c r="CY125" s="309" t="str">
        <f ca="true">+IF(OFFSET('Sanitation Data'!$F$32,0,10*ROW('Sanitation Data'!F119))="","",OFFSET('Sanitation Data'!$F$32,0,10*ROW('Sanitation Data'!F119)))</f>
        <v/>
      </c>
      <c r="CZ125" s="309" t="str">
        <f ca="true">+IF(OFFSET('Sanitation Data'!$G$28,0,10*ROW('Sanitation Data'!G119))="","",OFFSET('Sanitation Data'!$G$28,0,10*ROW('Sanitation Data'!G119)))</f>
        <v/>
      </c>
      <c r="DA125" s="309" t="str">
        <f ca="true">+IF(OFFSET('Sanitation Data'!$G$29,0,10*ROW('Sanitation Data'!G119))="","",OFFSET('Sanitation Data'!$G$29,0,10*ROW('Sanitation Data'!G119)))</f>
        <v/>
      </c>
      <c r="DB125" s="309" t="str">
        <f ca="true">+IF(OFFSET('Sanitation Data'!$G$30,0,10*ROW('Sanitation Data'!G119))="","",OFFSET('Sanitation Data'!$G$30,0,10*ROW('Sanitation Data'!G119)))</f>
        <v/>
      </c>
      <c r="DC125" s="309" t="str">
        <f ca="true">+IF(OFFSET('Sanitation Data'!$G$31,0,10*ROW('Sanitation Data'!G119))="","",OFFSET('Sanitation Data'!$G$31,0,10*ROW('Sanitation Data'!G119)))</f>
        <v/>
      </c>
      <c r="DD125" s="309" t="str">
        <f ca="true">+IF(OFFSET('Sanitation Data'!$G$32,0,10*ROW('Sanitation Data'!G119))="","",OFFSET('Sanitation Data'!$G$32,0,10*ROW('Sanitation Data'!G119)))</f>
        <v/>
      </c>
      <c r="DE125" s="309" t="str">
        <f ca="true">+IF(OFFSET('Sanitation Data'!$H$28,0,10*ROW('Sanitation Data'!H119))="","",OFFSET('Sanitation Data'!$H$28,0,10*ROW('Sanitation Data'!H119)))</f>
        <v/>
      </c>
      <c r="DF125" s="309" t="str">
        <f ca="true">+IF(OFFSET('Sanitation Data'!$H$29,0,10*ROW('Sanitation Data'!H119))="","",OFFSET('Sanitation Data'!$H$29,0,10*ROW('Sanitation Data'!H119)))</f>
        <v/>
      </c>
      <c r="DG125" s="309" t="str">
        <f ca="true">+IF(OFFSET('Sanitation Data'!$H$30,0,10*ROW('Sanitation Data'!H119))="","",OFFSET('Sanitation Data'!$H$30,0,10*ROW('Sanitation Data'!H119)))</f>
        <v/>
      </c>
      <c r="DH125" s="309" t="str">
        <f ca="true">+IF(OFFSET('Sanitation Data'!$H$31,0,10*ROW('Sanitation Data'!H119))="","",OFFSET('Sanitation Data'!$H$31,0,10*ROW('Sanitation Data'!H119)))</f>
        <v/>
      </c>
      <c r="DI125" s="309" t="str">
        <f ca="true">+IF(OFFSET('Sanitation Data'!$H$32,0,10*ROW('Sanitation Data'!H119))="","",OFFSET('Sanitation Data'!$H$32,0,10*ROW('Sanitation Data'!H119)))</f>
        <v/>
      </c>
      <c r="DJ125" s="309" t="str">
        <f ca="true">+IF(OFFSET('Sanitation Data'!$I$28,0,10*ROW('Sanitation Data'!I119))="","",OFFSET('Sanitation Data'!$I$28,0,10*ROW('Sanitation Data'!I119)))</f>
        <v/>
      </c>
      <c r="DK125" s="309" t="str">
        <f ca="true">+IF(OFFSET('Sanitation Data'!$I$29,0,10*ROW('Sanitation Data'!I119))="","",OFFSET('Sanitation Data'!$I$29,0,10*ROW('Sanitation Data'!I119)))</f>
        <v/>
      </c>
      <c r="DL125" s="309" t="str">
        <f ca="true">+IF(OFFSET('Sanitation Data'!$I$30,0,10*ROW('Sanitation Data'!I119))="","",OFFSET('Sanitation Data'!$I$30,0,10*ROW('Sanitation Data'!I119)))</f>
        <v/>
      </c>
      <c r="DM125" s="309" t="str">
        <f ca="true">+IF(OFFSET('Sanitation Data'!$I$31,0,10*ROW('Sanitation Data'!I119))="","",OFFSET('Sanitation Data'!$I$31,0,10*ROW('Sanitation Data'!I119)))</f>
        <v/>
      </c>
      <c r="DN125" s="309" t="str">
        <f ca="true">+IF(OFFSET('Sanitation Data'!$I$32,0,10*ROW('Sanitation Data'!I119))="","",OFFSET('Sanitation Data'!$I$32,0,10*ROW('Sanitation Data'!I119)))</f>
        <v/>
      </c>
      <c r="DO125" s="309" t="str">
        <f ca="true">+IF(OFFSET('Hygiene Data'!$D$11,0,10*ROW('Hygiene Data'!D119))="","",OFFSET('Hygiene Data'!$D$11,0,10*ROW('Hygiene Data'!D119)))</f>
        <v/>
      </c>
      <c r="DP125" s="309" t="str">
        <f ca="true">+IF(OFFSET('Hygiene Data'!$D$12,0,10*ROW('Hygiene Data'!D119))="","",OFFSET('Hygiene Data'!$D$12,0,10*ROW('Hygiene Data'!D119)))</f>
        <v/>
      </c>
      <c r="DQ125" s="309" t="str">
        <f ca="true">+IF(OFFSET('Hygiene Data'!$D$13,0,10*ROW('Hygiene Data'!D119))="","",OFFSET('Hygiene Data'!$D$13,0,10*ROW('Hygiene Data'!D119)))</f>
        <v/>
      </c>
      <c r="DR125" s="309" t="str">
        <f ca="true">+IF(OFFSET('Hygiene Data'!$E$11,0,10*ROW('Hygiene Data'!E119))="","",OFFSET('Hygiene Data'!$E$11,0,10*ROW('Hygiene Data'!E119)))</f>
        <v/>
      </c>
      <c r="DS125" s="309" t="str">
        <f ca="true">+IF(OFFSET('Hygiene Data'!$E$12,0,10*ROW('Hygiene Data'!E119))="","",OFFSET('Hygiene Data'!$E$12,0,10*ROW('Hygiene Data'!E119)))</f>
        <v/>
      </c>
      <c r="DT125" s="309" t="str">
        <f ca="true">+IF(OFFSET('Hygiene Data'!$E$13,0,10*ROW('Hygiene Data'!E119))="","",OFFSET('Hygiene Data'!$E$13,0,10*ROW('Hygiene Data'!E119)))</f>
        <v/>
      </c>
      <c r="DU125" s="309" t="str">
        <f ca="true">+IF(OFFSET('Hygiene Data'!$F$11,0,10*ROW('Hygiene Data'!F119))="","",OFFSET('Hygiene Data'!$F$11,0,10*ROW('Hygiene Data'!F119)))</f>
        <v/>
      </c>
      <c r="DV125" s="309" t="str">
        <f ca="true">+IF(OFFSET('Hygiene Data'!$F$12,0,10*ROW('Hygiene Data'!F119))="","",OFFSET('Hygiene Data'!$F$12,0,10*ROW('Hygiene Data'!F119)))</f>
        <v/>
      </c>
      <c r="DW125" s="309" t="str">
        <f ca="true">+IF(OFFSET('Hygiene Data'!$F$13,0,10*ROW('Hygiene Data'!F119))="","",OFFSET('Hygiene Data'!$F$13,0,10*ROW('Hygiene Data'!F119)))</f>
        <v/>
      </c>
      <c r="DX125" s="309" t="str">
        <f ca="true">+IF(OFFSET('Hygiene Data'!$G$11,0,10*ROW('Hygiene Data'!G119))="","",OFFSET('Hygiene Data'!$G$11,0,10*ROW('Hygiene Data'!G119)))</f>
        <v/>
      </c>
      <c r="DY125" s="309" t="str">
        <f ca="true">+IF(OFFSET('Hygiene Data'!$G$12,0,10*ROW('Hygiene Data'!G119))="","",OFFSET('Hygiene Data'!$G$12,0,10*ROW('Hygiene Data'!G119)))</f>
        <v/>
      </c>
      <c r="DZ125" s="309" t="str">
        <f ca="true">+IF(OFFSET('Hygiene Data'!$G$13,0,10*ROW('Hygiene Data'!G119))="","",OFFSET('Hygiene Data'!$G$13,0,10*ROW('Hygiene Data'!G119)))</f>
        <v/>
      </c>
      <c r="EA125" s="309" t="str">
        <f ca="true">+IF(OFFSET('Hygiene Data'!$H$11,0,10*ROW('Hygiene Data'!H119))="","",OFFSET('Hygiene Data'!$H$11,0,10*ROW('Hygiene Data'!H119)))</f>
        <v/>
      </c>
      <c r="EB125" s="309" t="str">
        <f ca="true">+IF(OFFSET('Hygiene Data'!$H$12,0,10*ROW('Hygiene Data'!H119))="","",OFFSET('Hygiene Data'!$H$12,0,10*ROW('Hygiene Data'!H119)))</f>
        <v/>
      </c>
      <c r="EC125" s="309" t="str">
        <f ca="true">+IF(OFFSET('Hygiene Data'!$H$13,0,10*ROW('Hygiene Data'!H119))="","",OFFSET('Hygiene Data'!$H$13,0,10*ROW('Hygiene Data'!H119)))</f>
        <v/>
      </c>
      <c r="ED125" s="309" t="str">
        <f ca="true">+IF(OFFSET('Hygiene Data'!$I$11,0,10*ROW('Hygiene Data'!I119))="","",OFFSET('Hygiene Data'!$I$11,0,10*ROW('Hygiene Data'!I119)))</f>
        <v/>
      </c>
      <c r="EE125" s="309" t="str">
        <f ca="true">+IF(OFFSET('Hygiene Data'!$I$12,0,10*ROW('Hygiene Data'!I119))="","",OFFSET('Hygiene Data'!$I$12,0,10*ROW('Hygiene Data'!I119)))</f>
        <v/>
      </c>
      <c r="EF125" s="309"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65"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9"/>
      <c r="BS126" s="309" t="str">
        <f ca="true">+IF(OFFSET('Water Data'!$D$27,0,10*ROW('Water Data'!D120))="","",OFFSET('Water Data'!$D$27,0,10*ROW('Water Data'!D120)))</f>
        <v/>
      </c>
      <c r="BT126" s="309" t="str">
        <f ca="true">+IF(OFFSET('Water Data'!$D$28,0,10*ROW('Water Data'!D120))="","",OFFSET('Water Data'!$D$28,0,10*ROW('Water Data'!D120)))</f>
        <v/>
      </c>
      <c r="BU126" s="309" t="str">
        <f ca="true">+IF(OFFSET('Water Data'!$D$29,0,10*ROW('Water Data'!D120))="","",OFFSET('Water Data'!$D$29,0,10*ROW('Water Data'!D120)))</f>
        <v/>
      </c>
      <c r="BV126" s="309" t="str">
        <f ca="true">+IF(OFFSET('Water Data'!$E$27,0,10*ROW('Water Data'!E120))="","",OFFSET('Water Data'!$E$27,0,10*ROW('Water Data'!E120)))</f>
        <v/>
      </c>
      <c r="BW126" s="309" t="str">
        <f ca="true">+IF(OFFSET('Water Data'!$E$28,0,10*ROW('Water Data'!E120))="","",OFFSET('Water Data'!$E$28,0,10*ROW('Water Data'!E120)))</f>
        <v/>
      </c>
      <c r="BX126" s="309" t="str">
        <f ca="true">+IF(OFFSET('Water Data'!$E$29,0,10*ROW('Water Data'!E120))="","",OFFSET('Water Data'!$E$29,0,10*ROW('Water Data'!E120)))</f>
        <v/>
      </c>
      <c r="BY126" s="309" t="str">
        <f ca="true">+IF(OFFSET('Water Data'!$F$27,0,10*ROW('Water Data'!F120))="","",OFFSET('Water Data'!$F$27,0,10*ROW('Water Data'!F120)))</f>
        <v/>
      </c>
      <c r="BZ126" s="309" t="str">
        <f ca="true">+IF(OFFSET('Water Data'!$F$28,0,10*ROW('Water Data'!F120))="","",OFFSET('Water Data'!$F$28,0,10*ROW('Water Data'!F120)))</f>
        <v/>
      </c>
      <c r="CA126" s="309" t="str">
        <f ca="true">+IF(OFFSET('Water Data'!$F$29,0,10*ROW('Water Data'!F120))="","",OFFSET('Water Data'!$F$29,0,10*ROW('Water Data'!F120)))</f>
        <v/>
      </c>
      <c r="CB126" s="309" t="str">
        <f ca="true">+IF(OFFSET('Water Data'!$G$27,0,10*ROW('Water Data'!G120))="","",OFFSET('Water Data'!$G$27,0,10*ROW('Water Data'!G120)))</f>
        <v/>
      </c>
      <c r="CC126" s="309" t="str">
        <f ca="true">+IF(OFFSET('Water Data'!$G$28,0,10*ROW('Water Data'!G120))="","",OFFSET('Water Data'!$G$28,0,10*ROW('Water Data'!G120)))</f>
        <v/>
      </c>
      <c r="CD126" s="309" t="str">
        <f ca="true">+IF(OFFSET('Water Data'!$G$29,0,10*ROW('Water Data'!G120))="","",OFFSET('Water Data'!$G$29,0,10*ROW('Water Data'!G120)))</f>
        <v/>
      </c>
      <c r="CE126" s="309" t="str">
        <f ca="true">+IF(OFFSET('Water Data'!$H$27,0,10*ROW('Water Data'!H120))="","",OFFSET('Water Data'!$H$27,0,10*ROW('Water Data'!H120)))</f>
        <v/>
      </c>
      <c r="CF126" s="309" t="str">
        <f ca="true">+IF(OFFSET('Water Data'!$H$28,0,10*ROW('Water Data'!H120))="","",OFFSET('Water Data'!$H$28,0,10*ROW('Water Data'!H120)))</f>
        <v/>
      </c>
      <c r="CG126" s="309" t="str">
        <f ca="true">+IF(OFFSET('Water Data'!$H$29,0,10*ROW('Water Data'!H120))="","",OFFSET('Water Data'!$H$29,0,10*ROW('Water Data'!H120)))</f>
        <v/>
      </c>
      <c r="CH126" s="309" t="str">
        <f ca="true">+IF(OFFSET('Water Data'!$I$27,0,10*ROW('Water Data'!I120))="","",OFFSET('Water Data'!$I$27,0,10*ROW('Water Data'!I120)))</f>
        <v/>
      </c>
      <c r="CI126" s="309" t="str">
        <f ca="true">+IF(OFFSET('Water Data'!$I$28,0,10*ROW('Water Data'!I120))="","",OFFSET('Water Data'!$I$28,0,10*ROW('Water Data'!I120)))</f>
        <v/>
      </c>
      <c r="CJ126" s="309" t="str">
        <f ca="true">+IF(OFFSET('Water Data'!$I$29,0,10*ROW('Water Data'!I120))="","",OFFSET('Water Data'!$I$29,0,10*ROW('Water Data'!I120)))</f>
        <v/>
      </c>
      <c r="CK126" s="309" t="str">
        <f ca="true">+IF(OFFSET('Sanitation Data'!$D$28,0,10*ROW('Sanitation Data'!D120))="","",OFFSET('Sanitation Data'!$D$28,0,10*ROW('Sanitation Data'!D120)))</f>
        <v/>
      </c>
      <c r="CL126" s="309" t="str">
        <f ca="true">+IF(OFFSET('Sanitation Data'!$D$29,0,10*ROW('Sanitation Data'!D120))="","",OFFSET('Sanitation Data'!$D$29,0,10*ROW('Sanitation Data'!D120)))</f>
        <v/>
      </c>
      <c r="CM126" s="309" t="str">
        <f ca="true">+IF(OFFSET('Sanitation Data'!$D$30,0,10*ROW('Sanitation Data'!D120))="","",OFFSET('Sanitation Data'!$D$30,0,10*ROW('Sanitation Data'!D120)))</f>
        <v/>
      </c>
      <c r="CN126" s="309" t="str">
        <f ca="true">+IF(OFFSET('Sanitation Data'!$D$31,0,10*ROW('Sanitation Data'!D120))="","",OFFSET('Sanitation Data'!$D$31,0,10*ROW('Sanitation Data'!D120)))</f>
        <v/>
      </c>
      <c r="CO126" s="309" t="str">
        <f ca="true">+IF(OFFSET('Sanitation Data'!$D$32,0,10*ROW('Sanitation Data'!D120))="","",OFFSET('Sanitation Data'!$D$32,0,10*ROW('Sanitation Data'!D120)))</f>
        <v/>
      </c>
      <c r="CP126" s="309" t="str">
        <f ca="true">+IF(OFFSET('Sanitation Data'!$E$28,0,10*ROW('Sanitation Data'!E120))="","",OFFSET('Sanitation Data'!$E$28,0,10*ROW('Sanitation Data'!E120)))</f>
        <v/>
      </c>
      <c r="CQ126" s="309" t="str">
        <f ca="true">+IF(OFFSET('Sanitation Data'!$E$29,0,10*ROW('Sanitation Data'!E120))="","",OFFSET('Sanitation Data'!$E$29,0,10*ROW('Sanitation Data'!E120)))</f>
        <v/>
      </c>
      <c r="CR126" s="309" t="str">
        <f ca="true">+IF(OFFSET('Sanitation Data'!$E$30,0,10*ROW('Sanitation Data'!E120))="","",OFFSET('Sanitation Data'!$E$30,0,10*ROW('Sanitation Data'!E120)))</f>
        <v/>
      </c>
      <c r="CS126" s="309" t="str">
        <f ca="true">+IF(OFFSET('Sanitation Data'!$E$31,0,10*ROW('Sanitation Data'!E120))="","",OFFSET('Sanitation Data'!$E$31,0,10*ROW('Sanitation Data'!E120)))</f>
        <v/>
      </c>
      <c r="CT126" s="309" t="str">
        <f ca="true">+IF(OFFSET('Sanitation Data'!$E$32,0,10*ROW('Sanitation Data'!E120))="","",OFFSET('Sanitation Data'!$E$32,0,10*ROW('Sanitation Data'!E120)))</f>
        <v/>
      </c>
      <c r="CU126" s="309" t="str">
        <f ca="true">+IF(OFFSET('Sanitation Data'!$F$28,0,10*ROW('Sanitation Data'!F120))="","",OFFSET('Sanitation Data'!$F$28,0,10*ROW('Sanitation Data'!F120)))</f>
        <v/>
      </c>
      <c r="CV126" s="309" t="str">
        <f ca="true">+IF(OFFSET('Sanitation Data'!$F$29,0,10*ROW('Sanitation Data'!F120))="","",OFFSET('Sanitation Data'!$F$29,0,10*ROW('Sanitation Data'!F120)))</f>
        <v/>
      </c>
      <c r="CW126" s="309" t="str">
        <f ca="true">+IF(OFFSET('Sanitation Data'!$F$30,0,10*ROW('Sanitation Data'!F120))="","",OFFSET('Sanitation Data'!$F$30,0,10*ROW('Sanitation Data'!F120)))</f>
        <v/>
      </c>
      <c r="CX126" s="309" t="str">
        <f ca="true">+IF(OFFSET('Sanitation Data'!$F$31,0,10*ROW('Sanitation Data'!F120))="","",OFFSET('Sanitation Data'!$F$31,0,10*ROW('Sanitation Data'!F120)))</f>
        <v/>
      </c>
      <c r="CY126" s="309" t="str">
        <f ca="true">+IF(OFFSET('Sanitation Data'!$F$32,0,10*ROW('Sanitation Data'!F120))="","",OFFSET('Sanitation Data'!$F$32,0,10*ROW('Sanitation Data'!F120)))</f>
        <v/>
      </c>
      <c r="CZ126" s="309" t="str">
        <f ca="true">+IF(OFFSET('Sanitation Data'!$G$28,0,10*ROW('Sanitation Data'!G120))="","",OFFSET('Sanitation Data'!$G$28,0,10*ROW('Sanitation Data'!G120)))</f>
        <v/>
      </c>
      <c r="DA126" s="309" t="str">
        <f ca="true">+IF(OFFSET('Sanitation Data'!$G$29,0,10*ROW('Sanitation Data'!G120))="","",OFFSET('Sanitation Data'!$G$29,0,10*ROW('Sanitation Data'!G120)))</f>
        <v/>
      </c>
      <c r="DB126" s="309" t="str">
        <f ca="true">+IF(OFFSET('Sanitation Data'!$G$30,0,10*ROW('Sanitation Data'!G120))="","",OFFSET('Sanitation Data'!$G$30,0,10*ROW('Sanitation Data'!G120)))</f>
        <v/>
      </c>
      <c r="DC126" s="309" t="str">
        <f ca="true">+IF(OFFSET('Sanitation Data'!$G$31,0,10*ROW('Sanitation Data'!G120))="","",OFFSET('Sanitation Data'!$G$31,0,10*ROW('Sanitation Data'!G120)))</f>
        <v/>
      </c>
      <c r="DD126" s="309" t="str">
        <f ca="true">+IF(OFFSET('Sanitation Data'!$G$32,0,10*ROW('Sanitation Data'!G120))="","",OFFSET('Sanitation Data'!$G$32,0,10*ROW('Sanitation Data'!G120)))</f>
        <v/>
      </c>
      <c r="DE126" s="309" t="str">
        <f ca="true">+IF(OFFSET('Sanitation Data'!$H$28,0,10*ROW('Sanitation Data'!H120))="","",OFFSET('Sanitation Data'!$H$28,0,10*ROW('Sanitation Data'!H120)))</f>
        <v/>
      </c>
      <c r="DF126" s="309" t="str">
        <f ca="true">+IF(OFFSET('Sanitation Data'!$H$29,0,10*ROW('Sanitation Data'!H120))="","",OFFSET('Sanitation Data'!$H$29,0,10*ROW('Sanitation Data'!H120)))</f>
        <v/>
      </c>
      <c r="DG126" s="309" t="str">
        <f ca="true">+IF(OFFSET('Sanitation Data'!$H$30,0,10*ROW('Sanitation Data'!H120))="","",OFFSET('Sanitation Data'!$H$30,0,10*ROW('Sanitation Data'!H120)))</f>
        <v/>
      </c>
      <c r="DH126" s="309" t="str">
        <f ca="true">+IF(OFFSET('Sanitation Data'!$H$31,0,10*ROW('Sanitation Data'!H120))="","",OFFSET('Sanitation Data'!$H$31,0,10*ROW('Sanitation Data'!H120)))</f>
        <v/>
      </c>
      <c r="DI126" s="309" t="str">
        <f ca="true">+IF(OFFSET('Sanitation Data'!$H$32,0,10*ROW('Sanitation Data'!H120))="","",OFFSET('Sanitation Data'!$H$32,0,10*ROW('Sanitation Data'!H120)))</f>
        <v/>
      </c>
      <c r="DJ126" s="309" t="str">
        <f ca="true">+IF(OFFSET('Sanitation Data'!$I$28,0,10*ROW('Sanitation Data'!I120))="","",OFFSET('Sanitation Data'!$I$28,0,10*ROW('Sanitation Data'!I120)))</f>
        <v/>
      </c>
      <c r="DK126" s="309" t="str">
        <f ca="true">+IF(OFFSET('Sanitation Data'!$I$29,0,10*ROW('Sanitation Data'!I120))="","",OFFSET('Sanitation Data'!$I$29,0,10*ROW('Sanitation Data'!I120)))</f>
        <v/>
      </c>
      <c r="DL126" s="309" t="str">
        <f ca="true">+IF(OFFSET('Sanitation Data'!$I$30,0,10*ROW('Sanitation Data'!I120))="","",OFFSET('Sanitation Data'!$I$30,0,10*ROW('Sanitation Data'!I120)))</f>
        <v/>
      </c>
      <c r="DM126" s="309" t="str">
        <f ca="true">+IF(OFFSET('Sanitation Data'!$I$31,0,10*ROW('Sanitation Data'!I120))="","",OFFSET('Sanitation Data'!$I$31,0,10*ROW('Sanitation Data'!I120)))</f>
        <v/>
      </c>
      <c r="DN126" s="309" t="str">
        <f ca="true">+IF(OFFSET('Sanitation Data'!$I$32,0,10*ROW('Sanitation Data'!I120))="","",OFFSET('Sanitation Data'!$I$32,0,10*ROW('Sanitation Data'!I120)))</f>
        <v/>
      </c>
      <c r="DO126" s="309" t="str">
        <f ca="true">+IF(OFFSET('Hygiene Data'!$D$11,0,10*ROW('Hygiene Data'!D120))="","",OFFSET('Hygiene Data'!$D$11,0,10*ROW('Hygiene Data'!D120)))</f>
        <v/>
      </c>
      <c r="DP126" s="309" t="str">
        <f ca="true">+IF(OFFSET('Hygiene Data'!$D$12,0,10*ROW('Hygiene Data'!D120))="","",OFFSET('Hygiene Data'!$D$12,0,10*ROW('Hygiene Data'!D120)))</f>
        <v/>
      </c>
      <c r="DQ126" s="309" t="str">
        <f ca="true">+IF(OFFSET('Hygiene Data'!$D$13,0,10*ROW('Hygiene Data'!D120))="","",OFFSET('Hygiene Data'!$D$13,0,10*ROW('Hygiene Data'!D120)))</f>
        <v/>
      </c>
      <c r="DR126" s="309" t="str">
        <f ca="true">+IF(OFFSET('Hygiene Data'!$E$11,0,10*ROW('Hygiene Data'!E120))="","",OFFSET('Hygiene Data'!$E$11,0,10*ROW('Hygiene Data'!E120)))</f>
        <v/>
      </c>
      <c r="DS126" s="309" t="str">
        <f ca="true">+IF(OFFSET('Hygiene Data'!$E$12,0,10*ROW('Hygiene Data'!E120))="","",OFFSET('Hygiene Data'!$E$12,0,10*ROW('Hygiene Data'!E120)))</f>
        <v/>
      </c>
      <c r="DT126" s="309" t="str">
        <f ca="true">+IF(OFFSET('Hygiene Data'!$E$13,0,10*ROW('Hygiene Data'!E120))="","",OFFSET('Hygiene Data'!$E$13,0,10*ROW('Hygiene Data'!E120)))</f>
        <v/>
      </c>
      <c r="DU126" s="309" t="str">
        <f ca="true">+IF(OFFSET('Hygiene Data'!$F$11,0,10*ROW('Hygiene Data'!F120))="","",OFFSET('Hygiene Data'!$F$11,0,10*ROW('Hygiene Data'!F120)))</f>
        <v/>
      </c>
      <c r="DV126" s="309" t="str">
        <f ca="true">+IF(OFFSET('Hygiene Data'!$F$12,0,10*ROW('Hygiene Data'!F120))="","",OFFSET('Hygiene Data'!$F$12,0,10*ROW('Hygiene Data'!F120)))</f>
        <v/>
      </c>
      <c r="DW126" s="309" t="str">
        <f ca="true">+IF(OFFSET('Hygiene Data'!$F$13,0,10*ROW('Hygiene Data'!F120))="","",OFFSET('Hygiene Data'!$F$13,0,10*ROW('Hygiene Data'!F120)))</f>
        <v/>
      </c>
      <c r="DX126" s="309" t="str">
        <f ca="true">+IF(OFFSET('Hygiene Data'!$G$11,0,10*ROW('Hygiene Data'!G120))="","",OFFSET('Hygiene Data'!$G$11,0,10*ROW('Hygiene Data'!G120)))</f>
        <v/>
      </c>
      <c r="DY126" s="309" t="str">
        <f ca="true">+IF(OFFSET('Hygiene Data'!$G$12,0,10*ROW('Hygiene Data'!G120))="","",OFFSET('Hygiene Data'!$G$12,0,10*ROW('Hygiene Data'!G120)))</f>
        <v/>
      </c>
      <c r="DZ126" s="309" t="str">
        <f ca="true">+IF(OFFSET('Hygiene Data'!$G$13,0,10*ROW('Hygiene Data'!G120))="","",OFFSET('Hygiene Data'!$G$13,0,10*ROW('Hygiene Data'!G120)))</f>
        <v/>
      </c>
      <c r="EA126" s="309" t="str">
        <f ca="true">+IF(OFFSET('Hygiene Data'!$H$11,0,10*ROW('Hygiene Data'!H120))="","",OFFSET('Hygiene Data'!$H$11,0,10*ROW('Hygiene Data'!H120)))</f>
        <v/>
      </c>
      <c r="EB126" s="309" t="str">
        <f ca="true">+IF(OFFSET('Hygiene Data'!$H$12,0,10*ROW('Hygiene Data'!H120))="","",OFFSET('Hygiene Data'!$H$12,0,10*ROW('Hygiene Data'!H120)))</f>
        <v/>
      </c>
      <c r="EC126" s="309" t="str">
        <f ca="true">+IF(OFFSET('Hygiene Data'!$H$13,0,10*ROW('Hygiene Data'!H120))="","",OFFSET('Hygiene Data'!$H$13,0,10*ROW('Hygiene Data'!H120)))</f>
        <v/>
      </c>
      <c r="ED126" s="309" t="str">
        <f ca="true">+IF(OFFSET('Hygiene Data'!$I$11,0,10*ROW('Hygiene Data'!I120))="","",OFFSET('Hygiene Data'!$I$11,0,10*ROW('Hygiene Data'!I120)))</f>
        <v/>
      </c>
      <c r="EE126" s="309" t="str">
        <f ca="true">+IF(OFFSET('Hygiene Data'!$I$12,0,10*ROW('Hygiene Data'!I120))="","",OFFSET('Hygiene Data'!$I$12,0,10*ROW('Hygiene Data'!I120)))</f>
        <v/>
      </c>
      <c r="EF126" s="309"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65"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9"/>
      <c r="BS127" s="309" t="str">
        <f ca="true">+IF(OFFSET('Water Data'!$D$27,0,10*ROW('Water Data'!D121))="","",OFFSET('Water Data'!$D$27,0,10*ROW('Water Data'!D121)))</f>
        <v/>
      </c>
      <c r="BT127" s="309" t="str">
        <f ca="true">+IF(OFFSET('Water Data'!$D$28,0,10*ROW('Water Data'!D121))="","",OFFSET('Water Data'!$D$28,0,10*ROW('Water Data'!D121)))</f>
        <v/>
      </c>
      <c r="BU127" s="309" t="str">
        <f ca="true">+IF(OFFSET('Water Data'!$D$29,0,10*ROW('Water Data'!D121))="","",OFFSET('Water Data'!$D$29,0,10*ROW('Water Data'!D121)))</f>
        <v/>
      </c>
      <c r="BV127" s="309" t="str">
        <f ca="true">+IF(OFFSET('Water Data'!$E$27,0,10*ROW('Water Data'!E121))="","",OFFSET('Water Data'!$E$27,0,10*ROW('Water Data'!E121)))</f>
        <v/>
      </c>
      <c r="BW127" s="309" t="str">
        <f ca="true">+IF(OFFSET('Water Data'!$E$28,0,10*ROW('Water Data'!E121))="","",OFFSET('Water Data'!$E$28,0,10*ROW('Water Data'!E121)))</f>
        <v/>
      </c>
      <c r="BX127" s="309" t="str">
        <f ca="true">+IF(OFFSET('Water Data'!$E$29,0,10*ROW('Water Data'!E121))="","",OFFSET('Water Data'!$E$29,0,10*ROW('Water Data'!E121)))</f>
        <v/>
      </c>
      <c r="BY127" s="309" t="str">
        <f ca="true">+IF(OFFSET('Water Data'!$F$27,0,10*ROW('Water Data'!F121))="","",OFFSET('Water Data'!$F$27,0,10*ROW('Water Data'!F121)))</f>
        <v/>
      </c>
      <c r="BZ127" s="309" t="str">
        <f ca="true">+IF(OFFSET('Water Data'!$F$28,0,10*ROW('Water Data'!F121))="","",OFFSET('Water Data'!$F$28,0,10*ROW('Water Data'!F121)))</f>
        <v/>
      </c>
      <c r="CA127" s="309" t="str">
        <f ca="true">+IF(OFFSET('Water Data'!$F$29,0,10*ROW('Water Data'!F121))="","",OFFSET('Water Data'!$F$29,0,10*ROW('Water Data'!F121)))</f>
        <v/>
      </c>
      <c r="CB127" s="309" t="str">
        <f ca="true">+IF(OFFSET('Water Data'!$G$27,0,10*ROW('Water Data'!G121))="","",OFFSET('Water Data'!$G$27,0,10*ROW('Water Data'!G121)))</f>
        <v/>
      </c>
      <c r="CC127" s="309" t="str">
        <f ca="true">+IF(OFFSET('Water Data'!$G$28,0,10*ROW('Water Data'!G121))="","",OFFSET('Water Data'!$G$28,0,10*ROW('Water Data'!G121)))</f>
        <v/>
      </c>
      <c r="CD127" s="309" t="str">
        <f ca="true">+IF(OFFSET('Water Data'!$G$29,0,10*ROW('Water Data'!G121))="","",OFFSET('Water Data'!$G$29,0,10*ROW('Water Data'!G121)))</f>
        <v/>
      </c>
      <c r="CE127" s="309" t="str">
        <f ca="true">+IF(OFFSET('Water Data'!$H$27,0,10*ROW('Water Data'!H121))="","",OFFSET('Water Data'!$H$27,0,10*ROW('Water Data'!H121)))</f>
        <v/>
      </c>
      <c r="CF127" s="309" t="str">
        <f ca="true">+IF(OFFSET('Water Data'!$H$28,0,10*ROW('Water Data'!H121))="","",OFFSET('Water Data'!$H$28,0,10*ROW('Water Data'!H121)))</f>
        <v/>
      </c>
      <c r="CG127" s="309" t="str">
        <f ca="true">+IF(OFFSET('Water Data'!$H$29,0,10*ROW('Water Data'!H121))="","",OFFSET('Water Data'!$H$29,0,10*ROW('Water Data'!H121)))</f>
        <v/>
      </c>
      <c r="CH127" s="309" t="str">
        <f ca="true">+IF(OFFSET('Water Data'!$I$27,0,10*ROW('Water Data'!I121))="","",OFFSET('Water Data'!$I$27,0,10*ROW('Water Data'!I121)))</f>
        <v/>
      </c>
      <c r="CI127" s="309" t="str">
        <f ca="true">+IF(OFFSET('Water Data'!$I$28,0,10*ROW('Water Data'!I121))="","",OFFSET('Water Data'!$I$28,0,10*ROW('Water Data'!I121)))</f>
        <v/>
      </c>
      <c r="CJ127" s="309" t="str">
        <f ca="true">+IF(OFFSET('Water Data'!$I$29,0,10*ROW('Water Data'!I121))="","",OFFSET('Water Data'!$I$29,0,10*ROW('Water Data'!I121)))</f>
        <v/>
      </c>
      <c r="CK127" s="309" t="str">
        <f ca="true">+IF(OFFSET('Sanitation Data'!$D$28,0,10*ROW('Sanitation Data'!D121))="","",OFFSET('Sanitation Data'!$D$28,0,10*ROW('Sanitation Data'!D121)))</f>
        <v/>
      </c>
      <c r="CL127" s="309" t="str">
        <f ca="true">+IF(OFFSET('Sanitation Data'!$D$29,0,10*ROW('Sanitation Data'!D121))="","",OFFSET('Sanitation Data'!$D$29,0,10*ROW('Sanitation Data'!D121)))</f>
        <v/>
      </c>
      <c r="CM127" s="309" t="str">
        <f ca="true">+IF(OFFSET('Sanitation Data'!$D$30,0,10*ROW('Sanitation Data'!D121))="","",OFFSET('Sanitation Data'!$D$30,0,10*ROW('Sanitation Data'!D121)))</f>
        <v/>
      </c>
      <c r="CN127" s="309" t="str">
        <f ca="true">+IF(OFFSET('Sanitation Data'!$D$31,0,10*ROW('Sanitation Data'!D121))="","",OFFSET('Sanitation Data'!$D$31,0,10*ROW('Sanitation Data'!D121)))</f>
        <v/>
      </c>
      <c r="CO127" s="309" t="str">
        <f ca="true">+IF(OFFSET('Sanitation Data'!$D$32,0,10*ROW('Sanitation Data'!D121))="","",OFFSET('Sanitation Data'!$D$32,0,10*ROW('Sanitation Data'!D121)))</f>
        <v/>
      </c>
      <c r="CP127" s="309" t="str">
        <f ca="true">+IF(OFFSET('Sanitation Data'!$E$28,0,10*ROW('Sanitation Data'!E121))="","",OFFSET('Sanitation Data'!$E$28,0,10*ROW('Sanitation Data'!E121)))</f>
        <v/>
      </c>
      <c r="CQ127" s="309" t="str">
        <f ca="true">+IF(OFFSET('Sanitation Data'!$E$29,0,10*ROW('Sanitation Data'!E121))="","",OFFSET('Sanitation Data'!$E$29,0,10*ROW('Sanitation Data'!E121)))</f>
        <v/>
      </c>
      <c r="CR127" s="309" t="str">
        <f ca="true">+IF(OFFSET('Sanitation Data'!$E$30,0,10*ROW('Sanitation Data'!E121))="","",OFFSET('Sanitation Data'!$E$30,0,10*ROW('Sanitation Data'!E121)))</f>
        <v/>
      </c>
      <c r="CS127" s="309" t="str">
        <f ca="true">+IF(OFFSET('Sanitation Data'!$E$31,0,10*ROW('Sanitation Data'!E121))="","",OFFSET('Sanitation Data'!$E$31,0,10*ROW('Sanitation Data'!E121)))</f>
        <v/>
      </c>
      <c r="CT127" s="309" t="str">
        <f ca="true">+IF(OFFSET('Sanitation Data'!$E$32,0,10*ROW('Sanitation Data'!E121))="","",OFFSET('Sanitation Data'!$E$32,0,10*ROW('Sanitation Data'!E121)))</f>
        <v/>
      </c>
      <c r="CU127" s="309" t="str">
        <f ca="true">+IF(OFFSET('Sanitation Data'!$F$28,0,10*ROW('Sanitation Data'!F121))="","",OFFSET('Sanitation Data'!$F$28,0,10*ROW('Sanitation Data'!F121)))</f>
        <v/>
      </c>
      <c r="CV127" s="309" t="str">
        <f ca="true">+IF(OFFSET('Sanitation Data'!$F$29,0,10*ROW('Sanitation Data'!F121))="","",OFFSET('Sanitation Data'!$F$29,0,10*ROW('Sanitation Data'!F121)))</f>
        <v/>
      </c>
      <c r="CW127" s="309" t="str">
        <f ca="true">+IF(OFFSET('Sanitation Data'!$F$30,0,10*ROW('Sanitation Data'!F121))="","",OFFSET('Sanitation Data'!$F$30,0,10*ROW('Sanitation Data'!F121)))</f>
        <v/>
      </c>
      <c r="CX127" s="309" t="str">
        <f ca="true">+IF(OFFSET('Sanitation Data'!$F$31,0,10*ROW('Sanitation Data'!F121))="","",OFFSET('Sanitation Data'!$F$31,0,10*ROW('Sanitation Data'!F121)))</f>
        <v/>
      </c>
      <c r="CY127" s="309" t="str">
        <f ca="true">+IF(OFFSET('Sanitation Data'!$F$32,0,10*ROW('Sanitation Data'!F121))="","",OFFSET('Sanitation Data'!$F$32,0,10*ROW('Sanitation Data'!F121)))</f>
        <v/>
      </c>
      <c r="CZ127" s="309" t="str">
        <f ca="true">+IF(OFFSET('Sanitation Data'!$G$28,0,10*ROW('Sanitation Data'!G121))="","",OFFSET('Sanitation Data'!$G$28,0,10*ROW('Sanitation Data'!G121)))</f>
        <v/>
      </c>
      <c r="DA127" s="309" t="str">
        <f ca="true">+IF(OFFSET('Sanitation Data'!$G$29,0,10*ROW('Sanitation Data'!G121))="","",OFFSET('Sanitation Data'!$G$29,0,10*ROW('Sanitation Data'!G121)))</f>
        <v/>
      </c>
      <c r="DB127" s="309" t="str">
        <f ca="true">+IF(OFFSET('Sanitation Data'!$G$30,0,10*ROW('Sanitation Data'!G121))="","",OFFSET('Sanitation Data'!$G$30,0,10*ROW('Sanitation Data'!G121)))</f>
        <v/>
      </c>
      <c r="DC127" s="309" t="str">
        <f ca="true">+IF(OFFSET('Sanitation Data'!$G$31,0,10*ROW('Sanitation Data'!G121))="","",OFFSET('Sanitation Data'!$G$31,0,10*ROW('Sanitation Data'!G121)))</f>
        <v/>
      </c>
      <c r="DD127" s="309" t="str">
        <f ca="true">+IF(OFFSET('Sanitation Data'!$G$32,0,10*ROW('Sanitation Data'!G121))="","",OFFSET('Sanitation Data'!$G$32,0,10*ROW('Sanitation Data'!G121)))</f>
        <v/>
      </c>
      <c r="DE127" s="309" t="str">
        <f ca="true">+IF(OFFSET('Sanitation Data'!$H$28,0,10*ROW('Sanitation Data'!H121))="","",OFFSET('Sanitation Data'!$H$28,0,10*ROW('Sanitation Data'!H121)))</f>
        <v/>
      </c>
      <c r="DF127" s="309" t="str">
        <f ca="true">+IF(OFFSET('Sanitation Data'!$H$29,0,10*ROW('Sanitation Data'!H121))="","",OFFSET('Sanitation Data'!$H$29,0,10*ROW('Sanitation Data'!H121)))</f>
        <v/>
      </c>
      <c r="DG127" s="309" t="str">
        <f ca="true">+IF(OFFSET('Sanitation Data'!$H$30,0,10*ROW('Sanitation Data'!H121))="","",OFFSET('Sanitation Data'!$H$30,0,10*ROW('Sanitation Data'!H121)))</f>
        <v/>
      </c>
      <c r="DH127" s="309" t="str">
        <f ca="true">+IF(OFFSET('Sanitation Data'!$H$31,0,10*ROW('Sanitation Data'!H121))="","",OFFSET('Sanitation Data'!$H$31,0,10*ROW('Sanitation Data'!H121)))</f>
        <v/>
      </c>
      <c r="DI127" s="309" t="str">
        <f ca="true">+IF(OFFSET('Sanitation Data'!$H$32,0,10*ROW('Sanitation Data'!H121))="","",OFFSET('Sanitation Data'!$H$32,0,10*ROW('Sanitation Data'!H121)))</f>
        <v/>
      </c>
      <c r="DJ127" s="309" t="str">
        <f ca="true">+IF(OFFSET('Sanitation Data'!$I$28,0,10*ROW('Sanitation Data'!I121))="","",OFFSET('Sanitation Data'!$I$28,0,10*ROW('Sanitation Data'!I121)))</f>
        <v/>
      </c>
      <c r="DK127" s="309" t="str">
        <f ca="true">+IF(OFFSET('Sanitation Data'!$I$29,0,10*ROW('Sanitation Data'!I121))="","",OFFSET('Sanitation Data'!$I$29,0,10*ROW('Sanitation Data'!I121)))</f>
        <v/>
      </c>
      <c r="DL127" s="309" t="str">
        <f ca="true">+IF(OFFSET('Sanitation Data'!$I$30,0,10*ROW('Sanitation Data'!I121))="","",OFFSET('Sanitation Data'!$I$30,0,10*ROW('Sanitation Data'!I121)))</f>
        <v/>
      </c>
      <c r="DM127" s="309" t="str">
        <f ca="true">+IF(OFFSET('Sanitation Data'!$I$31,0,10*ROW('Sanitation Data'!I121))="","",OFFSET('Sanitation Data'!$I$31,0,10*ROW('Sanitation Data'!I121)))</f>
        <v/>
      </c>
      <c r="DN127" s="309" t="str">
        <f ca="true">+IF(OFFSET('Sanitation Data'!$I$32,0,10*ROW('Sanitation Data'!I121))="","",OFFSET('Sanitation Data'!$I$32,0,10*ROW('Sanitation Data'!I121)))</f>
        <v/>
      </c>
      <c r="DO127" s="309" t="str">
        <f ca="true">+IF(OFFSET('Hygiene Data'!$D$11,0,10*ROW('Hygiene Data'!D121))="","",OFFSET('Hygiene Data'!$D$11,0,10*ROW('Hygiene Data'!D121)))</f>
        <v/>
      </c>
      <c r="DP127" s="309" t="str">
        <f ca="true">+IF(OFFSET('Hygiene Data'!$D$12,0,10*ROW('Hygiene Data'!D121))="","",OFFSET('Hygiene Data'!$D$12,0,10*ROW('Hygiene Data'!D121)))</f>
        <v/>
      </c>
      <c r="DQ127" s="309" t="str">
        <f ca="true">+IF(OFFSET('Hygiene Data'!$D$13,0,10*ROW('Hygiene Data'!D121))="","",OFFSET('Hygiene Data'!$D$13,0,10*ROW('Hygiene Data'!D121)))</f>
        <v/>
      </c>
      <c r="DR127" s="309" t="str">
        <f ca="true">+IF(OFFSET('Hygiene Data'!$E$11,0,10*ROW('Hygiene Data'!E121))="","",OFFSET('Hygiene Data'!$E$11,0,10*ROW('Hygiene Data'!E121)))</f>
        <v/>
      </c>
      <c r="DS127" s="309" t="str">
        <f ca="true">+IF(OFFSET('Hygiene Data'!$E$12,0,10*ROW('Hygiene Data'!E121))="","",OFFSET('Hygiene Data'!$E$12,0,10*ROW('Hygiene Data'!E121)))</f>
        <v/>
      </c>
      <c r="DT127" s="309" t="str">
        <f ca="true">+IF(OFFSET('Hygiene Data'!$E$13,0,10*ROW('Hygiene Data'!E121))="","",OFFSET('Hygiene Data'!$E$13,0,10*ROW('Hygiene Data'!E121)))</f>
        <v/>
      </c>
      <c r="DU127" s="309" t="str">
        <f ca="true">+IF(OFFSET('Hygiene Data'!$F$11,0,10*ROW('Hygiene Data'!F121))="","",OFFSET('Hygiene Data'!$F$11,0,10*ROW('Hygiene Data'!F121)))</f>
        <v/>
      </c>
      <c r="DV127" s="309" t="str">
        <f ca="true">+IF(OFFSET('Hygiene Data'!$F$12,0,10*ROW('Hygiene Data'!F121))="","",OFFSET('Hygiene Data'!$F$12,0,10*ROW('Hygiene Data'!F121)))</f>
        <v/>
      </c>
      <c r="DW127" s="309" t="str">
        <f ca="true">+IF(OFFSET('Hygiene Data'!$F$13,0,10*ROW('Hygiene Data'!F121))="","",OFFSET('Hygiene Data'!$F$13,0,10*ROW('Hygiene Data'!F121)))</f>
        <v/>
      </c>
      <c r="DX127" s="309" t="str">
        <f ca="true">+IF(OFFSET('Hygiene Data'!$G$11,0,10*ROW('Hygiene Data'!G121))="","",OFFSET('Hygiene Data'!$G$11,0,10*ROW('Hygiene Data'!G121)))</f>
        <v/>
      </c>
      <c r="DY127" s="309" t="str">
        <f ca="true">+IF(OFFSET('Hygiene Data'!$G$12,0,10*ROW('Hygiene Data'!G121))="","",OFFSET('Hygiene Data'!$G$12,0,10*ROW('Hygiene Data'!G121)))</f>
        <v/>
      </c>
      <c r="DZ127" s="309" t="str">
        <f ca="true">+IF(OFFSET('Hygiene Data'!$G$13,0,10*ROW('Hygiene Data'!G121))="","",OFFSET('Hygiene Data'!$G$13,0,10*ROW('Hygiene Data'!G121)))</f>
        <v/>
      </c>
      <c r="EA127" s="309" t="str">
        <f ca="true">+IF(OFFSET('Hygiene Data'!$H$11,0,10*ROW('Hygiene Data'!H121))="","",OFFSET('Hygiene Data'!$H$11,0,10*ROW('Hygiene Data'!H121)))</f>
        <v/>
      </c>
      <c r="EB127" s="309" t="str">
        <f ca="true">+IF(OFFSET('Hygiene Data'!$H$12,0,10*ROW('Hygiene Data'!H121))="","",OFFSET('Hygiene Data'!$H$12,0,10*ROW('Hygiene Data'!H121)))</f>
        <v/>
      </c>
      <c r="EC127" s="309" t="str">
        <f ca="true">+IF(OFFSET('Hygiene Data'!$H$13,0,10*ROW('Hygiene Data'!H121))="","",OFFSET('Hygiene Data'!$H$13,0,10*ROW('Hygiene Data'!H121)))</f>
        <v/>
      </c>
      <c r="ED127" s="309" t="str">
        <f ca="true">+IF(OFFSET('Hygiene Data'!$I$11,0,10*ROW('Hygiene Data'!I121))="","",OFFSET('Hygiene Data'!$I$11,0,10*ROW('Hygiene Data'!I121)))</f>
        <v/>
      </c>
      <c r="EE127" s="309" t="str">
        <f ca="true">+IF(OFFSET('Hygiene Data'!$I$12,0,10*ROW('Hygiene Data'!I121))="","",OFFSET('Hygiene Data'!$I$12,0,10*ROW('Hygiene Data'!I121)))</f>
        <v/>
      </c>
      <c r="EF127" s="309"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65"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9"/>
      <c r="BS128" s="309" t="str">
        <f ca="true">+IF(OFFSET('Water Data'!$D$27,0,10*ROW('Water Data'!D122))="","",OFFSET('Water Data'!$D$27,0,10*ROW('Water Data'!D122)))</f>
        <v/>
      </c>
      <c r="BT128" s="309" t="str">
        <f ca="true">+IF(OFFSET('Water Data'!$D$28,0,10*ROW('Water Data'!D122))="","",OFFSET('Water Data'!$D$28,0,10*ROW('Water Data'!D122)))</f>
        <v/>
      </c>
      <c r="BU128" s="309" t="str">
        <f ca="true">+IF(OFFSET('Water Data'!$D$29,0,10*ROW('Water Data'!D122))="","",OFFSET('Water Data'!$D$29,0,10*ROW('Water Data'!D122)))</f>
        <v/>
      </c>
      <c r="BV128" s="309" t="str">
        <f ca="true">+IF(OFFSET('Water Data'!$E$27,0,10*ROW('Water Data'!E122))="","",OFFSET('Water Data'!$E$27,0,10*ROW('Water Data'!E122)))</f>
        <v/>
      </c>
      <c r="BW128" s="309" t="str">
        <f ca="true">+IF(OFFSET('Water Data'!$E$28,0,10*ROW('Water Data'!E122))="","",OFFSET('Water Data'!$E$28,0,10*ROW('Water Data'!E122)))</f>
        <v/>
      </c>
      <c r="BX128" s="309" t="str">
        <f ca="true">+IF(OFFSET('Water Data'!$E$29,0,10*ROW('Water Data'!E122))="","",OFFSET('Water Data'!$E$29,0,10*ROW('Water Data'!E122)))</f>
        <v/>
      </c>
      <c r="BY128" s="309" t="str">
        <f ca="true">+IF(OFFSET('Water Data'!$F$27,0,10*ROW('Water Data'!F122))="","",OFFSET('Water Data'!$F$27,0,10*ROW('Water Data'!F122)))</f>
        <v/>
      </c>
      <c r="BZ128" s="309" t="str">
        <f ca="true">+IF(OFFSET('Water Data'!$F$28,0,10*ROW('Water Data'!F122))="","",OFFSET('Water Data'!$F$28,0,10*ROW('Water Data'!F122)))</f>
        <v/>
      </c>
      <c r="CA128" s="309" t="str">
        <f ca="true">+IF(OFFSET('Water Data'!$F$29,0,10*ROW('Water Data'!F122))="","",OFFSET('Water Data'!$F$29,0,10*ROW('Water Data'!F122)))</f>
        <v/>
      </c>
      <c r="CB128" s="309" t="str">
        <f ca="true">+IF(OFFSET('Water Data'!$G$27,0,10*ROW('Water Data'!G122))="","",OFFSET('Water Data'!$G$27,0,10*ROW('Water Data'!G122)))</f>
        <v/>
      </c>
      <c r="CC128" s="309" t="str">
        <f ca="true">+IF(OFFSET('Water Data'!$G$28,0,10*ROW('Water Data'!G122))="","",OFFSET('Water Data'!$G$28,0,10*ROW('Water Data'!G122)))</f>
        <v/>
      </c>
      <c r="CD128" s="309" t="str">
        <f ca="true">+IF(OFFSET('Water Data'!$G$29,0,10*ROW('Water Data'!G122))="","",OFFSET('Water Data'!$G$29,0,10*ROW('Water Data'!G122)))</f>
        <v/>
      </c>
      <c r="CE128" s="309" t="str">
        <f ca="true">+IF(OFFSET('Water Data'!$H$27,0,10*ROW('Water Data'!H122))="","",OFFSET('Water Data'!$H$27,0,10*ROW('Water Data'!H122)))</f>
        <v/>
      </c>
      <c r="CF128" s="309" t="str">
        <f ca="true">+IF(OFFSET('Water Data'!$H$28,0,10*ROW('Water Data'!H122))="","",OFFSET('Water Data'!$H$28,0,10*ROW('Water Data'!H122)))</f>
        <v/>
      </c>
      <c r="CG128" s="309" t="str">
        <f ca="true">+IF(OFFSET('Water Data'!$H$29,0,10*ROW('Water Data'!H122))="","",OFFSET('Water Data'!$H$29,0,10*ROW('Water Data'!H122)))</f>
        <v/>
      </c>
      <c r="CH128" s="309" t="str">
        <f ca="true">+IF(OFFSET('Water Data'!$I$27,0,10*ROW('Water Data'!I122))="","",OFFSET('Water Data'!$I$27,0,10*ROW('Water Data'!I122)))</f>
        <v/>
      </c>
      <c r="CI128" s="309" t="str">
        <f ca="true">+IF(OFFSET('Water Data'!$I$28,0,10*ROW('Water Data'!I122))="","",OFFSET('Water Data'!$I$28,0,10*ROW('Water Data'!I122)))</f>
        <v/>
      </c>
      <c r="CJ128" s="309" t="str">
        <f ca="true">+IF(OFFSET('Water Data'!$I$29,0,10*ROW('Water Data'!I122))="","",OFFSET('Water Data'!$I$29,0,10*ROW('Water Data'!I122)))</f>
        <v/>
      </c>
      <c r="CK128" s="309" t="str">
        <f ca="true">+IF(OFFSET('Sanitation Data'!$D$28,0,10*ROW('Sanitation Data'!D122))="","",OFFSET('Sanitation Data'!$D$28,0,10*ROW('Sanitation Data'!D122)))</f>
        <v/>
      </c>
      <c r="CL128" s="309" t="str">
        <f ca="true">+IF(OFFSET('Sanitation Data'!$D$29,0,10*ROW('Sanitation Data'!D122))="","",OFFSET('Sanitation Data'!$D$29,0,10*ROW('Sanitation Data'!D122)))</f>
        <v/>
      </c>
      <c r="CM128" s="309" t="str">
        <f ca="true">+IF(OFFSET('Sanitation Data'!$D$30,0,10*ROW('Sanitation Data'!D122))="","",OFFSET('Sanitation Data'!$D$30,0,10*ROW('Sanitation Data'!D122)))</f>
        <v/>
      </c>
      <c r="CN128" s="309" t="str">
        <f ca="true">+IF(OFFSET('Sanitation Data'!$D$31,0,10*ROW('Sanitation Data'!D122))="","",OFFSET('Sanitation Data'!$D$31,0,10*ROW('Sanitation Data'!D122)))</f>
        <v/>
      </c>
      <c r="CO128" s="309" t="str">
        <f ca="true">+IF(OFFSET('Sanitation Data'!$D$32,0,10*ROW('Sanitation Data'!D122))="","",OFFSET('Sanitation Data'!$D$32,0,10*ROW('Sanitation Data'!D122)))</f>
        <v/>
      </c>
      <c r="CP128" s="309" t="str">
        <f ca="true">+IF(OFFSET('Sanitation Data'!$E$28,0,10*ROW('Sanitation Data'!E122))="","",OFFSET('Sanitation Data'!$E$28,0,10*ROW('Sanitation Data'!E122)))</f>
        <v/>
      </c>
      <c r="CQ128" s="309" t="str">
        <f ca="true">+IF(OFFSET('Sanitation Data'!$E$29,0,10*ROW('Sanitation Data'!E122))="","",OFFSET('Sanitation Data'!$E$29,0,10*ROW('Sanitation Data'!E122)))</f>
        <v/>
      </c>
      <c r="CR128" s="309" t="str">
        <f ca="true">+IF(OFFSET('Sanitation Data'!$E$30,0,10*ROW('Sanitation Data'!E122))="","",OFFSET('Sanitation Data'!$E$30,0,10*ROW('Sanitation Data'!E122)))</f>
        <v/>
      </c>
      <c r="CS128" s="309" t="str">
        <f ca="true">+IF(OFFSET('Sanitation Data'!$E$31,0,10*ROW('Sanitation Data'!E122))="","",OFFSET('Sanitation Data'!$E$31,0,10*ROW('Sanitation Data'!E122)))</f>
        <v/>
      </c>
      <c r="CT128" s="309" t="str">
        <f ca="true">+IF(OFFSET('Sanitation Data'!$E$32,0,10*ROW('Sanitation Data'!E122))="","",OFFSET('Sanitation Data'!$E$32,0,10*ROW('Sanitation Data'!E122)))</f>
        <v/>
      </c>
      <c r="CU128" s="309" t="str">
        <f ca="true">+IF(OFFSET('Sanitation Data'!$F$28,0,10*ROW('Sanitation Data'!F122))="","",OFFSET('Sanitation Data'!$F$28,0,10*ROW('Sanitation Data'!F122)))</f>
        <v/>
      </c>
      <c r="CV128" s="309" t="str">
        <f ca="true">+IF(OFFSET('Sanitation Data'!$F$29,0,10*ROW('Sanitation Data'!F122))="","",OFFSET('Sanitation Data'!$F$29,0,10*ROW('Sanitation Data'!F122)))</f>
        <v/>
      </c>
      <c r="CW128" s="309" t="str">
        <f ca="true">+IF(OFFSET('Sanitation Data'!$F$30,0,10*ROW('Sanitation Data'!F122))="","",OFFSET('Sanitation Data'!$F$30,0,10*ROW('Sanitation Data'!F122)))</f>
        <v/>
      </c>
      <c r="CX128" s="309" t="str">
        <f ca="true">+IF(OFFSET('Sanitation Data'!$F$31,0,10*ROW('Sanitation Data'!F122))="","",OFFSET('Sanitation Data'!$F$31,0,10*ROW('Sanitation Data'!F122)))</f>
        <v/>
      </c>
      <c r="CY128" s="309" t="str">
        <f ca="true">+IF(OFFSET('Sanitation Data'!$F$32,0,10*ROW('Sanitation Data'!F122))="","",OFFSET('Sanitation Data'!$F$32,0,10*ROW('Sanitation Data'!F122)))</f>
        <v/>
      </c>
      <c r="CZ128" s="309" t="str">
        <f ca="true">+IF(OFFSET('Sanitation Data'!$G$28,0,10*ROW('Sanitation Data'!G122))="","",OFFSET('Sanitation Data'!$G$28,0,10*ROW('Sanitation Data'!G122)))</f>
        <v/>
      </c>
      <c r="DA128" s="309" t="str">
        <f ca="true">+IF(OFFSET('Sanitation Data'!$G$29,0,10*ROW('Sanitation Data'!G122))="","",OFFSET('Sanitation Data'!$G$29,0,10*ROW('Sanitation Data'!G122)))</f>
        <v/>
      </c>
      <c r="DB128" s="309" t="str">
        <f ca="true">+IF(OFFSET('Sanitation Data'!$G$30,0,10*ROW('Sanitation Data'!G122))="","",OFFSET('Sanitation Data'!$G$30,0,10*ROW('Sanitation Data'!G122)))</f>
        <v/>
      </c>
      <c r="DC128" s="309" t="str">
        <f ca="true">+IF(OFFSET('Sanitation Data'!$G$31,0,10*ROW('Sanitation Data'!G122))="","",OFFSET('Sanitation Data'!$G$31,0,10*ROW('Sanitation Data'!G122)))</f>
        <v/>
      </c>
      <c r="DD128" s="309" t="str">
        <f ca="true">+IF(OFFSET('Sanitation Data'!$G$32,0,10*ROW('Sanitation Data'!G122))="","",OFFSET('Sanitation Data'!$G$32,0,10*ROW('Sanitation Data'!G122)))</f>
        <v/>
      </c>
      <c r="DE128" s="309" t="str">
        <f ca="true">+IF(OFFSET('Sanitation Data'!$H$28,0,10*ROW('Sanitation Data'!H122))="","",OFFSET('Sanitation Data'!$H$28,0,10*ROW('Sanitation Data'!H122)))</f>
        <v/>
      </c>
      <c r="DF128" s="309" t="str">
        <f ca="true">+IF(OFFSET('Sanitation Data'!$H$29,0,10*ROW('Sanitation Data'!H122))="","",OFFSET('Sanitation Data'!$H$29,0,10*ROW('Sanitation Data'!H122)))</f>
        <v/>
      </c>
      <c r="DG128" s="309" t="str">
        <f ca="true">+IF(OFFSET('Sanitation Data'!$H$30,0,10*ROW('Sanitation Data'!H122))="","",OFFSET('Sanitation Data'!$H$30,0,10*ROW('Sanitation Data'!H122)))</f>
        <v/>
      </c>
      <c r="DH128" s="309" t="str">
        <f ca="true">+IF(OFFSET('Sanitation Data'!$H$31,0,10*ROW('Sanitation Data'!H122))="","",OFFSET('Sanitation Data'!$H$31,0,10*ROW('Sanitation Data'!H122)))</f>
        <v/>
      </c>
      <c r="DI128" s="309" t="str">
        <f ca="true">+IF(OFFSET('Sanitation Data'!$H$32,0,10*ROW('Sanitation Data'!H122))="","",OFFSET('Sanitation Data'!$H$32,0,10*ROW('Sanitation Data'!H122)))</f>
        <v/>
      </c>
      <c r="DJ128" s="309" t="str">
        <f ca="true">+IF(OFFSET('Sanitation Data'!$I$28,0,10*ROW('Sanitation Data'!I122))="","",OFFSET('Sanitation Data'!$I$28,0,10*ROW('Sanitation Data'!I122)))</f>
        <v/>
      </c>
      <c r="DK128" s="309" t="str">
        <f ca="true">+IF(OFFSET('Sanitation Data'!$I$29,0,10*ROW('Sanitation Data'!I122))="","",OFFSET('Sanitation Data'!$I$29,0,10*ROW('Sanitation Data'!I122)))</f>
        <v/>
      </c>
      <c r="DL128" s="309" t="str">
        <f ca="true">+IF(OFFSET('Sanitation Data'!$I$30,0,10*ROW('Sanitation Data'!I122))="","",OFFSET('Sanitation Data'!$I$30,0,10*ROW('Sanitation Data'!I122)))</f>
        <v/>
      </c>
      <c r="DM128" s="309" t="str">
        <f ca="true">+IF(OFFSET('Sanitation Data'!$I$31,0,10*ROW('Sanitation Data'!I122))="","",OFFSET('Sanitation Data'!$I$31,0,10*ROW('Sanitation Data'!I122)))</f>
        <v/>
      </c>
      <c r="DN128" s="309" t="str">
        <f ca="true">+IF(OFFSET('Sanitation Data'!$I$32,0,10*ROW('Sanitation Data'!I122))="","",OFFSET('Sanitation Data'!$I$32,0,10*ROW('Sanitation Data'!I122)))</f>
        <v/>
      </c>
      <c r="DO128" s="309" t="str">
        <f ca="true">+IF(OFFSET('Hygiene Data'!$D$11,0,10*ROW('Hygiene Data'!D122))="","",OFFSET('Hygiene Data'!$D$11,0,10*ROW('Hygiene Data'!D122)))</f>
        <v/>
      </c>
      <c r="DP128" s="309" t="str">
        <f ca="true">+IF(OFFSET('Hygiene Data'!$D$12,0,10*ROW('Hygiene Data'!D122))="","",OFFSET('Hygiene Data'!$D$12,0,10*ROW('Hygiene Data'!D122)))</f>
        <v/>
      </c>
      <c r="DQ128" s="309" t="str">
        <f ca="true">+IF(OFFSET('Hygiene Data'!$D$13,0,10*ROW('Hygiene Data'!D122))="","",OFFSET('Hygiene Data'!$D$13,0,10*ROW('Hygiene Data'!D122)))</f>
        <v/>
      </c>
      <c r="DR128" s="309" t="str">
        <f ca="true">+IF(OFFSET('Hygiene Data'!$E$11,0,10*ROW('Hygiene Data'!E122))="","",OFFSET('Hygiene Data'!$E$11,0,10*ROW('Hygiene Data'!E122)))</f>
        <v/>
      </c>
      <c r="DS128" s="309" t="str">
        <f ca="true">+IF(OFFSET('Hygiene Data'!$E$12,0,10*ROW('Hygiene Data'!E122))="","",OFFSET('Hygiene Data'!$E$12,0,10*ROW('Hygiene Data'!E122)))</f>
        <v/>
      </c>
      <c r="DT128" s="309" t="str">
        <f ca="true">+IF(OFFSET('Hygiene Data'!$E$13,0,10*ROW('Hygiene Data'!E122))="","",OFFSET('Hygiene Data'!$E$13,0,10*ROW('Hygiene Data'!E122)))</f>
        <v/>
      </c>
      <c r="DU128" s="309" t="str">
        <f ca="true">+IF(OFFSET('Hygiene Data'!$F$11,0,10*ROW('Hygiene Data'!F122))="","",OFFSET('Hygiene Data'!$F$11,0,10*ROW('Hygiene Data'!F122)))</f>
        <v/>
      </c>
      <c r="DV128" s="309" t="str">
        <f ca="true">+IF(OFFSET('Hygiene Data'!$F$12,0,10*ROW('Hygiene Data'!F122))="","",OFFSET('Hygiene Data'!$F$12,0,10*ROW('Hygiene Data'!F122)))</f>
        <v/>
      </c>
      <c r="DW128" s="309" t="str">
        <f ca="true">+IF(OFFSET('Hygiene Data'!$F$13,0,10*ROW('Hygiene Data'!F122))="","",OFFSET('Hygiene Data'!$F$13,0,10*ROW('Hygiene Data'!F122)))</f>
        <v/>
      </c>
      <c r="DX128" s="309" t="str">
        <f ca="true">+IF(OFFSET('Hygiene Data'!$G$11,0,10*ROW('Hygiene Data'!G122))="","",OFFSET('Hygiene Data'!$G$11,0,10*ROW('Hygiene Data'!G122)))</f>
        <v/>
      </c>
      <c r="DY128" s="309" t="str">
        <f ca="true">+IF(OFFSET('Hygiene Data'!$G$12,0,10*ROW('Hygiene Data'!G122))="","",OFFSET('Hygiene Data'!$G$12,0,10*ROW('Hygiene Data'!G122)))</f>
        <v/>
      </c>
      <c r="DZ128" s="309" t="str">
        <f ca="true">+IF(OFFSET('Hygiene Data'!$G$13,0,10*ROW('Hygiene Data'!G122))="","",OFFSET('Hygiene Data'!$G$13,0,10*ROW('Hygiene Data'!G122)))</f>
        <v/>
      </c>
      <c r="EA128" s="309" t="str">
        <f ca="true">+IF(OFFSET('Hygiene Data'!$H$11,0,10*ROW('Hygiene Data'!H122))="","",OFFSET('Hygiene Data'!$H$11,0,10*ROW('Hygiene Data'!H122)))</f>
        <v/>
      </c>
      <c r="EB128" s="309" t="str">
        <f ca="true">+IF(OFFSET('Hygiene Data'!$H$12,0,10*ROW('Hygiene Data'!H122))="","",OFFSET('Hygiene Data'!$H$12,0,10*ROW('Hygiene Data'!H122)))</f>
        <v/>
      </c>
      <c r="EC128" s="309" t="str">
        <f ca="true">+IF(OFFSET('Hygiene Data'!$H$13,0,10*ROW('Hygiene Data'!H122))="","",OFFSET('Hygiene Data'!$H$13,0,10*ROW('Hygiene Data'!H122)))</f>
        <v/>
      </c>
      <c r="ED128" s="309" t="str">
        <f ca="true">+IF(OFFSET('Hygiene Data'!$I$11,0,10*ROW('Hygiene Data'!I122))="","",OFFSET('Hygiene Data'!$I$11,0,10*ROW('Hygiene Data'!I122)))</f>
        <v/>
      </c>
      <c r="EE128" s="309" t="str">
        <f ca="true">+IF(OFFSET('Hygiene Data'!$I$12,0,10*ROW('Hygiene Data'!I122))="","",OFFSET('Hygiene Data'!$I$12,0,10*ROW('Hygiene Data'!I122)))</f>
        <v/>
      </c>
      <c r="EF128" s="309"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65"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9"/>
      <c r="BS129" s="309" t="str">
        <f ca="true">+IF(OFFSET('Water Data'!$D$27,0,10*ROW('Water Data'!D123))="","",OFFSET('Water Data'!$D$27,0,10*ROW('Water Data'!D123)))</f>
        <v/>
      </c>
      <c r="BT129" s="309" t="str">
        <f ca="true">+IF(OFFSET('Water Data'!$D$28,0,10*ROW('Water Data'!D123))="","",OFFSET('Water Data'!$D$28,0,10*ROW('Water Data'!D123)))</f>
        <v/>
      </c>
      <c r="BU129" s="309" t="str">
        <f ca="true">+IF(OFFSET('Water Data'!$D$29,0,10*ROW('Water Data'!D123))="","",OFFSET('Water Data'!$D$29,0,10*ROW('Water Data'!D123)))</f>
        <v/>
      </c>
      <c r="BV129" s="309" t="str">
        <f ca="true">+IF(OFFSET('Water Data'!$E$27,0,10*ROW('Water Data'!E123))="","",OFFSET('Water Data'!$E$27,0,10*ROW('Water Data'!E123)))</f>
        <v/>
      </c>
      <c r="BW129" s="309" t="str">
        <f ca="true">+IF(OFFSET('Water Data'!$E$28,0,10*ROW('Water Data'!E123))="","",OFFSET('Water Data'!$E$28,0,10*ROW('Water Data'!E123)))</f>
        <v/>
      </c>
      <c r="BX129" s="309" t="str">
        <f ca="true">+IF(OFFSET('Water Data'!$E$29,0,10*ROW('Water Data'!E123))="","",OFFSET('Water Data'!$E$29,0,10*ROW('Water Data'!E123)))</f>
        <v/>
      </c>
      <c r="BY129" s="309" t="str">
        <f ca="true">+IF(OFFSET('Water Data'!$F$27,0,10*ROW('Water Data'!F123))="","",OFFSET('Water Data'!$F$27,0,10*ROW('Water Data'!F123)))</f>
        <v/>
      </c>
      <c r="BZ129" s="309" t="str">
        <f ca="true">+IF(OFFSET('Water Data'!$F$28,0,10*ROW('Water Data'!F123))="","",OFFSET('Water Data'!$F$28,0,10*ROW('Water Data'!F123)))</f>
        <v/>
      </c>
      <c r="CA129" s="309" t="str">
        <f ca="true">+IF(OFFSET('Water Data'!$F$29,0,10*ROW('Water Data'!F123))="","",OFFSET('Water Data'!$F$29,0,10*ROW('Water Data'!F123)))</f>
        <v/>
      </c>
      <c r="CB129" s="309" t="str">
        <f ca="true">+IF(OFFSET('Water Data'!$G$27,0,10*ROW('Water Data'!G123))="","",OFFSET('Water Data'!$G$27,0,10*ROW('Water Data'!G123)))</f>
        <v/>
      </c>
      <c r="CC129" s="309" t="str">
        <f ca="true">+IF(OFFSET('Water Data'!$G$28,0,10*ROW('Water Data'!G123))="","",OFFSET('Water Data'!$G$28,0,10*ROW('Water Data'!G123)))</f>
        <v/>
      </c>
      <c r="CD129" s="309" t="str">
        <f ca="true">+IF(OFFSET('Water Data'!$G$29,0,10*ROW('Water Data'!G123))="","",OFFSET('Water Data'!$G$29,0,10*ROW('Water Data'!G123)))</f>
        <v/>
      </c>
      <c r="CE129" s="309" t="str">
        <f ca="true">+IF(OFFSET('Water Data'!$H$27,0,10*ROW('Water Data'!H123))="","",OFFSET('Water Data'!$H$27,0,10*ROW('Water Data'!H123)))</f>
        <v/>
      </c>
      <c r="CF129" s="309" t="str">
        <f ca="true">+IF(OFFSET('Water Data'!$H$28,0,10*ROW('Water Data'!H123))="","",OFFSET('Water Data'!$H$28,0,10*ROW('Water Data'!H123)))</f>
        <v/>
      </c>
      <c r="CG129" s="309" t="str">
        <f ca="true">+IF(OFFSET('Water Data'!$H$29,0,10*ROW('Water Data'!H123))="","",OFFSET('Water Data'!$H$29,0,10*ROW('Water Data'!H123)))</f>
        <v/>
      </c>
      <c r="CH129" s="309" t="str">
        <f ca="true">+IF(OFFSET('Water Data'!$I$27,0,10*ROW('Water Data'!I123))="","",OFFSET('Water Data'!$I$27,0,10*ROW('Water Data'!I123)))</f>
        <v/>
      </c>
      <c r="CI129" s="309" t="str">
        <f ca="true">+IF(OFFSET('Water Data'!$I$28,0,10*ROW('Water Data'!I123))="","",OFFSET('Water Data'!$I$28,0,10*ROW('Water Data'!I123)))</f>
        <v/>
      </c>
      <c r="CJ129" s="309" t="str">
        <f ca="true">+IF(OFFSET('Water Data'!$I$29,0,10*ROW('Water Data'!I123))="","",OFFSET('Water Data'!$I$29,0,10*ROW('Water Data'!I123)))</f>
        <v/>
      </c>
      <c r="CK129" s="309" t="str">
        <f ca="true">+IF(OFFSET('Sanitation Data'!$D$28,0,10*ROW('Sanitation Data'!D123))="","",OFFSET('Sanitation Data'!$D$28,0,10*ROW('Sanitation Data'!D123)))</f>
        <v/>
      </c>
      <c r="CL129" s="309" t="str">
        <f ca="true">+IF(OFFSET('Sanitation Data'!$D$29,0,10*ROW('Sanitation Data'!D123))="","",OFFSET('Sanitation Data'!$D$29,0,10*ROW('Sanitation Data'!D123)))</f>
        <v/>
      </c>
      <c r="CM129" s="309" t="str">
        <f ca="true">+IF(OFFSET('Sanitation Data'!$D$30,0,10*ROW('Sanitation Data'!D123))="","",OFFSET('Sanitation Data'!$D$30,0,10*ROW('Sanitation Data'!D123)))</f>
        <v/>
      </c>
      <c r="CN129" s="309" t="str">
        <f ca="true">+IF(OFFSET('Sanitation Data'!$D$31,0,10*ROW('Sanitation Data'!D123))="","",OFFSET('Sanitation Data'!$D$31,0,10*ROW('Sanitation Data'!D123)))</f>
        <v/>
      </c>
      <c r="CO129" s="309" t="str">
        <f ca="true">+IF(OFFSET('Sanitation Data'!$D$32,0,10*ROW('Sanitation Data'!D123))="","",OFFSET('Sanitation Data'!$D$32,0,10*ROW('Sanitation Data'!D123)))</f>
        <v/>
      </c>
      <c r="CP129" s="309" t="str">
        <f ca="true">+IF(OFFSET('Sanitation Data'!$E$28,0,10*ROW('Sanitation Data'!E123))="","",OFFSET('Sanitation Data'!$E$28,0,10*ROW('Sanitation Data'!E123)))</f>
        <v/>
      </c>
      <c r="CQ129" s="309" t="str">
        <f ca="true">+IF(OFFSET('Sanitation Data'!$E$29,0,10*ROW('Sanitation Data'!E123))="","",OFFSET('Sanitation Data'!$E$29,0,10*ROW('Sanitation Data'!E123)))</f>
        <v/>
      </c>
      <c r="CR129" s="309" t="str">
        <f ca="true">+IF(OFFSET('Sanitation Data'!$E$30,0,10*ROW('Sanitation Data'!E123))="","",OFFSET('Sanitation Data'!$E$30,0,10*ROW('Sanitation Data'!E123)))</f>
        <v/>
      </c>
      <c r="CS129" s="309" t="str">
        <f ca="true">+IF(OFFSET('Sanitation Data'!$E$31,0,10*ROW('Sanitation Data'!E123))="","",OFFSET('Sanitation Data'!$E$31,0,10*ROW('Sanitation Data'!E123)))</f>
        <v/>
      </c>
      <c r="CT129" s="309" t="str">
        <f ca="true">+IF(OFFSET('Sanitation Data'!$E$32,0,10*ROW('Sanitation Data'!E123))="","",OFFSET('Sanitation Data'!$E$32,0,10*ROW('Sanitation Data'!E123)))</f>
        <v/>
      </c>
      <c r="CU129" s="309" t="str">
        <f ca="true">+IF(OFFSET('Sanitation Data'!$F$28,0,10*ROW('Sanitation Data'!F123))="","",OFFSET('Sanitation Data'!$F$28,0,10*ROW('Sanitation Data'!F123)))</f>
        <v/>
      </c>
      <c r="CV129" s="309" t="str">
        <f ca="true">+IF(OFFSET('Sanitation Data'!$F$29,0,10*ROW('Sanitation Data'!F123))="","",OFFSET('Sanitation Data'!$F$29,0,10*ROW('Sanitation Data'!F123)))</f>
        <v/>
      </c>
      <c r="CW129" s="309" t="str">
        <f ca="true">+IF(OFFSET('Sanitation Data'!$F$30,0,10*ROW('Sanitation Data'!F123))="","",OFFSET('Sanitation Data'!$F$30,0,10*ROW('Sanitation Data'!F123)))</f>
        <v/>
      </c>
      <c r="CX129" s="309" t="str">
        <f ca="true">+IF(OFFSET('Sanitation Data'!$F$31,0,10*ROW('Sanitation Data'!F123))="","",OFFSET('Sanitation Data'!$F$31,0,10*ROW('Sanitation Data'!F123)))</f>
        <v/>
      </c>
      <c r="CY129" s="309" t="str">
        <f ca="true">+IF(OFFSET('Sanitation Data'!$F$32,0,10*ROW('Sanitation Data'!F123))="","",OFFSET('Sanitation Data'!$F$32,0,10*ROW('Sanitation Data'!F123)))</f>
        <v/>
      </c>
      <c r="CZ129" s="309" t="str">
        <f ca="true">+IF(OFFSET('Sanitation Data'!$G$28,0,10*ROW('Sanitation Data'!G123))="","",OFFSET('Sanitation Data'!$G$28,0,10*ROW('Sanitation Data'!G123)))</f>
        <v/>
      </c>
      <c r="DA129" s="309" t="str">
        <f ca="true">+IF(OFFSET('Sanitation Data'!$G$29,0,10*ROW('Sanitation Data'!G123))="","",OFFSET('Sanitation Data'!$G$29,0,10*ROW('Sanitation Data'!G123)))</f>
        <v/>
      </c>
      <c r="DB129" s="309" t="str">
        <f ca="true">+IF(OFFSET('Sanitation Data'!$G$30,0,10*ROW('Sanitation Data'!G123))="","",OFFSET('Sanitation Data'!$G$30,0,10*ROW('Sanitation Data'!G123)))</f>
        <v/>
      </c>
      <c r="DC129" s="309" t="str">
        <f ca="true">+IF(OFFSET('Sanitation Data'!$G$31,0,10*ROW('Sanitation Data'!G123))="","",OFFSET('Sanitation Data'!$G$31,0,10*ROW('Sanitation Data'!G123)))</f>
        <v/>
      </c>
      <c r="DD129" s="309" t="str">
        <f ca="true">+IF(OFFSET('Sanitation Data'!$G$32,0,10*ROW('Sanitation Data'!G123))="","",OFFSET('Sanitation Data'!$G$32,0,10*ROW('Sanitation Data'!G123)))</f>
        <v/>
      </c>
      <c r="DE129" s="309" t="str">
        <f ca="true">+IF(OFFSET('Sanitation Data'!$H$28,0,10*ROW('Sanitation Data'!H123))="","",OFFSET('Sanitation Data'!$H$28,0,10*ROW('Sanitation Data'!H123)))</f>
        <v/>
      </c>
      <c r="DF129" s="309" t="str">
        <f ca="true">+IF(OFFSET('Sanitation Data'!$H$29,0,10*ROW('Sanitation Data'!H123))="","",OFFSET('Sanitation Data'!$H$29,0,10*ROW('Sanitation Data'!H123)))</f>
        <v/>
      </c>
      <c r="DG129" s="309" t="str">
        <f ca="true">+IF(OFFSET('Sanitation Data'!$H$30,0,10*ROW('Sanitation Data'!H123))="","",OFFSET('Sanitation Data'!$H$30,0,10*ROW('Sanitation Data'!H123)))</f>
        <v/>
      </c>
      <c r="DH129" s="309" t="str">
        <f ca="true">+IF(OFFSET('Sanitation Data'!$H$31,0,10*ROW('Sanitation Data'!H123))="","",OFFSET('Sanitation Data'!$H$31,0,10*ROW('Sanitation Data'!H123)))</f>
        <v/>
      </c>
      <c r="DI129" s="309" t="str">
        <f ca="true">+IF(OFFSET('Sanitation Data'!$H$32,0,10*ROW('Sanitation Data'!H123))="","",OFFSET('Sanitation Data'!$H$32,0,10*ROW('Sanitation Data'!H123)))</f>
        <v/>
      </c>
      <c r="DJ129" s="309" t="str">
        <f ca="true">+IF(OFFSET('Sanitation Data'!$I$28,0,10*ROW('Sanitation Data'!I123))="","",OFFSET('Sanitation Data'!$I$28,0,10*ROW('Sanitation Data'!I123)))</f>
        <v/>
      </c>
      <c r="DK129" s="309" t="str">
        <f ca="true">+IF(OFFSET('Sanitation Data'!$I$29,0,10*ROW('Sanitation Data'!I123))="","",OFFSET('Sanitation Data'!$I$29,0,10*ROW('Sanitation Data'!I123)))</f>
        <v/>
      </c>
      <c r="DL129" s="309" t="str">
        <f ca="true">+IF(OFFSET('Sanitation Data'!$I$30,0,10*ROW('Sanitation Data'!I123))="","",OFFSET('Sanitation Data'!$I$30,0,10*ROW('Sanitation Data'!I123)))</f>
        <v/>
      </c>
      <c r="DM129" s="309" t="str">
        <f ca="true">+IF(OFFSET('Sanitation Data'!$I$31,0,10*ROW('Sanitation Data'!I123))="","",OFFSET('Sanitation Data'!$I$31,0,10*ROW('Sanitation Data'!I123)))</f>
        <v/>
      </c>
      <c r="DN129" s="309" t="str">
        <f ca="true">+IF(OFFSET('Sanitation Data'!$I$32,0,10*ROW('Sanitation Data'!I123))="","",OFFSET('Sanitation Data'!$I$32,0,10*ROW('Sanitation Data'!I123)))</f>
        <v/>
      </c>
      <c r="DO129" s="309" t="str">
        <f ca="true">+IF(OFFSET('Hygiene Data'!$D$11,0,10*ROW('Hygiene Data'!D123))="","",OFFSET('Hygiene Data'!$D$11,0,10*ROW('Hygiene Data'!D123)))</f>
        <v/>
      </c>
      <c r="DP129" s="309" t="str">
        <f ca="true">+IF(OFFSET('Hygiene Data'!$D$12,0,10*ROW('Hygiene Data'!D123))="","",OFFSET('Hygiene Data'!$D$12,0,10*ROW('Hygiene Data'!D123)))</f>
        <v/>
      </c>
      <c r="DQ129" s="309" t="str">
        <f ca="true">+IF(OFFSET('Hygiene Data'!$D$13,0,10*ROW('Hygiene Data'!D123))="","",OFFSET('Hygiene Data'!$D$13,0,10*ROW('Hygiene Data'!D123)))</f>
        <v/>
      </c>
      <c r="DR129" s="309" t="str">
        <f ca="true">+IF(OFFSET('Hygiene Data'!$E$11,0,10*ROW('Hygiene Data'!E123))="","",OFFSET('Hygiene Data'!$E$11,0,10*ROW('Hygiene Data'!E123)))</f>
        <v/>
      </c>
      <c r="DS129" s="309" t="str">
        <f ca="true">+IF(OFFSET('Hygiene Data'!$E$12,0,10*ROW('Hygiene Data'!E123))="","",OFFSET('Hygiene Data'!$E$12,0,10*ROW('Hygiene Data'!E123)))</f>
        <v/>
      </c>
      <c r="DT129" s="309" t="str">
        <f ca="true">+IF(OFFSET('Hygiene Data'!$E$13,0,10*ROW('Hygiene Data'!E123))="","",OFFSET('Hygiene Data'!$E$13,0,10*ROW('Hygiene Data'!E123)))</f>
        <v/>
      </c>
      <c r="DU129" s="309" t="str">
        <f ca="true">+IF(OFFSET('Hygiene Data'!$F$11,0,10*ROW('Hygiene Data'!F123))="","",OFFSET('Hygiene Data'!$F$11,0,10*ROW('Hygiene Data'!F123)))</f>
        <v/>
      </c>
      <c r="DV129" s="309" t="str">
        <f ca="true">+IF(OFFSET('Hygiene Data'!$F$12,0,10*ROW('Hygiene Data'!F123))="","",OFFSET('Hygiene Data'!$F$12,0,10*ROW('Hygiene Data'!F123)))</f>
        <v/>
      </c>
      <c r="DW129" s="309" t="str">
        <f ca="true">+IF(OFFSET('Hygiene Data'!$F$13,0,10*ROW('Hygiene Data'!F123))="","",OFFSET('Hygiene Data'!$F$13,0,10*ROW('Hygiene Data'!F123)))</f>
        <v/>
      </c>
      <c r="DX129" s="309" t="str">
        <f ca="true">+IF(OFFSET('Hygiene Data'!$G$11,0,10*ROW('Hygiene Data'!G123))="","",OFFSET('Hygiene Data'!$G$11,0,10*ROW('Hygiene Data'!G123)))</f>
        <v/>
      </c>
      <c r="DY129" s="309" t="str">
        <f ca="true">+IF(OFFSET('Hygiene Data'!$G$12,0,10*ROW('Hygiene Data'!G123))="","",OFFSET('Hygiene Data'!$G$12,0,10*ROW('Hygiene Data'!G123)))</f>
        <v/>
      </c>
      <c r="DZ129" s="309" t="str">
        <f ca="true">+IF(OFFSET('Hygiene Data'!$G$13,0,10*ROW('Hygiene Data'!G123))="","",OFFSET('Hygiene Data'!$G$13,0,10*ROW('Hygiene Data'!G123)))</f>
        <v/>
      </c>
      <c r="EA129" s="309" t="str">
        <f ca="true">+IF(OFFSET('Hygiene Data'!$H$11,0,10*ROW('Hygiene Data'!H123))="","",OFFSET('Hygiene Data'!$H$11,0,10*ROW('Hygiene Data'!H123)))</f>
        <v/>
      </c>
      <c r="EB129" s="309" t="str">
        <f ca="true">+IF(OFFSET('Hygiene Data'!$H$12,0,10*ROW('Hygiene Data'!H123))="","",OFFSET('Hygiene Data'!$H$12,0,10*ROW('Hygiene Data'!H123)))</f>
        <v/>
      </c>
      <c r="EC129" s="309" t="str">
        <f ca="true">+IF(OFFSET('Hygiene Data'!$H$13,0,10*ROW('Hygiene Data'!H123))="","",OFFSET('Hygiene Data'!$H$13,0,10*ROW('Hygiene Data'!H123)))</f>
        <v/>
      </c>
      <c r="ED129" s="309" t="str">
        <f ca="true">+IF(OFFSET('Hygiene Data'!$I$11,0,10*ROW('Hygiene Data'!I123))="","",OFFSET('Hygiene Data'!$I$11,0,10*ROW('Hygiene Data'!I123)))</f>
        <v/>
      </c>
      <c r="EE129" s="309" t="str">
        <f ca="true">+IF(OFFSET('Hygiene Data'!$I$12,0,10*ROW('Hygiene Data'!I123))="","",OFFSET('Hygiene Data'!$I$12,0,10*ROW('Hygiene Data'!I123)))</f>
        <v/>
      </c>
      <c r="EF129" s="309"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65"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9"/>
      <c r="BS130" s="309" t="str">
        <f ca="true">+IF(OFFSET('Water Data'!$D$27,0,10*ROW('Water Data'!D124))="","",OFFSET('Water Data'!$D$27,0,10*ROW('Water Data'!D124)))</f>
        <v/>
      </c>
      <c r="BT130" s="309" t="str">
        <f ca="true">+IF(OFFSET('Water Data'!$D$28,0,10*ROW('Water Data'!D124))="","",OFFSET('Water Data'!$D$28,0,10*ROW('Water Data'!D124)))</f>
        <v/>
      </c>
      <c r="BU130" s="309" t="str">
        <f ca="true">+IF(OFFSET('Water Data'!$D$29,0,10*ROW('Water Data'!D124))="","",OFFSET('Water Data'!$D$29,0,10*ROW('Water Data'!D124)))</f>
        <v/>
      </c>
      <c r="BV130" s="309" t="str">
        <f ca="true">+IF(OFFSET('Water Data'!$E$27,0,10*ROW('Water Data'!E124))="","",OFFSET('Water Data'!$E$27,0,10*ROW('Water Data'!E124)))</f>
        <v/>
      </c>
      <c r="BW130" s="309" t="str">
        <f ca="true">+IF(OFFSET('Water Data'!$E$28,0,10*ROW('Water Data'!E124))="","",OFFSET('Water Data'!$E$28,0,10*ROW('Water Data'!E124)))</f>
        <v/>
      </c>
      <c r="BX130" s="309" t="str">
        <f ca="true">+IF(OFFSET('Water Data'!$E$29,0,10*ROW('Water Data'!E124))="","",OFFSET('Water Data'!$E$29,0,10*ROW('Water Data'!E124)))</f>
        <v/>
      </c>
      <c r="BY130" s="309" t="str">
        <f ca="true">+IF(OFFSET('Water Data'!$F$27,0,10*ROW('Water Data'!F124))="","",OFFSET('Water Data'!$F$27,0,10*ROW('Water Data'!F124)))</f>
        <v/>
      </c>
      <c r="BZ130" s="309" t="str">
        <f ca="true">+IF(OFFSET('Water Data'!$F$28,0,10*ROW('Water Data'!F124))="","",OFFSET('Water Data'!$F$28,0,10*ROW('Water Data'!F124)))</f>
        <v/>
      </c>
      <c r="CA130" s="309" t="str">
        <f ca="true">+IF(OFFSET('Water Data'!$F$29,0,10*ROW('Water Data'!F124))="","",OFFSET('Water Data'!$F$29,0,10*ROW('Water Data'!F124)))</f>
        <v/>
      </c>
      <c r="CB130" s="309" t="str">
        <f ca="true">+IF(OFFSET('Water Data'!$G$27,0,10*ROW('Water Data'!G124))="","",OFFSET('Water Data'!$G$27,0,10*ROW('Water Data'!G124)))</f>
        <v/>
      </c>
      <c r="CC130" s="309" t="str">
        <f ca="true">+IF(OFFSET('Water Data'!$G$28,0,10*ROW('Water Data'!G124))="","",OFFSET('Water Data'!$G$28,0,10*ROW('Water Data'!G124)))</f>
        <v/>
      </c>
      <c r="CD130" s="309" t="str">
        <f ca="true">+IF(OFFSET('Water Data'!$G$29,0,10*ROW('Water Data'!G124))="","",OFFSET('Water Data'!$G$29,0,10*ROW('Water Data'!G124)))</f>
        <v/>
      </c>
      <c r="CE130" s="309" t="str">
        <f ca="true">+IF(OFFSET('Water Data'!$H$27,0,10*ROW('Water Data'!H124))="","",OFFSET('Water Data'!$H$27,0,10*ROW('Water Data'!H124)))</f>
        <v/>
      </c>
      <c r="CF130" s="309" t="str">
        <f ca="true">+IF(OFFSET('Water Data'!$H$28,0,10*ROW('Water Data'!H124))="","",OFFSET('Water Data'!$H$28,0,10*ROW('Water Data'!H124)))</f>
        <v/>
      </c>
      <c r="CG130" s="309" t="str">
        <f ca="true">+IF(OFFSET('Water Data'!$H$29,0,10*ROW('Water Data'!H124))="","",OFFSET('Water Data'!$H$29,0,10*ROW('Water Data'!H124)))</f>
        <v/>
      </c>
      <c r="CH130" s="309" t="str">
        <f ca="true">+IF(OFFSET('Water Data'!$I$27,0,10*ROW('Water Data'!I124))="","",OFFSET('Water Data'!$I$27,0,10*ROW('Water Data'!I124)))</f>
        <v/>
      </c>
      <c r="CI130" s="309" t="str">
        <f ca="true">+IF(OFFSET('Water Data'!$I$28,0,10*ROW('Water Data'!I124))="","",OFFSET('Water Data'!$I$28,0,10*ROW('Water Data'!I124)))</f>
        <v/>
      </c>
      <c r="CJ130" s="309" t="str">
        <f ca="true">+IF(OFFSET('Water Data'!$I$29,0,10*ROW('Water Data'!I124))="","",OFFSET('Water Data'!$I$29,0,10*ROW('Water Data'!I124)))</f>
        <v/>
      </c>
      <c r="CK130" s="309" t="str">
        <f ca="true">+IF(OFFSET('Sanitation Data'!$D$28,0,10*ROW('Sanitation Data'!D124))="","",OFFSET('Sanitation Data'!$D$28,0,10*ROW('Sanitation Data'!D124)))</f>
        <v/>
      </c>
      <c r="CL130" s="309" t="str">
        <f ca="true">+IF(OFFSET('Sanitation Data'!$D$29,0,10*ROW('Sanitation Data'!D124))="","",OFFSET('Sanitation Data'!$D$29,0,10*ROW('Sanitation Data'!D124)))</f>
        <v/>
      </c>
      <c r="CM130" s="309" t="str">
        <f ca="true">+IF(OFFSET('Sanitation Data'!$D$30,0,10*ROW('Sanitation Data'!D124))="","",OFFSET('Sanitation Data'!$D$30,0,10*ROW('Sanitation Data'!D124)))</f>
        <v/>
      </c>
      <c r="CN130" s="309" t="str">
        <f ca="true">+IF(OFFSET('Sanitation Data'!$D$31,0,10*ROW('Sanitation Data'!D124))="","",OFFSET('Sanitation Data'!$D$31,0,10*ROW('Sanitation Data'!D124)))</f>
        <v/>
      </c>
      <c r="CO130" s="309" t="str">
        <f ca="true">+IF(OFFSET('Sanitation Data'!$D$32,0,10*ROW('Sanitation Data'!D124))="","",OFFSET('Sanitation Data'!$D$32,0,10*ROW('Sanitation Data'!D124)))</f>
        <v/>
      </c>
      <c r="CP130" s="309" t="str">
        <f ca="true">+IF(OFFSET('Sanitation Data'!$E$28,0,10*ROW('Sanitation Data'!E124))="","",OFFSET('Sanitation Data'!$E$28,0,10*ROW('Sanitation Data'!E124)))</f>
        <v/>
      </c>
      <c r="CQ130" s="309" t="str">
        <f ca="true">+IF(OFFSET('Sanitation Data'!$E$29,0,10*ROW('Sanitation Data'!E124))="","",OFFSET('Sanitation Data'!$E$29,0,10*ROW('Sanitation Data'!E124)))</f>
        <v/>
      </c>
      <c r="CR130" s="309" t="str">
        <f ca="true">+IF(OFFSET('Sanitation Data'!$E$30,0,10*ROW('Sanitation Data'!E124))="","",OFFSET('Sanitation Data'!$E$30,0,10*ROW('Sanitation Data'!E124)))</f>
        <v/>
      </c>
      <c r="CS130" s="309" t="str">
        <f ca="true">+IF(OFFSET('Sanitation Data'!$E$31,0,10*ROW('Sanitation Data'!E124))="","",OFFSET('Sanitation Data'!$E$31,0,10*ROW('Sanitation Data'!E124)))</f>
        <v/>
      </c>
      <c r="CT130" s="309" t="str">
        <f ca="true">+IF(OFFSET('Sanitation Data'!$E$32,0,10*ROW('Sanitation Data'!E124))="","",OFFSET('Sanitation Data'!$E$32,0,10*ROW('Sanitation Data'!E124)))</f>
        <v/>
      </c>
      <c r="CU130" s="309" t="str">
        <f ca="true">+IF(OFFSET('Sanitation Data'!$F$28,0,10*ROW('Sanitation Data'!F124))="","",OFFSET('Sanitation Data'!$F$28,0,10*ROW('Sanitation Data'!F124)))</f>
        <v/>
      </c>
      <c r="CV130" s="309" t="str">
        <f ca="true">+IF(OFFSET('Sanitation Data'!$F$29,0,10*ROW('Sanitation Data'!F124))="","",OFFSET('Sanitation Data'!$F$29,0,10*ROW('Sanitation Data'!F124)))</f>
        <v/>
      </c>
      <c r="CW130" s="309" t="str">
        <f ca="true">+IF(OFFSET('Sanitation Data'!$F$30,0,10*ROW('Sanitation Data'!F124))="","",OFFSET('Sanitation Data'!$F$30,0,10*ROW('Sanitation Data'!F124)))</f>
        <v/>
      </c>
      <c r="CX130" s="309" t="str">
        <f ca="true">+IF(OFFSET('Sanitation Data'!$F$31,0,10*ROW('Sanitation Data'!F124))="","",OFFSET('Sanitation Data'!$F$31,0,10*ROW('Sanitation Data'!F124)))</f>
        <v/>
      </c>
      <c r="CY130" s="309" t="str">
        <f ca="true">+IF(OFFSET('Sanitation Data'!$F$32,0,10*ROW('Sanitation Data'!F124))="","",OFFSET('Sanitation Data'!$F$32,0,10*ROW('Sanitation Data'!F124)))</f>
        <v/>
      </c>
      <c r="CZ130" s="309" t="str">
        <f ca="true">+IF(OFFSET('Sanitation Data'!$G$28,0,10*ROW('Sanitation Data'!G124))="","",OFFSET('Sanitation Data'!$G$28,0,10*ROW('Sanitation Data'!G124)))</f>
        <v/>
      </c>
      <c r="DA130" s="309" t="str">
        <f ca="true">+IF(OFFSET('Sanitation Data'!$G$29,0,10*ROW('Sanitation Data'!G124))="","",OFFSET('Sanitation Data'!$G$29,0,10*ROW('Sanitation Data'!G124)))</f>
        <v/>
      </c>
      <c r="DB130" s="309" t="str">
        <f ca="true">+IF(OFFSET('Sanitation Data'!$G$30,0,10*ROW('Sanitation Data'!G124))="","",OFFSET('Sanitation Data'!$G$30,0,10*ROW('Sanitation Data'!G124)))</f>
        <v/>
      </c>
      <c r="DC130" s="309" t="str">
        <f ca="true">+IF(OFFSET('Sanitation Data'!$G$31,0,10*ROW('Sanitation Data'!G124))="","",OFFSET('Sanitation Data'!$G$31,0,10*ROW('Sanitation Data'!G124)))</f>
        <v/>
      </c>
      <c r="DD130" s="309" t="str">
        <f ca="true">+IF(OFFSET('Sanitation Data'!$G$32,0,10*ROW('Sanitation Data'!G124))="","",OFFSET('Sanitation Data'!$G$32,0,10*ROW('Sanitation Data'!G124)))</f>
        <v/>
      </c>
      <c r="DE130" s="309" t="str">
        <f ca="true">+IF(OFFSET('Sanitation Data'!$H$28,0,10*ROW('Sanitation Data'!H124))="","",OFFSET('Sanitation Data'!$H$28,0,10*ROW('Sanitation Data'!H124)))</f>
        <v/>
      </c>
      <c r="DF130" s="309" t="str">
        <f ca="true">+IF(OFFSET('Sanitation Data'!$H$29,0,10*ROW('Sanitation Data'!H124))="","",OFFSET('Sanitation Data'!$H$29,0,10*ROW('Sanitation Data'!H124)))</f>
        <v/>
      </c>
      <c r="DG130" s="309" t="str">
        <f ca="true">+IF(OFFSET('Sanitation Data'!$H$30,0,10*ROW('Sanitation Data'!H124))="","",OFFSET('Sanitation Data'!$H$30,0,10*ROW('Sanitation Data'!H124)))</f>
        <v/>
      </c>
      <c r="DH130" s="309" t="str">
        <f ca="true">+IF(OFFSET('Sanitation Data'!$H$31,0,10*ROW('Sanitation Data'!H124))="","",OFFSET('Sanitation Data'!$H$31,0,10*ROW('Sanitation Data'!H124)))</f>
        <v/>
      </c>
      <c r="DI130" s="309" t="str">
        <f ca="true">+IF(OFFSET('Sanitation Data'!$H$32,0,10*ROW('Sanitation Data'!H124))="","",OFFSET('Sanitation Data'!$H$32,0,10*ROW('Sanitation Data'!H124)))</f>
        <v/>
      </c>
      <c r="DJ130" s="309" t="str">
        <f ca="true">+IF(OFFSET('Sanitation Data'!$I$28,0,10*ROW('Sanitation Data'!I124))="","",OFFSET('Sanitation Data'!$I$28,0,10*ROW('Sanitation Data'!I124)))</f>
        <v/>
      </c>
      <c r="DK130" s="309" t="str">
        <f ca="true">+IF(OFFSET('Sanitation Data'!$I$29,0,10*ROW('Sanitation Data'!I124))="","",OFFSET('Sanitation Data'!$I$29,0,10*ROW('Sanitation Data'!I124)))</f>
        <v/>
      </c>
      <c r="DL130" s="309" t="str">
        <f ca="true">+IF(OFFSET('Sanitation Data'!$I$30,0,10*ROW('Sanitation Data'!I124))="","",OFFSET('Sanitation Data'!$I$30,0,10*ROW('Sanitation Data'!I124)))</f>
        <v/>
      </c>
      <c r="DM130" s="309" t="str">
        <f ca="true">+IF(OFFSET('Sanitation Data'!$I$31,0,10*ROW('Sanitation Data'!I124))="","",OFFSET('Sanitation Data'!$I$31,0,10*ROW('Sanitation Data'!I124)))</f>
        <v/>
      </c>
      <c r="DN130" s="309" t="str">
        <f ca="true">+IF(OFFSET('Sanitation Data'!$I$32,0,10*ROW('Sanitation Data'!I124))="","",OFFSET('Sanitation Data'!$I$32,0,10*ROW('Sanitation Data'!I124)))</f>
        <v/>
      </c>
      <c r="DO130" s="309" t="str">
        <f ca="true">+IF(OFFSET('Hygiene Data'!$D$11,0,10*ROW('Hygiene Data'!D124))="","",OFFSET('Hygiene Data'!$D$11,0,10*ROW('Hygiene Data'!D124)))</f>
        <v/>
      </c>
      <c r="DP130" s="309" t="str">
        <f ca="true">+IF(OFFSET('Hygiene Data'!$D$12,0,10*ROW('Hygiene Data'!D124))="","",OFFSET('Hygiene Data'!$D$12,0,10*ROW('Hygiene Data'!D124)))</f>
        <v/>
      </c>
      <c r="DQ130" s="309" t="str">
        <f ca="true">+IF(OFFSET('Hygiene Data'!$D$13,0,10*ROW('Hygiene Data'!D124))="","",OFFSET('Hygiene Data'!$D$13,0,10*ROW('Hygiene Data'!D124)))</f>
        <v/>
      </c>
      <c r="DR130" s="309" t="str">
        <f ca="true">+IF(OFFSET('Hygiene Data'!$E$11,0,10*ROW('Hygiene Data'!E124))="","",OFFSET('Hygiene Data'!$E$11,0,10*ROW('Hygiene Data'!E124)))</f>
        <v/>
      </c>
      <c r="DS130" s="309" t="str">
        <f ca="true">+IF(OFFSET('Hygiene Data'!$E$12,0,10*ROW('Hygiene Data'!E124))="","",OFFSET('Hygiene Data'!$E$12,0,10*ROW('Hygiene Data'!E124)))</f>
        <v/>
      </c>
      <c r="DT130" s="309" t="str">
        <f ca="true">+IF(OFFSET('Hygiene Data'!$E$13,0,10*ROW('Hygiene Data'!E124))="","",OFFSET('Hygiene Data'!$E$13,0,10*ROW('Hygiene Data'!E124)))</f>
        <v/>
      </c>
      <c r="DU130" s="309" t="str">
        <f ca="true">+IF(OFFSET('Hygiene Data'!$F$11,0,10*ROW('Hygiene Data'!F124))="","",OFFSET('Hygiene Data'!$F$11,0,10*ROW('Hygiene Data'!F124)))</f>
        <v/>
      </c>
      <c r="DV130" s="309" t="str">
        <f ca="true">+IF(OFFSET('Hygiene Data'!$F$12,0,10*ROW('Hygiene Data'!F124))="","",OFFSET('Hygiene Data'!$F$12,0,10*ROW('Hygiene Data'!F124)))</f>
        <v/>
      </c>
      <c r="DW130" s="309" t="str">
        <f ca="true">+IF(OFFSET('Hygiene Data'!$F$13,0,10*ROW('Hygiene Data'!F124))="","",OFFSET('Hygiene Data'!$F$13,0,10*ROW('Hygiene Data'!F124)))</f>
        <v/>
      </c>
      <c r="DX130" s="309" t="str">
        <f ca="true">+IF(OFFSET('Hygiene Data'!$G$11,0,10*ROW('Hygiene Data'!G124))="","",OFFSET('Hygiene Data'!$G$11,0,10*ROW('Hygiene Data'!G124)))</f>
        <v/>
      </c>
      <c r="DY130" s="309" t="str">
        <f ca="true">+IF(OFFSET('Hygiene Data'!$G$12,0,10*ROW('Hygiene Data'!G124))="","",OFFSET('Hygiene Data'!$G$12,0,10*ROW('Hygiene Data'!G124)))</f>
        <v/>
      </c>
      <c r="DZ130" s="309" t="str">
        <f ca="true">+IF(OFFSET('Hygiene Data'!$G$13,0,10*ROW('Hygiene Data'!G124))="","",OFFSET('Hygiene Data'!$G$13,0,10*ROW('Hygiene Data'!G124)))</f>
        <v/>
      </c>
      <c r="EA130" s="309" t="str">
        <f ca="true">+IF(OFFSET('Hygiene Data'!$H$11,0,10*ROW('Hygiene Data'!H124))="","",OFFSET('Hygiene Data'!$H$11,0,10*ROW('Hygiene Data'!H124)))</f>
        <v/>
      </c>
      <c r="EB130" s="309" t="str">
        <f ca="true">+IF(OFFSET('Hygiene Data'!$H$12,0,10*ROW('Hygiene Data'!H124))="","",OFFSET('Hygiene Data'!$H$12,0,10*ROW('Hygiene Data'!H124)))</f>
        <v/>
      </c>
      <c r="EC130" s="309" t="str">
        <f ca="true">+IF(OFFSET('Hygiene Data'!$H$13,0,10*ROW('Hygiene Data'!H124))="","",OFFSET('Hygiene Data'!$H$13,0,10*ROW('Hygiene Data'!H124)))</f>
        <v/>
      </c>
      <c r="ED130" s="309" t="str">
        <f ca="true">+IF(OFFSET('Hygiene Data'!$I$11,0,10*ROW('Hygiene Data'!I124))="","",OFFSET('Hygiene Data'!$I$11,0,10*ROW('Hygiene Data'!I124)))</f>
        <v/>
      </c>
      <c r="EE130" s="309" t="str">
        <f ca="true">+IF(OFFSET('Hygiene Data'!$I$12,0,10*ROW('Hygiene Data'!I124))="","",OFFSET('Hygiene Data'!$I$12,0,10*ROW('Hygiene Data'!I124)))</f>
        <v/>
      </c>
      <c r="EF130" s="309"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65"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9"/>
      <c r="BS131" s="309" t="str">
        <f ca="true">+IF(OFFSET('Water Data'!$D$27,0,10*ROW('Water Data'!D125))="","",OFFSET('Water Data'!$D$27,0,10*ROW('Water Data'!D125)))</f>
        <v/>
      </c>
      <c r="BT131" s="309" t="str">
        <f ca="true">+IF(OFFSET('Water Data'!$D$28,0,10*ROW('Water Data'!D125))="","",OFFSET('Water Data'!$D$28,0,10*ROW('Water Data'!D125)))</f>
        <v/>
      </c>
      <c r="BU131" s="309" t="str">
        <f ca="true">+IF(OFFSET('Water Data'!$D$29,0,10*ROW('Water Data'!D125))="","",OFFSET('Water Data'!$D$29,0,10*ROW('Water Data'!D125)))</f>
        <v/>
      </c>
      <c r="BV131" s="309" t="str">
        <f ca="true">+IF(OFFSET('Water Data'!$E$27,0,10*ROW('Water Data'!E125))="","",OFFSET('Water Data'!$E$27,0,10*ROW('Water Data'!E125)))</f>
        <v/>
      </c>
      <c r="BW131" s="309" t="str">
        <f ca="true">+IF(OFFSET('Water Data'!$E$28,0,10*ROW('Water Data'!E125))="","",OFFSET('Water Data'!$E$28,0,10*ROW('Water Data'!E125)))</f>
        <v/>
      </c>
      <c r="BX131" s="309" t="str">
        <f ca="true">+IF(OFFSET('Water Data'!$E$29,0,10*ROW('Water Data'!E125))="","",OFFSET('Water Data'!$E$29,0,10*ROW('Water Data'!E125)))</f>
        <v/>
      </c>
      <c r="BY131" s="309" t="str">
        <f ca="true">+IF(OFFSET('Water Data'!$F$27,0,10*ROW('Water Data'!F125))="","",OFFSET('Water Data'!$F$27,0,10*ROW('Water Data'!F125)))</f>
        <v/>
      </c>
      <c r="BZ131" s="309" t="str">
        <f ca="true">+IF(OFFSET('Water Data'!$F$28,0,10*ROW('Water Data'!F125))="","",OFFSET('Water Data'!$F$28,0,10*ROW('Water Data'!F125)))</f>
        <v/>
      </c>
      <c r="CA131" s="309" t="str">
        <f ca="true">+IF(OFFSET('Water Data'!$F$29,0,10*ROW('Water Data'!F125))="","",OFFSET('Water Data'!$F$29,0,10*ROW('Water Data'!F125)))</f>
        <v/>
      </c>
      <c r="CB131" s="309" t="str">
        <f ca="true">+IF(OFFSET('Water Data'!$G$27,0,10*ROW('Water Data'!G125))="","",OFFSET('Water Data'!$G$27,0,10*ROW('Water Data'!G125)))</f>
        <v/>
      </c>
      <c r="CC131" s="309" t="str">
        <f ca="true">+IF(OFFSET('Water Data'!$G$28,0,10*ROW('Water Data'!G125))="","",OFFSET('Water Data'!$G$28,0,10*ROW('Water Data'!G125)))</f>
        <v/>
      </c>
      <c r="CD131" s="309" t="str">
        <f ca="true">+IF(OFFSET('Water Data'!$G$29,0,10*ROW('Water Data'!G125))="","",OFFSET('Water Data'!$G$29,0,10*ROW('Water Data'!G125)))</f>
        <v/>
      </c>
      <c r="CE131" s="309" t="str">
        <f ca="true">+IF(OFFSET('Water Data'!$H$27,0,10*ROW('Water Data'!H125))="","",OFFSET('Water Data'!$H$27,0,10*ROW('Water Data'!H125)))</f>
        <v/>
      </c>
      <c r="CF131" s="309" t="str">
        <f ca="true">+IF(OFFSET('Water Data'!$H$28,0,10*ROW('Water Data'!H125))="","",OFFSET('Water Data'!$H$28,0,10*ROW('Water Data'!H125)))</f>
        <v/>
      </c>
      <c r="CG131" s="309" t="str">
        <f ca="true">+IF(OFFSET('Water Data'!$H$29,0,10*ROW('Water Data'!H125))="","",OFFSET('Water Data'!$H$29,0,10*ROW('Water Data'!H125)))</f>
        <v/>
      </c>
      <c r="CH131" s="309" t="str">
        <f ca="true">+IF(OFFSET('Water Data'!$I$27,0,10*ROW('Water Data'!I125))="","",OFFSET('Water Data'!$I$27,0,10*ROW('Water Data'!I125)))</f>
        <v/>
      </c>
      <c r="CI131" s="309" t="str">
        <f ca="true">+IF(OFFSET('Water Data'!$I$28,0,10*ROW('Water Data'!I125))="","",OFFSET('Water Data'!$I$28,0,10*ROW('Water Data'!I125)))</f>
        <v/>
      </c>
      <c r="CJ131" s="309" t="str">
        <f ca="true">+IF(OFFSET('Water Data'!$I$29,0,10*ROW('Water Data'!I125))="","",OFFSET('Water Data'!$I$29,0,10*ROW('Water Data'!I125)))</f>
        <v/>
      </c>
      <c r="CK131" s="309" t="str">
        <f ca="true">+IF(OFFSET('Sanitation Data'!$D$28,0,10*ROW('Sanitation Data'!D125))="","",OFFSET('Sanitation Data'!$D$28,0,10*ROW('Sanitation Data'!D125)))</f>
        <v/>
      </c>
      <c r="CL131" s="309" t="str">
        <f ca="true">+IF(OFFSET('Sanitation Data'!$D$29,0,10*ROW('Sanitation Data'!D125))="","",OFFSET('Sanitation Data'!$D$29,0,10*ROW('Sanitation Data'!D125)))</f>
        <v/>
      </c>
      <c r="CM131" s="309" t="str">
        <f ca="true">+IF(OFFSET('Sanitation Data'!$D$30,0,10*ROW('Sanitation Data'!D125))="","",OFFSET('Sanitation Data'!$D$30,0,10*ROW('Sanitation Data'!D125)))</f>
        <v/>
      </c>
      <c r="CN131" s="309" t="str">
        <f ca="true">+IF(OFFSET('Sanitation Data'!$D$31,0,10*ROW('Sanitation Data'!D125))="","",OFFSET('Sanitation Data'!$D$31,0,10*ROW('Sanitation Data'!D125)))</f>
        <v/>
      </c>
      <c r="CO131" s="309" t="str">
        <f ca="true">+IF(OFFSET('Sanitation Data'!$D$32,0,10*ROW('Sanitation Data'!D125))="","",OFFSET('Sanitation Data'!$D$32,0,10*ROW('Sanitation Data'!D125)))</f>
        <v/>
      </c>
      <c r="CP131" s="309" t="str">
        <f ca="true">+IF(OFFSET('Sanitation Data'!$E$28,0,10*ROW('Sanitation Data'!E125))="","",OFFSET('Sanitation Data'!$E$28,0,10*ROW('Sanitation Data'!E125)))</f>
        <v/>
      </c>
      <c r="CQ131" s="309" t="str">
        <f ca="true">+IF(OFFSET('Sanitation Data'!$E$29,0,10*ROW('Sanitation Data'!E125))="","",OFFSET('Sanitation Data'!$E$29,0,10*ROW('Sanitation Data'!E125)))</f>
        <v/>
      </c>
      <c r="CR131" s="309" t="str">
        <f ca="true">+IF(OFFSET('Sanitation Data'!$E$30,0,10*ROW('Sanitation Data'!E125))="","",OFFSET('Sanitation Data'!$E$30,0,10*ROW('Sanitation Data'!E125)))</f>
        <v/>
      </c>
      <c r="CS131" s="309" t="str">
        <f ca="true">+IF(OFFSET('Sanitation Data'!$E$31,0,10*ROW('Sanitation Data'!E125))="","",OFFSET('Sanitation Data'!$E$31,0,10*ROW('Sanitation Data'!E125)))</f>
        <v/>
      </c>
      <c r="CT131" s="309" t="str">
        <f ca="true">+IF(OFFSET('Sanitation Data'!$E$32,0,10*ROW('Sanitation Data'!E125))="","",OFFSET('Sanitation Data'!$E$32,0,10*ROW('Sanitation Data'!E125)))</f>
        <v/>
      </c>
      <c r="CU131" s="309" t="str">
        <f ca="true">+IF(OFFSET('Sanitation Data'!$F$28,0,10*ROW('Sanitation Data'!F125))="","",OFFSET('Sanitation Data'!$F$28,0,10*ROW('Sanitation Data'!F125)))</f>
        <v/>
      </c>
      <c r="CV131" s="309" t="str">
        <f ca="true">+IF(OFFSET('Sanitation Data'!$F$29,0,10*ROW('Sanitation Data'!F125))="","",OFFSET('Sanitation Data'!$F$29,0,10*ROW('Sanitation Data'!F125)))</f>
        <v/>
      </c>
      <c r="CW131" s="309" t="str">
        <f ca="true">+IF(OFFSET('Sanitation Data'!$F$30,0,10*ROW('Sanitation Data'!F125))="","",OFFSET('Sanitation Data'!$F$30,0,10*ROW('Sanitation Data'!F125)))</f>
        <v/>
      </c>
      <c r="CX131" s="309" t="str">
        <f ca="true">+IF(OFFSET('Sanitation Data'!$F$31,0,10*ROW('Sanitation Data'!F125))="","",OFFSET('Sanitation Data'!$F$31,0,10*ROW('Sanitation Data'!F125)))</f>
        <v/>
      </c>
      <c r="CY131" s="309" t="str">
        <f ca="true">+IF(OFFSET('Sanitation Data'!$F$32,0,10*ROW('Sanitation Data'!F125))="","",OFFSET('Sanitation Data'!$F$32,0,10*ROW('Sanitation Data'!F125)))</f>
        <v/>
      </c>
      <c r="CZ131" s="309" t="str">
        <f ca="true">+IF(OFFSET('Sanitation Data'!$G$28,0,10*ROW('Sanitation Data'!G125))="","",OFFSET('Sanitation Data'!$G$28,0,10*ROW('Sanitation Data'!G125)))</f>
        <v/>
      </c>
      <c r="DA131" s="309" t="str">
        <f ca="true">+IF(OFFSET('Sanitation Data'!$G$29,0,10*ROW('Sanitation Data'!G125))="","",OFFSET('Sanitation Data'!$G$29,0,10*ROW('Sanitation Data'!G125)))</f>
        <v/>
      </c>
      <c r="DB131" s="309" t="str">
        <f ca="true">+IF(OFFSET('Sanitation Data'!$G$30,0,10*ROW('Sanitation Data'!G125))="","",OFFSET('Sanitation Data'!$G$30,0,10*ROW('Sanitation Data'!G125)))</f>
        <v/>
      </c>
      <c r="DC131" s="309" t="str">
        <f ca="true">+IF(OFFSET('Sanitation Data'!$G$31,0,10*ROW('Sanitation Data'!G125))="","",OFFSET('Sanitation Data'!$G$31,0,10*ROW('Sanitation Data'!G125)))</f>
        <v/>
      </c>
      <c r="DD131" s="309" t="str">
        <f ca="true">+IF(OFFSET('Sanitation Data'!$G$32,0,10*ROW('Sanitation Data'!G125))="","",OFFSET('Sanitation Data'!$G$32,0,10*ROW('Sanitation Data'!G125)))</f>
        <v/>
      </c>
      <c r="DE131" s="309" t="str">
        <f ca="true">+IF(OFFSET('Sanitation Data'!$H$28,0,10*ROW('Sanitation Data'!H125))="","",OFFSET('Sanitation Data'!$H$28,0,10*ROW('Sanitation Data'!H125)))</f>
        <v/>
      </c>
      <c r="DF131" s="309" t="str">
        <f ca="true">+IF(OFFSET('Sanitation Data'!$H$29,0,10*ROW('Sanitation Data'!H125))="","",OFFSET('Sanitation Data'!$H$29,0,10*ROW('Sanitation Data'!H125)))</f>
        <v/>
      </c>
      <c r="DG131" s="309" t="str">
        <f ca="true">+IF(OFFSET('Sanitation Data'!$H$30,0,10*ROW('Sanitation Data'!H125))="","",OFFSET('Sanitation Data'!$H$30,0,10*ROW('Sanitation Data'!H125)))</f>
        <v/>
      </c>
      <c r="DH131" s="309" t="str">
        <f ca="true">+IF(OFFSET('Sanitation Data'!$H$31,0,10*ROW('Sanitation Data'!H125))="","",OFFSET('Sanitation Data'!$H$31,0,10*ROW('Sanitation Data'!H125)))</f>
        <v/>
      </c>
      <c r="DI131" s="309" t="str">
        <f ca="true">+IF(OFFSET('Sanitation Data'!$H$32,0,10*ROW('Sanitation Data'!H125))="","",OFFSET('Sanitation Data'!$H$32,0,10*ROW('Sanitation Data'!H125)))</f>
        <v/>
      </c>
      <c r="DJ131" s="309" t="str">
        <f ca="true">+IF(OFFSET('Sanitation Data'!$I$28,0,10*ROW('Sanitation Data'!I125))="","",OFFSET('Sanitation Data'!$I$28,0,10*ROW('Sanitation Data'!I125)))</f>
        <v/>
      </c>
      <c r="DK131" s="309" t="str">
        <f ca="true">+IF(OFFSET('Sanitation Data'!$I$29,0,10*ROW('Sanitation Data'!I125))="","",OFFSET('Sanitation Data'!$I$29,0,10*ROW('Sanitation Data'!I125)))</f>
        <v/>
      </c>
      <c r="DL131" s="309" t="str">
        <f ca="true">+IF(OFFSET('Sanitation Data'!$I$30,0,10*ROW('Sanitation Data'!I125))="","",OFFSET('Sanitation Data'!$I$30,0,10*ROW('Sanitation Data'!I125)))</f>
        <v/>
      </c>
      <c r="DM131" s="309" t="str">
        <f ca="true">+IF(OFFSET('Sanitation Data'!$I$31,0,10*ROW('Sanitation Data'!I125))="","",OFFSET('Sanitation Data'!$I$31,0,10*ROW('Sanitation Data'!I125)))</f>
        <v/>
      </c>
      <c r="DN131" s="309" t="str">
        <f ca="true">+IF(OFFSET('Sanitation Data'!$I$32,0,10*ROW('Sanitation Data'!I125))="","",OFFSET('Sanitation Data'!$I$32,0,10*ROW('Sanitation Data'!I125)))</f>
        <v/>
      </c>
      <c r="DO131" s="309" t="str">
        <f ca="true">+IF(OFFSET('Hygiene Data'!$D$11,0,10*ROW('Hygiene Data'!D125))="","",OFFSET('Hygiene Data'!$D$11,0,10*ROW('Hygiene Data'!D125)))</f>
        <v/>
      </c>
      <c r="DP131" s="309" t="str">
        <f ca="true">+IF(OFFSET('Hygiene Data'!$D$12,0,10*ROW('Hygiene Data'!D125))="","",OFFSET('Hygiene Data'!$D$12,0,10*ROW('Hygiene Data'!D125)))</f>
        <v/>
      </c>
      <c r="DQ131" s="309" t="str">
        <f ca="true">+IF(OFFSET('Hygiene Data'!$D$13,0,10*ROW('Hygiene Data'!D125))="","",OFFSET('Hygiene Data'!$D$13,0,10*ROW('Hygiene Data'!D125)))</f>
        <v/>
      </c>
      <c r="DR131" s="309" t="str">
        <f ca="true">+IF(OFFSET('Hygiene Data'!$E$11,0,10*ROW('Hygiene Data'!E125))="","",OFFSET('Hygiene Data'!$E$11,0,10*ROW('Hygiene Data'!E125)))</f>
        <v/>
      </c>
      <c r="DS131" s="309" t="str">
        <f ca="true">+IF(OFFSET('Hygiene Data'!$E$12,0,10*ROW('Hygiene Data'!E125))="","",OFFSET('Hygiene Data'!$E$12,0,10*ROW('Hygiene Data'!E125)))</f>
        <v/>
      </c>
      <c r="DT131" s="309" t="str">
        <f ca="true">+IF(OFFSET('Hygiene Data'!$E$13,0,10*ROW('Hygiene Data'!E125))="","",OFFSET('Hygiene Data'!$E$13,0,10*ROW('Hygiene Data'!E125)))</f>
        <v/>
      </c>
      <c r="DU131" s="309" t="str">
        <f ca="true">+IF(OFFSET('Hygiene Data'!$F$11,0,10*ROW('Hygiene Data'!F125))="","",OFFSET('Hygiene Data'!$F$11,0,10*ROW('Hygiene Data'!F125)))</f>
        <v/>
      </c>
      <c r="DV131" s="309" t="str">
        <f ca="true">+IF(OFFSET('Hygiene Data'!$F$12,0,10*ROW('Hygiene Data'!F125))="","",OFFSET('Hygiene Data'!$F$12,0,10*ROW('Hygiene Data'!F125)))</f>
        <v/>
      </c>
      <c r="DW131" s="309" t="str">
        <f ca="true">+IF(OFFSET('Hygiene Data'!$F$13,0,10*ROW('Hygiene Data'!F125))="","",OFFSET('Hygiene Data'!$F$13,0,10*ROW('Hygiene Data'!F125)))</f>
        <v/>
      </c>
      <c r="DX131" s="309" t="str">
        <f ca="true">+IF(OFFSET('Hygiene Data'!$G$11,0,10*ROW('Hygiene Data'!G125))="","",OFFSET('Hygiene Data'!$G$11,0,10*ROW('Hygiene Data'!G125)))</f>
        <v/>
      </c>
      <c r="DY131" s="309" t="str">
        <f ca="true">+IF(OFFSET('Hygiene Data'!$G$12,0,10*ROW('Hygiene Data'!G125))="","",OFFSET('Hygiene Data'!$G$12,0,10*ROW('Hygiene Data'!G125)))</f>
        <v/>
      </c>
      <c r="DZ131" s="309" t="str">
        <f ca="true">+IF(OFFSET('Hygiene Data'!$G$13,0,10*ROW('Hygiene Data'!G125))="","",OFFSET('Hygiene Data'!$G$13,0,10*ROW('Hygiene Data'!G125)))</f>
        <v/>
      </c>
      <c r="EA131" s="309" t="str">
        <f ca="true">+IF(OFFSET('Hygiene Data'!$H$11,0,10*ROW('Hygiene Data'!H125))="","",OFFSET('Hygiene Data'!$H$11,0,10*ROW('Hygiene Data'!H125)))</f>
        <v/>
      </c>
      <c r="EB131" s="309" t="str">
        <f ca="true">+IF(OFFSET('Hygiene Data'!$H$12,0,10*ROW('Hygiene Data'!H125))="","",OFFSET('Hygiene Data'!$H$12,0,10*ROW('Hygiene Data'!H125)))</f>
        <v/>
      </c>
      <c r="EC131" s="309" t="str">
        <f ca="true">+IF(OFFSET('Hygiene Data'!$H$13,0,10*ROW('Hygiene Data'!H125))="","",OFFSET('Hygiene Data'!$H$13,0,10*ROW('Hygiene Data'!H125)))</f>
        <v/>
      </c>
      <c r="ED131" s="309" t="str">
        <f ca="true">+IF(OFFSET('Hygiene Data'!$I$11,0,10*ROW('Hygiene Data'!I125))="","",OFFSET('Hygiene Data'!$I$11,0,10*ROW('Hygiene Data'!I125)))</f>
        <v/>
      </c>
      <c r="EE131" s="309" t="str">
        <f ca="true">+IF(OFFSET('Hygiene Data'!$I$12,0,10*ROW('Hygiene Data'!I125))="","",OFFSET('Hygiene Data'!$I$12,0,10*ROW('Hygiene Data'!I125)))</f>
        <v/>
      </c>
      <c r="EF131" s="309"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65"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9"/>
      <c r="BS132" s="309" t="str">
        <f ca="true">+IF(OFFSET('Water Data'!$D$27,0,10*ROW('Water Data'!D126))="","",OFFSET('Water Data'!$D$27,0,10*ROW('Water Data'!D126)))</f>
        <v/>
      </c>
      <c r="BT132" s="309" t="str">
        <f ca="true">+IF(OFFSET('Water Data'!$D$28,0,10*ROW('Water Data'!D126))="","",OFFSET('Water Data'!$D$28,0,10*ROW('Water Data'!D126)))</f>
        <v/>
      </c>
      <c r="BU132" s="309" t="str">
        <f ca="true">+IF(OFFSET('Water Data'!$D$29,0,10*ROW('Water Data'!D126))="","",OFFSET('Water Data'!$D$29,0,10*ROW('Water Data'!D126)))</f>
        <v/>
      </c>
      <c r="BV132" s="309" t="str">
        <f ca="true">+IF(OFFSET('Water Data'!$E$27,0,10*ROW('Water Data'!E126))="","",OFFSET('Water Data'!$E$27,0,10*ROW('Water Data'!E126)))</f>
        <v/>
      </c>
      <c r="BW132" s="309" t="str">
        <f ca="true">+IF(OFFSET('Water Data'!$E$28,0,10*ROW('Water Data'!E126))="","",OFFSET('Water Data'!$E$28,0,10*ROW('Water Data'!E126)))</f>
        <v/>
      </c>
      <c r="BX132" s="309" t="str">
        <f ca="true">+IF(OFFSET('Water Data'!$E$29,0,10*ROW('Water Data'!E126))="","",OFFSET('Water Data'!$E$29,0,10*ROW('Water Data'!E126)))</f>
        <v/>
      </c>
      <c r="BY132" s="309" t="str">
        <f ca="true">+IF(OFFSET('Water Data'!$F$27,0,10*ROW('Water Data'!F126))="","",OFFSET('Water Data'!$F$27,0,10*ROW('Water Data'!F126)))</f>
        <v/>
      </c>
      <c r="BZ132" s="309" t="str">
        <f ca="true">+IF(OFFSET('Water Data'!$F$28,0,10*ROW('Water Data'!F126))="","",OFFSET('Water Data'!$F$28,0,10*ROW('Water Data'!F126)))</f>
        <v/>
      </c>
      <c r="CA132" s="309" t="str">
        <f ca="true">+IF(OFFSET('Water Data'!$F$29,0,10*ROW('Water Data'!F126))="","",OFFSET('Water Data'!$F$29,0,10*ROW('Water Data'!F126)))</f>
        <v/>
      </c>
      <c r="CB132" s="309" t="str">
        <f ca="true">+IF(OFFSET('Water Data'!$G$27,0,10*ROW('Water Data'!G126))="","",OFFSET('Water Data'!$G$27,0,10*ROW('Water Data'!G126)))</f>
        <v/>
      </c>
      <c r="CC132" s="309" t="str">
        <f ca="true">+IF(OFFSET('Water Data'!$G$28,0,10*ROW('Water Data'!G126))="","",OFFSET('Water Data'!$G$28,0,10*ROW('Water Data'!G126)))</f>
        <v/>
      </c>
      <c r="CD132" s="309" t="str">
        <f ca="true">+IF(OFFSET('Water Data'!$G$29,0,10*ROW('Water Data'!G126))="","",OFFSET('Water Data'!$G$29,0,10*ROW('Water Data'!G126)))</f>
        <v/>
      </c>
      <c r="CE132" s="309" t="str">
        <f ca="true">+IF(OFFSET('Water Data'!$H$27,0,10*ROW('Water Data'!H126))="","",OFFSET('Water Data'!$H$27,0,10*ROW('Water Data'!H126)))</f>
        <v/>
      </c>
      <c r="CF132" s="309" t="str">
        <f ca="true">+IF(OFFSET('Water Data'!$H$28,0,10*ROW('Water Data'!H126))="","",OFFSET('Water Data'!$H$28,0,10*ROW('Water Data'!H126)))</f>
        <v/>
      </c>
      <c r="CG132" s="309" t="str">
        <f ca="true">+IF(OFFSET('Water Data'!$H$29,0,10*ROW('Water Data'!H126))="","",OFFSET('Water Data'!$H$29,0,10*ROW('Water Data'!H126)))</f>
        <v/>
      </c>
      <c r="CH132" s="309" t="str">
        <f ca="true">+IF(OFFSET('Water Data'!$I$27,0,10*ROW('Water Data'!I126))="","",OFFSET('Water Data'!$I$27,0,10*ROW('Water Data'!I126)))</f>
        <v/>
      </c>
      <c r="CI132" s="309" t="str">
        <f ca="true">+IF(OFFSET('Water Data'!$I$28,0,10*ROW('Water Data'!I126))="","",OFFSET('Water Data'!$I$28,0,10*ROW('Water Data'!I126)))</f>
        <v/>
      </c>
      <c r="CJ132" s="309" t="str">
        <f ca="true">+IF(OFFSET('Water Data'!$I$29,0,10*ROW('Water Data'!I126))="","",OFFSET('Water Data'!$I$29,0,10*ROW('Water Data'!I126)))</f>
        <v/>
      </c>
      <c r="CK132" s="309" t="str">
        <f ca="true">+IF(OFFSET('Sanitation Data'!$D$28,0,10*ROW('Sanitation Data'!D126))="","",OFFSET('Sanitation Data'!$D$28,0,10*ROW('Sanitation Data'!D126)))</f>
        <v/>
      </c>
      <c r="CL132" s="309" t="str">
        <f ca="true">+IF(OFFSET('Sanitation Data'!$D$29,0,10*ROW('Sanitation Data'!D126))="","",OFFSET('Sanitation Data'!$D$29,0,10*ROW('Sanitation Data'!D126)))</f>
        <v/>
      </c>
      <c r="CM132" s="309" t="str">
        <f ca="true">+IF(OFFSET('Sanitation Data'!$D$30,0,10*ROW('Sanitation Data'!D126))="","",OFFSET('Sanitation Data'!$D$30,0,10*ROW('Sanitation Data'!D126)))</f>
        <v/>
      </c>
      <c r="CN132" s="309" t="str">
        <f ca="true">+IF(OFFSET('Sanitation Data'!$D$31,0,10*ROW('Sanitation Data'!D126))="","",OFFSET('Sanitation Data'!$D$31,0,10*ROW('Sanitation Data'!D126)))</f>
        <v/>
      </c>
      <c r="CO132" s="309" t="str">
        <f ca="true">+IF(OFFSET('Sanitation Data'!$D$32,0,10*ROW('Sanitation Data'!D126))="","",OFFSET('Sanitation Data'!$D$32,0,10*ROW('Sanitation Data'!D126)))</f>
        <v/>
      </c>
      <c r="CP132" s="309" t="str">
        <f ca="true">+IF(OFFSET('Sanitation Data'!$E$28,0,10*ROW('Sanitation Data'!E126))="","",OFFSET('Sanitation Data'!$E$28,0,10*ROW('Sanitation Data'!E126)))</f>
        <v/>
      </c>
      <c r="CQ132" s="309" t="str">
        <f ca="true">+IF(OFFSET('Sanitation Data'!$E$29,0,10*ROW('Sanitation Data'!E126))="","",OFFSET('Sanitation Data'!$E$29,0,10*ROW('Sanitation Data'!E126)))</f>
        <v/>
      </c>
      <c r="CR132" s="309" t="str">
        <f ca="true">+IF(OFFSET('Sanitation Data'!$E$30,0,10*ROW('Sanitation Data'!E126))="","",OFFSET('Sanitation Data'!$E$30,0,10*ROW('Sanitation Data'!E126)))</f>
        <v/>
      </c>
      <c r="CS132" s="309" t="str">
        <f ca="true">+IF(OFFSET('Sanitation Data'!$E$31,0,10*ROW('Sanitation Data'!E126))="","",OFFSET('Sanitation Data'!$E$31,0,10*ROW('Sanitation Data'!E126)))</f>
        <v/>
      </c>
      <c r="CT132" s="309" t="str">
        <f ca="true">+IF(OFFSET('Sanitation Data'!$E$32,0,10*ROW('Sanitation Data'!E126))="","",OFFSET('Sanitation Data'!$E$32,0,10*ROW('Sanitation Data'!E126)))</f>
        <v/>
      </c>
      <c r="CU132" s="309" t="str">
        <f ca="true">+IF(OFFSET('Sanitation Data'!$F$28,0,10*ROW('Sanitation Data'!F126))="","",OFFSET('Sanitation Data'!$F$28,0,10*ROW('Sanitation Data'!F126)))</f>
        <v/>
      </c>
      <c r="CV132" s="309" t="str">
        <f ca="true">+IF(OFFSET('Sanitation Data'!$F$29,0,10*ROW('Sanitation Data'!F126))="","",OFFSET('Sanitation Data'!$F$29,0,10*ROW('Sanitation Data'!F126)))</f>
        <v/>
      </c>
      <c r="CW132" s="309" t="str">
        <f ca="true">+IF(OFFSET('Sanitation Data'!$F$30,0,10*ROW('Sanitation Data'!F126))="","",OFFSET('Sanitation Data'!$F$30,0,10*ROW('Sanitation Data'!F126)))</f>
        <v/>
      </c>
      <c r="CX132" s="309" t="str">
        <f ca="true">+IF(OFFSET('Sanitation Data'!$F$31,0,10*ROW('Sanitation Data'!F126))="","",OFFSET('Sanitation Data'!$F$31,0,10*ROW('Sanitation Data'!F126)))</f>
        <v/>
      </c>
      <c r="CY132" s="309" t="str">
        <f ca="true">+IF(OFFSET('Sanitation Data'!$F$32,0,10*ROW('Sanitation Data'!F126))="","",OFFSET('Sanitation Data'!$F$32,0,10*ROW('Sanitation Data'!F126)))</f>
        <v/>
      </c>
      <c r="CZ132" s="309" t="str">
        <f ca="true">+IF(OFFSET('Sanitation Data'!$G$28,0,10*ROW('Sanitation Data'!G126))="","",OFFSET('Sanitation Data'!$G$28,0,10*ROW('Sanitation Data'!G126)))</f>
        <v/>
      </c>
      <c r="DA132" s="309" t="str">
        <f ca="true">+IF(OFFSET('Sanitation Data'!$G$29,0,10*ROW('Sanitation Data'!G126))="","",OFFSET('Sanitation Data'!$G$29,0,10*ROW('Sanitation Data'!G126)))</f>
        <v/>
      </c>
      <c r="DB132" s="309" t="str">
        <f ca="true">+IF(OFFSET('Sanitation Data'!$G$30,0,10*ROW('Sanitation Data'!G126))="","",OFFSET('Sanitation Data'!$G$30,0,10*ROW('Sanitation Data'!G126)))</f>
        <v/>
      </c>
      <c r="DC132" s="309" t="str">
        <f ca="true">+IF(OFFSET('Sanitation Data'!$G$31,0,10*ROW('Sanitation Data'!G126))="","",OFFSET('Sanitation Data'!$G$31,0,10*ROW('Sanitation Data'!G126)))</f>
        <v/>
      </c>
      <c r="DD132" s="309" t="str">
        <f ca="true">+IF(OFFSET('Sanitation Data'!$G$32,0,10*ROW('Sanitation Data'!G126))="","",OFFSET('Sanitation Data'!$G$32,0,10*ROW('Sanitation Data'!G126)))</f>
        <v/>
      </c>
      <c r="DE132" s="309" t="str">
        <f ca="true">+IF(OFFSET('Sanitation Data'!$H$28,0,10*ROW('Sanitation Data'!H126))="","",OFFSET('Sanitation Data'!$H$28,0,10*ROW('Sanitation Data'!H126)))</f>
        <v/>
      </c>
      <c r="DF132" s="309" t="str">
        <f ca="true">+IF(OFFSET('Sanitation Data'!$H$29,0,10*ROW('Sanitation Data'!H126))="","",OFFSET('Sanitation Data'!$H$29,0,10*ROW('Sanitation Data'!H126)))</f>
        <v/>
      </c>
      <c r="DG132" s="309" t="str">
        <f ca="true">+IF(OFFSET('Sanitation Data'!$H$30,0,10*ROW('Sanitation Data'!H126))="","",OFFSET('Sanitation Data'!$H$30,0,10*ROW('Sanitation Data'!H126)))</f>
        <v/>
      </c>
      <c r="DH132" s="309" t="str">
        <f ca="true">+IF(OFFSET('Sanitation Data'!$H$31,0,10*ROW('Sanitation Data'!H126))="","",OFFSET('Sanitation Data'!$H$31,0,10*ROW('Sanitation Data'!H126)))</f>
        <v/>
      </c>
      <c r="DI132" s="309" t="str">
        <f ca="true">+IF(OFFSET('Sanitation Data'!$H$32,0,10*ROW('Sanitation Data'!H126))="","",OFFSET('Sanitation Data'!$H$32,0,10*ROW('Sanitation Data'!H126)))</f>
        <v/>
      </c>
      <c r="DJ132" s="309" t="str">
        <f ca="true">+IF(OFFSET('Sanitation Data'!$I$28,0,10*ROW('Sanitation Data'!I126))="","",OFFSET('Sanitation Data'!$I$28,0,10*ROW('Sanitation Data'!I126)))</f>
        <v/>
      </c>
      <c r="DK132" s="309" t="str">
        <f ca="true">+IF(OFFSET('Sanitation Data'!$I$29,0,10*ROW('Sanitation Data'!I126))="","",OFFSET('Sanitation Data'!$I$29,0,10*ROW('Sanitation Data'!I126)))</f>
        <v/>
      </c>
      <c r="DL132" s="309" t="str">
        <f ca="true">+IF(OFFSET('Sanitation Data'!$I$30,0,10*ROW('Sanitation Data'!I126))="","",OFFSET('Sanitation Data'!$I$30,0,10*ROW('Sanitation Data'!I126)))</f>
        <v/>
      </c>
      <c r="DM132" s="309" t="str">
        <f ca="true">+IF(OFFSET('Sanitation Data'!$I$31,0,10*ROW('Sanitation Data'!I126))="","",OFFSET('Sanitation Data'!$I$31,0,10*ROW('Sanitation Data'!I126)))</f>
        <v/>
      </c>
      <c r="DN132" s="309" t="str">
        <f ca="true">+IF(OFFSET('Sanitation Data'!$I$32,0,10*ROW('Sanitation Data'!I126))="","",OFFSET('Sanitation Data'!$I$32,0,10*ROW('Sanitation Data'!I126)))</f>
        <v/>
      </c>
      <c r="DO132" s="309" t="str">
        <f ca="true">+IF(OFFSET('Hygiene Data'!$D$11,0,10*ROW('Hygiene Data'!D126))="","",OFFSET('Hygiene Data'!$D$11,0,10*ROW('Hygiene Data'!D126)))</f>
        <v/>
      </c>
      <c r="DP132" s="309" t="str">
        <f ca="true">+IF(OFFSET('Hygiene Data'!$D$12,0,10*ROW('Hygiene Data'!D126))="","",OFFSET('Hygiene Data'!$D$12,0,10*ROW('Hygiene Data'!D126)))</f>
        <v/>
      </c>
      <c r="DQ132" s="309" t="str">
        <f ca="true">+IF(OFFSET('Hygiene Data'!$D$13,0,10*ROW('Hygiene Data'!D126))="","",OFFSET('Hygiene Data'!$D$13,0,10*ROW('Hygiene Data'!D126)))</f>
        <v/>
      </c>
      <c r="DR132" s="309" t="str">
        <f ca="true">+IF(OFFSET('Hygiene Data'!$E$11,0,10*ROW('Hygiene Data'!E126))="","",OFFSET('Hygiene Data'!$E$11,0,10*ROW('Hygiene Data'!E126)))</f>
        <v/>
      </c>
      <c r="DS132" s="309" t="str">
        <f ca="true">+IF(OFFSET('Hygiene Data'!$E$12,0,10*ROW('Hygiene Data'!E126))="","",OFFSET('Hygiene Data'!$E$12,0,10*ROW('Hygiene Data'!E126)))</f>
        <v/>
      </c>
      <c r="DT132" s="309" t="str">
        <f ca="true">+IF(OFFSET('Hygiene Data'!$E$13,0,10*ROW('Hygiene Data'!E126))="","",OFFSET('Hygiene Data'!$E$13,0,10*ROW('Hygiene Data'!E126)))</f>
        <v/>
      </c>
      <c r="DU132" s="309" t="str">
        <f ca="true">+IF(OFFSET('Hygiene Data'!$F$11,0,10*ROW('Hygiene Data'!F126))="","",OFFSET('Hygiene Data'!$F$11,0,10*ROW('Hygiene Data'!F126)))</f>
        <v/>
      </c>
      <c r="DV132" s="309" t="str">
        <f ca="true">+IF(OFFSET('Hygiene Data'!$F$12,0,10*ROW('Hygiene Data'!F126))="","",OFFSET('Hygiene Data'!$F$12,0,10*ROW('Hygiene Data'!F126)))</f>
        <v/>
      </c>
      <c r="DW132" s="309" t="str">
        <f ca="true">+IF(OFFSET('Hygiene Data'!$F$13,0,10*ROW('Hygiene Data'!F126))="","",OFFSET('Hygiene Data'!$F$13,0,10*ROW('Hygiene Data'!F126)))</f>
        <v/>
      </c>
      <c r="DX132" s="309" t="str">
        <f ca="true">+IF(OFFSET('Hygiene Data'!$G$11,0,10*ROW('Hygiene Data'!G126))="","",OFFSET('Hygiene Data'!$G$11,0,10*ROW('Hygiene Data'!G126)))</f>
        <v/>
      </c>
      <c r="DY132" s="309" t="str">
        <f ca="true">+IF(OFFSET('Hygiene Data'!$G$12,0,10*ROW('Hygiene Data'!G126))="","",OFFSET('Hygiene Data'!$G$12,0,10*ROW('Hygiene Data'!G126)))</f>
        <v/>
      </c>
      <c r="DZ132" s="309" t="str">
        <f ca="true">+IF(OFFSET('Hygiene Data'!$G$13,0,10*ROW('Hygiene Data'!G126))="","",OFFSET('Hygiene Data'!$G$13,0,10*ROW('Hygiene Data'!G126)))</f>
        <v/>
      </c>
      <c r="EA132" s="309" t="str">
        <f ca="true">+IF(OFFSET('Hygiene Data'!$H$11,0,10*ROW('Hygiene Data'!H126))="","",OFFSET('Hygiene Data'!$H$11,0,10*ROW('Hygiene Data'!H126)))</f>
        <v/>
      </c>
      <c r="EB132" s="309" t="str">
        <f ca="true">+IF(OFFSET('Hygiene Data'!$H$12,0,10*ROW('Hygiene Data'!H126))="","",OFFSET('Hygiene Data'!$H$12,0,10*ROW('Hygiene Data'!H126)))</f>
        <v/>
      </c>
      <c r="EC132" s="309" t="str">
        <f ca="true">+IF(OFFSET('Hygiene Data'!$H$13,0,10*ROW('Hygiene Data'!H126))="","",OFFSET('Hygiene Data'!$H$13,0,10*ROW('Hygiene Data'!H126)))</f>
        <v/>
      </c>
      <c r="ED132" s="309" t="str">
        <f ca="true">+IF(OFFSET('Hygiene Data'!$I$11,0,10*ROW('Hygiene Data'!I126))="","",OFFSET('Hygiene Data'!$I$11,0,10*ROW('Hygiene Data'!I126)))</f>
        <v/>
      </c>
      <c r="EE132" s="309" t="str">
        <f ca="true">+IF(OFFSET('Hygiene Data'!$I$12,0,10*ROW('Hygiene Data'!I126))="","",OFFSET('Hygiene Data'!$I$12,0,10*ROW('Hygiene Data'!I126)))</f>
        <v/>
      </c>
      <c r="EF132" s="309"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65"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9"/>
      <c r="BS133" s="309" t="str">
        <f ca="true">+IF(OFFSET('Water Data'!$D$27,0,10*ROW('Water Data'!D127))="","",OFFSET('Water Data'!$D$27,0,10*ROW('Water Data'!D127)))</f>
        <v/>
      </c>
      <c r="BT133" s="309" t="str">
        <f ca="true">+IF(OFFSET('Water Data'!$D$28,0,10*ROW('Water Data'!D127))="","",OFFSET('Water Data'!$D$28,0,10*ROW('Water Data'!D127)))</f>
        <v/>
      </c>
      <c r="BU133" s="309" t="str">
        <f ca="true">+IF(OFFSET('Water Data'!$D$29,0,10*ROW('Water Data'!D127))="","",OFFSET('Water Data'!$D$29,0,10*ROW('Water Data'!D127)))</f>
        <v/>
      </c>
      <c r="BV133" s="309" t="str">
        <f ca="true">+IF(OFFSET('Water Data'!$E$27,0,10*ROW('Water Data'!E127))="","",OFFSET('Water Data'!$E$27,0,10*ROW('Water Data'!E127)))</f>
        <v/>
      </c>
      <c r="BW133" s="309" t="str">
        <f ca="true">+IF(OFFSET('Water Data'!$E$28,0,10*ROW('Water Data'!E127))="","",OFFSET('Water Data'!$E$28,0,10*ROW('Water Data'!E127)))</f>
        <v/>
      </c>
      <c r="BX133" s="309" t="str">
        <f ca="true">+IF(OFFSET('Water Data'!$E$29,0,10*ROW('Water Data'!E127))="","",OFFSET('Water Data'!$E$29,0,10*ROW('Water Data'!E127)))</f>
        <v/>
      </c>
      <c r="BY133" s="309" t="str">
        <f ca="true">+IF(OFFSET('Water Data'!$F$27,0,10*ROW('Water Data'!F127))="","",OFFSET('Water Data'!$F$27,0,10*ROW('Water Data'!F127)))</f>
        <v/>
      </c>
      <c r="BZ133" s="309" t="str">
        <f ca="true">+IF(OFFSET('Water Data'!$F$28,0,10*ROW('Water Data'!F127))="","",OFFSET('Water Data'!$F$28,0,10*ROW('Water Data'!F127)))</f>
        <v/>
      </c>
      <c r="CA133" s="309" t="str">
        <f ca="true">+IF(OFFSET('Water Data'!$F$29,0,10*ROW('Water Data'!F127))="","",OFFSET('Water Data'!$F$29,0,10*ROW('Water Data'!F127)))</f>
        <v/>
      </c>
      <c r="CB133" s="309" t="str">
        <f ca="true">+IF(OFFSET('Water Data'!$G$27,0,10*ROW('Water Data'!G127))="","",OFFSET('Water Data'!$G$27,0,10*ROW('Water Data'!G127)))</f>
        <v/>
      </c>
      <c r="CC133" s="309" t="str">
        <f ca="true">+IF(OFFSET('Water Data'!$G$28,0,10*ROW('Water Data'!G127))="","",OFFSET('Water Data'!$G$28,0,10*ROW('Water Data'!G127)))</f>
        <v/>
      </c>
      <c r="CD133" s="309" t="str">
        <f ca="true">+IF(OFFSET('Water Data'!$G$29,0,10*ROW('Water Data'!G127))="","",OFFSET('Water Data'!$G$29,0,10*ROW('Water Data'!G127)))</f>
        <v/>
      </c>
      <c r="CE133" s="309" t="str">
        <f ca="true">+IF(OFFSET('Water Data'!$H$27,0,10*ROW('Water Data'!H127))="","",OFFSET('Water Data'!$H$27,0,10*ROW('Water Data'!H127)))</f>
        <v/>
      </c>
      <c r="CF133" s="309" t="str">
        <f ca="true">+IF(OFFSET('Water Data'!$H$28,0,10*ROW('Water Data'!H127))="","",OFFSET('Water Data'!$H$28,0,10*ROW('Water Data'!H127)))</f>
        <v/>
      </c>
      <c r="CG133" s="309" t="str">
        <f ca="true">+IF(OFFSET('Water Data'!$H$29,0,10*ROW('Water Data'!H127))="","",OFFSET('Water Data'!$H$29,0,10*ROW('Water Data'!H127)))</f>
        <v/>
      </c>
      <c r="CH133" s="309" t="str">
        <f ca="true">+IF(OFFSET('Water Data'!$I$27,0,10*ROW('Water Data'!I127))="","",OFFSET('Water Data'!$I$27,0,10*ROW('Water Data'!I127)))</f>
        <v/>
      </c>
      <c r="CI133" s="309" t="str">
        <f ca="true">+IF(OFFSET('Water Data'!$I$28,0,10*ROW('Water Data'!I127))="","",OFFSET('Water Data'!$I$28,0,10*ROW('Water Data'!I127)))</f>
        <v/>
      </c>
      <c r="CJ133" s="309" t="str">
        <f ca="true">+IF(OFFSET('Water Data'!$I$29,0,10*ROW('Water Data'!I127))="","",OFFSET('Water Data'!$I$29,0,10*ROW('Water Data'!I127)))</f>
        <v/>
      </c>
      <c r="CK133" s="309" t="str">
        <f ca="true">+IF(OFFSET('Sanitation Data'!$D$28,0,10*ROW('Sanitation Data'!D127))="","",OFFSET('Sanitation Data'!$D$28,0,10*ROW('Sanitation Data'!D127)))</f>
        <v/>
      </c>
      <c r="CL133" s="309" t="str">
        <f ca="true">+IF(OFFSET('Sanitation Data'!$D$29,0,10*ROW('Sanitation Data'!D127))="","",OFFSET('Sanitation Data'!$D$29,0,10*ROW('Sanitation Data'!D127)))</f>
        <v/>
      </c>
      <c r="CM133" s="309" t="str">
        <f ca="true">+IF(OFFSET('Sanitation Data'!$D$30,0,10*ROW('Sanitation Data'!D127))="","",OFFSET('Sanitation Data'!$D$30,0,10*ROW('Sanitation Data'!D127)))</f>
        <v/>
      </c>
      <c r="CN133" s="309" t="str">
        <f ca="true">+IF(OFFSET('Sanitation Data'!$D$31,0,10*ROW('Sanitation Data'!D127))="","",OFFSET('Sanitation Data'!$D$31,0,10*ROW('Sanitation Data'!D127)))</f>
        <v/>
      </c>
      <c r="CO133" s="309" t="str">
        <f ca="true">+IF(OFFSET('Sanitation Data'!$D$32,0,10*ROW('Sanitation Data'!D127))="","",OFFSET('Sanitation Data'!$D$32,0,10*ROW('Sanitation Data'!D127)))</f>
        <v/>
      </c>
      <c r="CP133" s="309" t="str">
        <f ca="true">+IF(OFFSET('Sanitation Data'!$E$28,0,10*ROW('Sanitation Data'!E127))="","",OFFSET('Sanitation Data'!$E$28,0,10*ROW('Sanitation Data'!E127)))</f>
        <v/>
      </c>
      <c r="CQ133" s="309" t="str">
        <f ca="true">+IF(OFFSET('Sanitation Data'!$E$29,0,10*ROW('Sanitation Data'!E127))="","",OFFSET('Sanitation Data'!$E$29,0,10*ROW('Sanitation Data'!E127)))</f>
        <v/>
      </c>
      <c r="CR133" s="309" t="str">
        <f ca="true">+IF(OFFSET('Sanitation Data'!$E$30,0,10*ROW('Sanitation Data'!E127))="","",OFFSET('Sanitation Data'!$E$30,0,10*ROW('Sanitation Data'!E127)))</f>
        <v/>
      </c>
      <c r="CS133" s="309" t="str">
        <f ca="true">+IF(OFFSET('Sanitation Data'!$E$31,0,10*ROW('Sanitation Data'!E127))="","",OFFSET('Sanitation Data'!$E$31,0,10*ROW('Sanitation Data'!E127)))</f>
        <v/>
      </c>
      <c r="CT133" s="309" t="str">
        <f ca="true">+IF(OFFSET('Sanitation Data'!$E$32,0,10*ROW('Sanitation Data'!E127))="","",OFFSET('Sanitation Data'!$E$32,0,10*ROW('Sanitation Data'!E127)))</f>
        <v/>
      </c>
      <c r="CU133" s="309" t="str">
        <f ca="true">+IF(OFFSET('Sanitation Data'!$F$28,0,10*ROW('Sanitation Data'!F127))="","",OFFSET('Sanitation Data'!$F$28,0,10*ROW('Sanitation Data'!F127)))</f>
        <v/>
      </c>
      <c r="CV133" s="309" t="str">
        <f ca="true">+IF(OFFSET('Sanitation Data'!$F$29,0,10*ROW('Sanitation Data'!F127))="","",OFFSET('Sanitation Data'!$F$29,0,10*ROW('Sanitation Data'!F127)))</f>
        <v/>
      </c>
      <c r="CW133" s="309" t="str">
        <f ca="true">+IF(OFFSET('Sanitation Data'!$F$30,0,10*ROW('Sanitation Data'!F127))="","",OFFSET('Sanitation Data'!$F$30,0,10*ROW('Sanitation Data'!F127)))</f>
        <v/>
      </c>
      <c r="CX133" s="309" t="str">
        <f ca="true">+IF(OFFSET('Sanitation Data'!$F$31,0,10*ROW('Sanitation Data'!F127))="","",OFFSET('Sanitation Data'!$F$31,0,10*ROW('Sanitation Data'!F127)))</f>
        <v/>
      </c>
      <c r="CY133" s="309" t="str">
        <f ca="true">+IF(OFFSET('Sanitation Data'!$F$32,0,10*ROW('Sanitation Data'!F127))="","",OFFSET('Sanitation Data'!$F$32,0,10*ROW('Sanitation Data'!F127)))</f>
        <v/>
      </c>
      <c r="CZ133" s="309" t="str">
        <f ca="true">+IF(OFFSET('Sanitation Data'!$G$28,0,10*ROW('Sanitation Data'!G127))="","",OFFSET('Sanitation Data'!$G$28,0,10*ROW('Sanitation Data'!G127)))</f>
        <v/>
      </c>
      <c r="DA133" s="309" t="str">
        <f ca="true">+IF(OFFSET('Sanitation Data'!$G$29,0,10*ROW('Sanitation Data'!G127))="","",OFFSET('Sanitation Data'!$G$29,0,10*ROW('Sanitation Data'!G127)))</f>
        <v/>
      </c>
      <c r="DB133" s="309" t="str">
        <f ca="true">+IF(OFFSET('Sanitation Data'!$G$30,0,10*ROW('Sanitation Data'!G127))="","",OFFSET('Sanitation Data'!$G$30,0,10*ROW('Sanitation Data'!G127)))</f>
        <v/>
      </c>
      <c r="DC133" s="309" t="str">
        <f ca="true">+IF(OFFSET('Sanitation Data'!$G$31,0,10*ROW('Sanitation Data'!G127))="","",OFFSET('Sanitation Data'!$G$31,0,10*ROW('Sanitation Data'!G127)))</f>
        <v/>
      </c>
      <c r="DD133" s="309" t="str">
        <f ca="true">+IF(OFFSET('Sanitation Data'!$G$32,0,10*ROW('Sanitation Data'!G127))="","",OFFSET('Sanitation Data'!$G$32,0,10*ROW('Sanitation Data'!G127)))</f>
        <v/>
      </c>
      <c r="DE133" s="309" t="str">
        <f ca="true">+IF(OFFSET('Sanitation Data'!$H$28,0,10*ROW('Sanitation Data'!H127))="","",OFFSET('Sanitation Data'!$H$28,0,10*ROW('Sanitation Data'!H127)))</f>
        <v/>
      </c>
      <c r="DF133" s="309" t="str">
        <f ca="true">+IF(OFFSET('Sanitation Data'!$H$29,0,10*ROW('Sanitation Data'!H127))="","",OFFSET('Sanitation Data'!$H$29,0,10*ROW('Sanitation Data'!H127)))</f>
        <v/>
      </c>
      <c r="DG133" s="309" t="str">
        <f ca="true">+IF(OFFSET('Sanitation Data'!$H$30,0,10*ROW('Sanitation Data'!H127))="","",OFFSET('Sanitation Data'!$H$30,0,10*ROW('Sanitation Data'!H127)))</f>
        <v/>
      </c>
      <c r="DH133" s="309" t="str">
        <f ca="true">+IF(OFFSET('Sanitation Data'!$H$31,0,10*ROW('Sanitation Data'!H127))="","",OFFSET('Sanitation Data'!$H$31,0,10*ROW('Sanitation Data'!H127)))</f>
        <v/>
      </c>
      <c r="DI133" s="309" t="str">
        <f ca="true">+IF(OFFSET('Sanitation Data'!$H$32,0,10*ROW('Sanitation Data'!H127))="","",OFFSET('Sanitation Data'!$H$32,0,10*ROW('Sanitation Data'!H127)))</f>
        <v/>
      </c>
      <c r="DJ133" s="309" t="str">
        <f ca="true">+IF(OFFSET('Sanitation Data'!$I$28,0,10*ROW('Sanitation Data'!I127))="","",OFFSET('Sanitation Data'!$I$28,0,10*ROW('Sanitation Data'!I127)))</f>
        <v/>
      </c>
      <c r="DK133" s="309" t="str">
        <f ca="true">+IF(OFFSET('Sanitation Data'!$I$29,0,10*ROW('Sanitation Data'!I127))="","",OFFSET('Sanitation Data'!$I$29,0,10*ROW('Sanitation Data'!I127)))</f>
        <v/>
      </c>
      <c r="DL133" s="309" t="str">
        <f ca="true">+IF(OFFSET('Sanitation Data'!$I$30,0,10*ROW('Sanitation Data'!I127))="","",OFFSET('Sanitation Data'!$I$30,0,10*ROW('Sanitation Data'!I127)))</f>
        <v/>
      </c>
      <c r="DM133" s="309" t="str">
        <f ca="true">+IF(OFFSET('Sanitation Data'!$I$31,0,10*ROW('Sanitation Data'!I127))="","",OFFSET('Sanitation Data'!$I$31,0,10*ROW('Sanitation Data'!I127)))</f>
        <v/>
      </c>
      <c r="DN133" s="309" t="str">
        <f ca="true">+IF(OFFSET('Sanitation Data'!$I$32,0,10*ROW('Sanitation Data'!I127))="","",OFFSET('Sanitation Data'!$I$32,0,10*ROW('Sanitation Data'!I127)))</f>
        <v/>
      </c>
      <c r="DO133" s="309" t="str">
        <f ca="true">+IF(OFFSET('Hygiene Data'!$D$11,0,10*ROW('Hygiene Data'!D127))="","",OFFSET('Hygiene Data'!$D$11,0,10*ROW('Hygiene Data'!D127)))</f>
        <v/>
      </c>
      <c r="DP133" s="309" t="str">
        <f ca="true">+IF(OFFSET('Hygiene Data'!$D$12,0,10*ROW('Hygiene Data'!D127))="","",OFFSET('Hygiene Data'!$D$12,0,10*ROW('Hygiene Data'!D127)))</f>
        <v/>
      </c>
      <c r="DQ133" s="309" t="str">
        <f ca="true">+IF(OFFSET('Hygiene Data'!$D$13,0,10*ROW('Hygiene Data'!D127))="","",OFFSET('Hygiene Data'!$D$13,0,10*ROW('Hygiene Data'!D127)))</f>
        <v/>
      </c>
      <c r="DR133" s="309" t="str">
        <f ca="true">+IF(OFFSET('Hygiene Data'!$E$11,0,10*ROW('Hygiene Data'!E127))="","",OFFSET('Hygiene Data'!$E$11,0,10*ROW('Hygiene Data'!E127)))</f>
        <v/>
      </c>
      <c r="DS133" s="309" t="str">
        <f ca="true">+IF(OFFSET('Hygiene Data'!$E$12,0,10*ROW('Hygiene Data'!E127))="","",OFFSET('Hygiene Data'!$E$12,0,10*ROW('Hygiene Data'!E127)))</f>
        <v/>
      </c>
      <c r="DT133" s="309" t="str">
        <f ca="true">+IF(OFFSET('Hygiene Data'!$E$13,0,10*ROW('Hygiene Data'!E127))="","",OFFSET('Hygiene Data'!$E$13,0,10*ROW('Hygiene Data'!E127)))</f>
        <v/>
      </c>
      <c r="DU133" s="309" t="str">
        <f ca="true">+IF(OFFSET('Hygiene Data'!$F$11,0,10*ROW('Hygiene Data'!F127))="","",OFFSET('Hygiene Data'!$F$11,0,10*ROW('Hygiene Data'!F127)))</f>
        <v/>
      </c>
      <c r="DV133" s="309" t="str">
        <f ca="true">+IF(OFFSET('Hygiene Data'!$F$12,0,10*ROW('Hygiene Data'!F127))="","",OFFSET('Hygiene Data'!$F$12,0,10*ROW('Hygiene Data'!F127)))</f>
        <v/>
      </c>
      <c r="DW133" s="309" t="str">
        <f ca="true">+IF(OFFSET('Hygiene Data'!$F$13,0,10*ROW('Hygiene Data'!F127))="","",OFFSET('Hygiene Data'!$F$13,0,10*ROW('Hygiene Data'!F127)))</f>
        <v/>
      </c>
      <c r="DX133" s="309" t="str">
        <f ca="true">+IF(OFFSET('Hygiene Data'!$G$11,0,10*ROW('Hygiene Data'!G127))="","",OFFSET('Hygiene Data'!$G$11,0,10*ROW('Hygiene Data'!G127)))</f>
        <v/>
      </c>
      <c r="DY133" s="309" t="str">
        <f ca="true">+IF(OFFSET('Hygiene Data'!$G$12,0,10*ROW('Hygiene Data'!G127))="","",OFFSET('Hygiene Data'!$G$12,0,10*ROW('Hygiene Data'!G127)))</f>
        <v/>
      </c>
      <c r="DZ133" s="309" t="str">
        <f ca="true">+IF(OFFSET('Hygiene Data'!$G$13,0,10*ROW('Hygiene Data'!G127))="","",OFFSET('Hygiene Data'!$G$13,0,10*ROW('Hygiene Data'!G127)))</f>
        <v/>
      </c>
      <c r="EA133" s="309" t="str">
        <f ca="true">+IF(OFFSET('Hygiene Data'!$H$11,0,10*ROW('Hygiene Data'!H127))="","",OFFSET('Hygiene Data'!$H$11,0,10*ROW('Hygiene Data'!H127)))</f>
        <v/>
      </c>
      <c r="EB133" s="309" t="str">
        <f ca="true">+IF(OFFSET('Hygiene Data'!$H$12,0,10*ROW('Hygiene Data'!H127))="","",OFFSET('Hygiene Data'!$H$12,0,10*ROW('Hygiene Data'!H127)))</f>
        <v/>
      </c>
      <c r="EC133" s="309" t="str">
        <f ca="true">+IF(OFFSET('Hygiene Data'!$H$13,0,10*ROW('Hygiene Data'!H127))="","",OFFSET('Hygiene Data'!$H$13,0,10*ROW('Hygiene Data'!H127)))</f>
        <v/>
      </c>
      <c r="ED133" s="309" t="str">
        <f ca="true">+IF(OFFSET('Hygiene Data'!$I$11,0,10*ROW('Hygiene Data'!I127))="","",OFFSET('Hygiene Data'!$I$11,0,10*ROW('Hygiene Data'!I127)))</f>
        <v/>
      </c>
      <c r="EE133" s="309" t="str">
        <f ca="true">+IF(OFFSET('Hygiene Data'!$I$12,0,10*ROW('Hygiene Data'!I127))="","",OFFSET('Hygiene Data'!$I$12,0,10*ROW('Hygiene Data'!I127)))</f>
        <v/>
      </c>
      <c r="EF133" s="309"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65"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9"/>
      <c r="BS134" s="309" t="str">
        <f ca="true">+IF(OFFSET('Water Data'!$D$27,0,10*ROW('Water Data'!D128))="","",OFFSET('Water Data'!$D$27,0,10*ROW('Water Data'!D128)))</f>
        <v/>
      </c>
      <c r="BT134" s="309" t="str">
        <f ca="true">+IF(OFFSET('Water Data'!$D$28,0,10*ROW('Water Data'!D128))="","",OFFSET('Water Data'!$D$28,0,10*ROW('Water Data'!D128)))</f>
        <v/>
      </c>
      <c r="BU134" s="309" t="str">
        <f ca="true">+IF(OFFSET('Water Data'!$D$29,0,10*ROW('Water Data'!D128))="","",OFFSET('Water Data'!$D$29,0,10*ROW('Water Data'!D128)))</f>
        <v/>
      </c>
      <c r="BV134" s="309" t="str">
        <f ca="true">+IF(OFFSET('Water Data'!$E$27,0,10*ROW('Water Data'!E128))="","",OFFSET('Water Data'!$E$27,0,10*ROW('Water Data'!E128)))</f>
        <v/>
      </c>
      <c r="BW134" s="309" t="str">
        <f ca="true">+IF(OFFSET('Water Data'!$E$28,0,10*ROW('Water Data'!E128))="","",OFFSET('Water Data'!$E$28,0,10*ROW('Water Data'!E128)))</f>
        <v/>
      </c>
      <c r="BX134" s="309" t="str">
        <f ca="true">+IF(OFFSET('Water Data'!$E$29,0,10*ROW('Water Data'!E128))="","",OFFSET('Water Data'!$E$29,0,10*ROW('Water Data'!E128)))</f>
        <v/>
      </c>
      <c r="BY134" s="309" t="str">
        <f ca="true">+IF(OFFSET('Water Data'!$F$27,0,10*ROW('Water Data'!F128))="","",OFFSET('Water Data'!$F$27,0,10*ROW('Water Data'!F128)))</f>
        <v/>
      </c>
      <c r="BZ134" s="309" t="str">
        <f ca="true">+IF(OFFSET('Water Data'!$F$28,0,10*ROW('Water Data'!F128))="","",OFFSET('Water Data'!$F$28,0,10*ROW('Water Data'!F128)))</f>
        <v/>
      </c>
      <c r="CA134" s="309" t="str">
        <f ca="true">+IF(OFFSET('Water Data'!$F$29,0,10*ROW('Water Data'!F128))="","",OFFSET('Water Data'!$F$29,0,10*ROW('Water Data'!F128)))</f>
        <v/>
      </c>
      <c r="CB134" s="309" t="str">
        <f ca="true">+IF(OFFSET('Water Data'!$G$27,0,10*ROW('Water Data'!G128))="","",OFFSET('Water Data'!$G$27,0,10*ROW('Water Data'!G128)))</f>
        <v/>
      </c>
      <c r="CC134" s="309" t="str">
        <f ca="true">+IF(OFFSET('Water Data'!$G$28,0,10*ROW('Water Data'!G128))="","",OFFSET('Water Data'!$G$28,0,10*ROW('Water Data'!G128)))</f>
        <v/>
      </c>
      <c r="CD134" s="309" t="str">
        <f ca="true">+IF(OFFSET('Water Data'!$G$29,0,10*ROW('Water Data'!G128))="","",OFFSET('Water Data'!$G$29,0,10*ROW('Water Data'!G128)))</f>
        <v/>
      </c>
      <c r="CE134" s="309" t="str">
        <f ca="true">+IF(OFFSET('Water Data'!$H$27,0,10*ROW('Water Data'!H128))="","",OFFSET('Water Data'!$H$27,0,10*ROW('Water Data'!H128)))</f>
        <v/>
      </c>
      <c r="CF134" s="309" t="str">
        <f ca="true">+IF(OFFSET('Water Data'!$H$28,0,10*ROW('Water Data'!H128))="","",OFFSET('Water Data'!$H$28,0,10*ROW('Water Data'!H128)))</f>
        <v/>
      </c>
      <c r="CG134" s="309" t="str">
        <f ca="true">+IF(OFFSET('Water Data'!$H$29,0,10*ROW('Water Data'!H128))="","",OFFSET('Water Data'!$H$29,0,10*ROW('Water Data'!H128)))</f>
        <v/>
      </c>
      <c r="CH134" s="309" t="str">
        <f ca="true">+IF(OFFSET('Water Data'!$I$27,0,10*ROW('Water Data'!I128))="","",OFFSET('Water Data'!$I$27,0,10*ROW('Water Data'!I128)))</f>
        <v/>
      </c>
      <c r="CI134" s="309" t="str">
        <f ca="true">+IF(OFFSET('Water Data'!$I$28,0,10*ROW('Water Data'!I128))="","",OFFSET('Water Data'!$I$28,0,10*ROW('Water Data'!I128)))</f>
        <v/>
      </c>
      <c r="CJ134" s="309" t="str">
        <f ca="true">+IF(OFFSET('Water Data'!$I$29,0,10*ROW('Water Data'!I128))="","",OFFSET('Water Data'!$I$29,0,10*ROW('Water Data'!I128)))</f>
        <v/>
      </c>
      <c r="CK134" s="309" t="str">
        <f ca="true">+IF(OFFSET('Sanitation Data'!$D$28,0,10*ROW('Sanitation Data'!D128))="","",OFFSET('Sanitation Data'!$D$28,0,10*ROW('Sanitation Data'!D128)))</f>
        <v/>
      </c>
      <c r="CL134" s="309" t="str">
        <f ca="true">+IF(OFFSET('Sanitation Data'!$D$29,0,10*ROW('Sanitation Data'!D128))="","",OFFSET('Sanitation Data'!$D$29,0,10*ROW('Sanitation Data'!D128)))</f>
        <v/>
      </c>
      <c r="CM134" s="309" t="str">
        <f ca="true">+IF(OFFSET('Sanitation Data'!$D$30,0,10*ROW('Sanitation Data'!D128))="","",OFFSET('Sanitation Data'!$D$30,0,10*ROW('Sanitation Data'!D128)))</f>
        <v/>
      </c>
      <c r="CN134" s="309" t="str">
        <f ca="true">+IF(OFFSET('Sanitation Data'!$D$31,0,10*ROW('Sanitation Data'!D128))="","",OFFSET('Sanitation Data'!$D$31,0,10*ROW('Sanitation Data'!D128)))</f>
        <v/>
      </c>
      <c r="CO134" s="309" t="str">
        <f ca="true">+IF(OFFSET('Sanitation Data'!$D$32,0,10*ROW('Sanitation Data'!D128))="","",OFFSET('Sanitation Data'!$D$32,0,10*ROW('Sanitation Data'!D128)))</f>
        <v/>
      </c>
      <c r="CP134" s="309" t="str">
        <f ca="true">+IF(OFFSET('Sanitation Data'!$E$28,0,10*ROW('Sanitation Data'!E128))="","",OFFSET('Sanitation Data'!$E$28,0,10*ROW('Sanitation Data'!E128)))</f>
        <v/>
      </c>
      <c r="CQ134" s="309" t="str">
        <f ca="true">+IF(OFFSET('Sanitation Data'!$E$29,0,10*ROW('Sanitation Data'!E128))="","",OFFSET('Sanitation Data'!$E$29,0,10*ROW('Sanitation Data'!E128)))</f>
        <v/>
      </c>
      <c r="CR134" s="309" t="str">
        <f ca="true">+IF(OFFSET('Sanitation Data'!$E$30,0,10*ROW('Sanitation Data'!E128))="","",OFFSET('Sanitation Data'!$E$30,0,10*ROW('Sanitation Data'!E128)))</f>
        <v/>
      </c>
      <c r="CS134" s="309" t="str">
        <f ca="true">+IF(OFFSET('Sanitation Data'!$E$31,0,10*ROW('Sanitation Data'!E128))="","",OFFSET('Sanitation Data'!$E$31,0,10*ROW('Sanitation Data'!E128)))</f>
        <v/>
      </c>
      <c r="CT134" s="309" t="str">
        <f ca="true">+IF(OFFSET('Sanitation Data'!$E$32,0,10*ROW('Sanitation Data'!E128))="","",OFFSET('Sanitation Data'!$E$32,0,10*ROW('Sanitation Data'!E128)))</f>
        <v/>
      </c>
      <c r="CU134" s="309" t="str">
        <f ca="true">+IF(OFFSET('Sanitation Data'!$F$28,0,10*ROW('Sanitation Data'!F128))="","",OFFSET('Sanitation Data'!$F$28,0,10*ROW('Sanitation Data'!F128)))</f>
        <v/>
      </c>
      <c r="CV134" s="309" t="str">
        <f ca="true">+IF(OFFSET('Sanitation Data'!$F$29,0,10*ROW('Sanitation Data'!F128))="","",OFFSET('Sanitation Data'!$F$29,0,10*ROW('Sanitation Data'!F128)))</f>
        <v/>
      </c>
      <c r="CW134" s="309" t="str">
        <f ca="true">+IF(OFFSET('Sanitation Data'!$F$30,0,10*ROW('Sanitation Data'!F128))="","",OFFSET('Sanitation Data'!$F$30,0,10*ROW('Sanitation Data'!F128)))</f>
        <v/>
      </c>
      <c r="CX134" s="309" t="str">
        <f ca="true">+IF(OFFSET('Sanitation Data'!$F$31,0,10*ROW('Sanitation Data'!F128))="","",OFFSET('Sanitation Data'!$F$31,0,10*ROW('Sanitation Data'!F128)))</f>
        <v/>
      </c>
      <c r="CY134" s="309" t="str">
        <f ca="true">+IF(OFFSET('Sanitation Data'!$F$32,0,10*ROW('Sanitation Data'!F128))="","",OFFSET('Sanitation Data'!$F$32,0,10*ROW('Sanitation Data'!F128)))</f>
        <v/>
      </c>
      <c r="CZ134" s="309" t="str">
        <f ca="true">+IF(OFFSET('Sanitation Data'!$G$28,0,10*ROW('Sanitation Data'!G128))="","",OFFSET('Sanitation Data'!$G$28,0,10*ROW('Sanitation Data'!G128)))</f>
        <v/>
      </c>
      <c r="DA134" s="309" t="str">
        <f ca="true">+IF(OFFSET('Sanitation Data'!$G$29,0,10*ROW('Sanitation Data'!G128))="","",OFFSET('Sanitation Data'!$G$29,0,10*ROW('Sanitation Data'!G128)))</f>
        <v/>
      </c>
      <c r="DB134" s="309" t="str">
        <f ca="true">+IF(OFFSET('Sanitation Data'!$G$30,0,10*ROW('Sanitation Data'!G128))="","",OFFSET('Sanitation Data'!$G$30,0,10*ROW('Sanitation Data'!G128)))</f>
        <v/>
      </c>
      <c r="DC134" s="309" t="str">
        <f ca="true">+IF(OFFSET('Sanitation Data'!$G$31,0,10*ROW('Sanitation Data'!G128))="","",OFFSET('Sanitation Data'!$G$31,0,10*ROW('Sanitation Data'!G128)))</f>
        <v/>
      </c>
      <c r="DD134" s="309" t="str">
        <f ca="true">+IF(OFFSET('Sanitation Data'!$G$32,0,10*ROW('Sanitation Data'!G128))="","",OFFSET('Sanitation Data'!$G$32,0,10*ROW('Sanitation Data'!G128)))</f>
        <v/>
      </c>
      <c r="DE134" s="309" t="str">
        <f ca="true">+IF(OFFSET('Sanitation Data'!$H$28,0,10*ROW('Sanitation Data'!H128))="","",OFFSET('Sanitation Data'!$H$28,0,10*ROW('Sanitation Data'!H128)))</f>
        <v/>
      </c>
      <c r="DF134" s="309" t="str">
        <f ca="true">+IF(OFFSET('Sanitation Data'!$H$29,0,10*ROW('Sanitation Data'!H128))="","",OFFSET('Sanitation Data'!$H$29,0,10*ROW('Sanitation Data'!H128)))</f>
        <v/>
      </c>
      <c r="DG134" s="309" t="str">
        <f ca="true">+IF(OFFSET('Sanitation Data'!$H$30,0,10*ROW('Sanitation Data'!H128))="","",OFFSET('Sanitation Data'!$H$30,0,10*ROW('Sanitation Data'!H128)))</f>
        <v/>
      </c>
      <c r="DH134" s="309" t="str">
        <f ca="true">+IF(OFFSET('Sanitation Data'!$H$31,0,10*ROW('Sanitation Data'!H128))="","",OFFSET('Sanitation Data'!$H$31,0,10*ROW('Sanitation Data'!H128)))</f>
        <v/>
      </c>
      <c r="DI134" s="309" t="str">
        <f ca="true">+IF(OFFSET('Sanitation Data'!$H$32,0,10*ROW('Sanitation Data'!H128))="","",OFFSET('Sanitation Data'!$H$32,0,10*ROW('Sanitation Data'!H128)))</f>
        <v/>
      </c>
      <c r="DJ134" s="309" t="str">
        <f ca="true">+IF(OFFSET('Sanitation Data'!$I$28,0,10*ROW('Sanitation Data'!I128))="","",OFFSET('Sanitation Data'!$I$28,0,10*ROW('Sanitation Data'!I128)))</f>
        <v/>
      </c>
      <c r="DK134" s="309" t="str">
        <f ca="true">+IF(OFFSET('Sanitation Data'!$I$29,0,10*ROW('Sanitation Data'!I128))="","",OFFSET('Sanitation Data'!$I$29,0,10*ROW('Sanitation Data'!I128)))</f>
        <v/>
      </c>
      <c r="DL134" s="309" t="str">
        <f ca="true">+IF(OFFSET('Sanitation Data'!$I$30,0,10*ROW('Sanitation Data'!I128))="","",OFFSET('Sanitation Data'!$I$30,0,10*ROW('Sanitation Data'!I128)))</f>
        <v/>
      </c>
      <c r="DM134" s="309" t="str">
        <f ca="true">+IF(OFFSET('Sanitation Data'!$I$31,0,10*ROW('Sanitation Data'!I128))="","",OFFSET('Sanitation Data'!$I$31,0,10*ROW('Sanitation Data'!I128)))</f>
        <v/>
      </c>
      <c r="DN134" s="309" t="str">
        <f ca="true">+IF(OFFSET('Sanitation Data'!$I$32,0,10*ROW('Sanitation Data'!I128))="","",OFFSET('Sanitation Data'!$I$32,0,10*ROW('Sanitation Data'!I128)))</f>
        <v/>
      </c>
      <c r="DO134" s="309" t="str">
        <f ca="true">+IF(OFFSET('Hygiene Data'!$D$11,0,10*ROW('Hygiene Data'!D128))="","",OFFSET('Hygiene Data'!$D$11,0,10*ROW('Hygiene Data'!D128)))</f>
        <v/>
      </c>
      <c r="DP134" s="309" t="str">
        <f ca="true">+IF(OFFSET('Hygiene Data'!$D$12,0,10*ROW('Hygiene Data'!D128))="","",OFFSET('Hygiene Data'!$D$12,0,10*ROW('Hygiene Data'!D128)))</f>
        <v/>
      </c>
      <c r="DQ134" s="309" t="str">
        <f ca="true">+IF(OFFSET('Hygiene Data'!$D$13,0,10*ROW('Hygiene Data'!D128))="","",OFFSET('Hygiene Data'!$D$13,0,10*ROW('Hygiene Data'!D128)))</f>
        <v/>
      </c>
      <c r="DR134" s="309" t="str">
        <f ca="true">+IF(OFFSET('Hygiene Data'!$E$11,0,10*ROW('Hygiene Data'!E128))="","",OFFSET('Hygiene Data'!$E$11,0,10*ROW('Hygiene Data'!E128)))</f>
        <v/>
      </c>
      <c r="DS134" s="309" t="str">
        <f ca="true">+IF(OFFSET('Hygiene Data'!$E$12,0,10*ROW('Hygiene Data'!E128))="","",OFFSET('Hygiene Data'!$E$12,0,10*ROW('Hygiene Data'!E128)))</f>
        <v/>
      </c>
      <c r="DT134" s="309" t="str">
        <f ca="true">+IF(OFFSET('Hygiene Data'!$E$13,0,10*ROW('Hygiene Data'!E128))="","",OFFSET('Hygiene Data'!$E$13,0,10*ROW('Hygiene Data'!E128)))</f>
        <v/>
      </c>
      <c r="DU134" s="309" t="str">
        <f ca="true">+IF(OFFSET('Hygiene Data'!$F$11,0,10*ROW('Hygiene Data'!F128))="","",OFFSET('Hygiene Data'!$F$11,0,10*ROW('Hygiene Data'!F128)))</f>
        <v/>
      </c>
      <c r="DV134" s="309" t="str">
        <f ca="true">+IF(OFFSET('Hygiene Data'!$F$12,0,10*ROW('Hygiene Data'!F128))="","",OFFSET('Hygiene Data'!$F$12,0,10*ROW('Hygiene Data'!F128)))</f>
        <v/>
      </c>
      <c r="DW134" s="309" t="str">
        <f ca="true">+IF(OFFSET('Hygiene Data'!$F$13,0,10*ROW('Hygiene Data'!F128))="","",OFFSET('Hygiene Data'!$F$13,0,10*ROW('Hygiene Data'!F128)))</f>
        <v/>
      </c>
      <c r="DX134" s="309" t="str">
        <f ca="true">+IF(OFFSET('Hygiene Data'!$G$11,0,10*ROW('Hygiene Data'!G128))="","",OFFSET('Hygiene Data'!$G$11,0,10*ROW('Hygiene Data'!G128)))</f>
        <v/>
      </c>
      <c r="DY134" s="309" t="str">
        <f ca="true">+IF(OFFSET('Hygiene Data'!$G$12,0,10*ROW('Hygiene Data'!G128))="","",OFFSET('Hygiene Data'!$G$12,0,10*ROW('Hygiene Data'!G128)))</f>
        <v/>
      </c>
      <c r="DZ134" s="309" t="str">
        <f ca="true">+IF(OFFSET('Hygiene Data'!$G$13,0,10*ROW('Hygiene Data'!G128))="","",OFFSET('Hygiene Data'!$G$13,0,10*ROW('Hygiene Data'!G128)))</f>
        <v/>
      </c>
      <c r="EA134" s="309" t="str">
        <f ca="true">+IF(OFFSET('Hygiene Data'!$H$11,0,10*ROW('Hygiene Data'!H128))="","",OFFSET('Hygiene Data'!$H$11,0,10*ROW('Hygiene Data'!H128)))</f>
        <v/>
      </c>
      <c r="EB134" s="309" t="str">
        <f ca="true">+IF(OFFSET('Hygiene Data'!$H$12,0,10*ROW('Hygiene Data'!H128))="","",OFFSET('Hygiene Data'!$H$12,0,10*ROW('Hygiene Data'!H128)))</f>
        <v/>
      </c>
      <c r="EC134" s="309" t="str">
        <f ca="true">+IF(OFFSET('Hygiene Data'!$H$13,0,10*ROW('Hygiene Data'!H128))="","",OFFSET('Hygiene Data'!$H$13,0,10*ROW('Hygiene Data'!H128)))</f>
        <v/>
      </c>
      <c r="ED134" s="309" t="str">
        <f ca="true">+IF(OFFSET('Hygiene Data'!$I$11,0,10*ROW('Hygiene Data'!I128))="","",OFFSET('Hygiene Data'!$I$11,0,10*ROW('Hygiene Data'!I128)))</f>
        <v/>
      </c>
      <c r="EE134" s="309" t="str">
        <f ca="true">+IF(OFFSET('Hygiene Data'!$I$12,0,10*ROW('Hygiene Data'!I128))="","",OFFSET('Hygiene Data'!$I$12,0,10*ROW('Hygiene Data'!I128)))</f>
        <v/>
      </c>
      <c r="EF134" s="309"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65"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9"/>
      <c r="BS135" s="309" t="str">
        <f ca="true">+IF(OFFSET('Water Data'!$D$27,0,10*ROW('Water Data'!D129))="","",OFFSET('Water Data'!$D$27,0,10*ROW('Water Data'!D129)))</f>
        <v/>
      </c>
      <c r="BT135" s="309" t="str">
        <f ca="true">+IF(OFFSET('Water Data'!$D$28,0,10*ROW('Water Data'!D129))="","",OFFSET('Water Data'!$D$28,0,10*ROW('Water Data'!D129)))</f>
        <v/>
      </c>
      <c r="BU135" s="309" t="str">
        <f ca="true">+IF(OFFSET('Water Data'!$D$29,0,10*ROW('Water Data'!D129))="","",OFFSET('Water Data'!$D$29,0,10*ROW('Water Data'!D129)))</f>
        <v/>
      </c>
      <c r="BV135" s="309" t="str">
        <f ca="true">+IF(OFFSET('Water Data'!$E$27,0,10*ROW('Water Data'!E129))="","",OFFSET('Water Data'!$E$27,0,10*ROW('Water Data'!E129)))</f>
        <v/>
      </c>
      <c r="BW135" s="309" t="str">
        <f ca="true">+IF(OFFSET('Water Data'!$E$28,0,10*ROW('Water Data'!E129))="","",OFFSET('Water Data'!$E$28,0,10*ROW('Water Data'!E129)))</f>
        <v/>
      </c>
      <c r="BX135" s="309" t="str">
        <f ca="true">+IF(OFFSET('Water Data'!$E$29,0,10*ROW('Water Data'!E129))="","",OFFSET('Water Data'!$E$29,0,10*ROW('Water Data'!E129)))</f>
        <v/>
      </c>
      <c r="BY135" s="309" t="str">
        <f ca="true">+IF(OFFSET('Water Data'!$F$27,0,10*ROW('Water Data'!F129))="","",OFFSET('Water Data'!$F$27,0,10*ROW('Water Data'!F129)))</f>
        <v/>
      </c>
      <c r="BZ135" s="309" t="str">
        <f ca="true">+IF(OFFSET('Water Data'!$F$28,0,10*ROW('Water Data'!F129))="","",OFFSET('Water Data'!$F$28,0,10*ROW('Water Data'!F129)))</f>
        <v/>
      </c>
      <c r="CA135" s="309" t="str">
        <f ca="true">+IF(OFFSET('Water Data'!$F$29,0,10*ROW('Water Data'!F129))="","",OFFSET('Water Data'!$F$29,0,10*ROW('Water Data'!F129)))</f>
        <v/>
      </c>
      <c r="CB135" s="309" t="str">
        <f ca="true">+IF(OFFSET('Water Data'!$G$27,0,10*ROW('Water Data'!G129))="","",OFFSET('Water Data'!$G$27,0,10*ROW('Water Data'!G129)))</f>
        <v/>
      </c>
      <c r="CC135" s="309" t="str">
        <f ca="true">+IF(OFFSET('Water Data'!$G$28,0,10*ROW('Water Data'!G129))="","",OFFSET('Water Data'!$G$28,0,10*ROW('Water Data'!G129)))</f>
        <v/>
      </c>
      <c r="CD135" s="309" t="str">
        <f ca="true">+IF(OFFSET('Water Data'!$G$29,0,10*ROW('Water Data'!G129))="","",OFFSET('Water Data'!$G$29,0,10*ROW('Water Data'!G129)))</f>
        <v/>
      </c>
      <c r="CE135" s="309" t="str">
        <f ca="true">+IF(OFFSET('Water Data'!$H$27,0,10*ROW('Water Data'!H129))="","",OFFSET('Water Data'!$H$27,0,10*ROW('Water Data'!H129)))</f>
        <v/>
      </c>
      <c r="CF135" s="309" t="str">
        <f ca="true">+IF(OFFSET('Water Data'!$H$28,0,10*ROW('Water Data'!H129))="","",OFFSET('Water Data'!$H$28,0,10*ROW('Water Data'!H129)))</f>
        <v/>
      </c>
      <c r="CG135" s="309" t="str">
        <f ca="true">+IF(OFFSET('Water Data'!$H$29,0,10*ROW('Water Data'!H129))="","",OFFSET('Water Data'!$H$29,0,10*ROW('Water Data'!H129)))</f>
        <v/>
      </c>
      <c r="CH135" s="309" t="str">
        <f ca="true">+IF(OFFSET('Water Data'!$I$27,0,10*ROW('Water Data'!I129))="","",OFFSET('Water Data'!$I$27,0,10*ROW('Water Data'!I129)))</f>
        <v/>
      </c>
      <c r="CI135" s="309" t="str">
        <f ca="true">+IF(OFFSET('Water Data'!$I$28,0,10*ROW('Water Data'!I129))="","",OFFSET('Water Data'!$I$28,0,10*ROW('Water Data'!I129)))</f>
        <v/>
      </c>
      <c r="CJ135" s="309" t="str">
        <f ca="true">+IF(OFFSET('Water Data'!$I$29,0,10*ROW('Water Data'!I129))="","",OFFSET('Water Data'!$I$29,0,10*ROW('Water Data'!I129)))</f>
        <v/>
      </c>
      <c r="CK135" s="309" t="str">
        <f ca="true">+IF(OFFSET('Sanitation Data'!$D$28,0,10*ROW('Sanitation Data'!D129))="","",OFFSET('Sanitation Data'!$D$28,0,10*ROW('Sanitation Data'!D129)))</f>
        <v/>
      </c>
      <c r="CL135" s="309" t="str">
        <f ca="true">+IF(OFFSET('Sanitation Data'!$D$29,0,10*ROW('Sanitation Data'!D129))="","",OFFSET('Sanitation Data'!$D$29,0,10*ROW('Sanitation Data'!D129)))</f>
        <v/>
      </c>
      <c r="CM135" s="309" t="str">
        <f ca="true">+IF(OFFSET('Sanitation Data'!$D$30,0,10*ROW('Sanitation Data'!D129))="","",OFFSET('Sanitation Data'!$D$30,0,10*ROW('Sanitation Data'!D129)))</f>
        <v/>
      </c>
      <c r="CN135" s="309" t="str">
        <f ca="true">+IF(OFFSET('Sanitation Data'!$D$31,0,10*ROW('Sanitation Data'!D129))="","",OFFSET('Sanitation Data'!$D$31,0,10*ROW('Sanitation Data'!D129)))</f>
        <v/>
      </c>
      <c r="CO135" s="309" t="str">
        <f ca="true">+IF(OFFSET('Sanitation Data'!$D$32,0,10*ROW('Sanitation Data'!D129))="","",OFFSET('Sanitation Data'!$D$32,0,10*ROW('Sanitation Data'!D129)))</f>
        <v/>
      </c>
      <c r="CP135" s="309" t="str">
        <f ca="true">+IF(OFFSET('Sanitation Data'!$E$28,0,10*ROW('Sanitation Data'!E129))="","",OFFSET('Sanitation Data'!$E$28,0,10*ROW('Sanitation Data'!E129)))</f>
        <v/>
      </c>
      <c r="CQ135" s="309" t="str">
        <f ca="true">+IF(OFFSET('Sanitation Data'!$E$29,0,10*ROW('Sanitation Data'!E129))="","",OFFSET('Sanitation Data'!$E$29,0,10*ROW('Sanitation Data'!E129)))</f>
        <v/>
      </c>
      <c r="CR135" s="309" t="str">
        <f ca="true">+IF(OFFSET('Sanitation Data'!$E$30,0,10*ROW('Sanitation Data'!E129))="","",OFFSET('Sanitation Data'!$E$30,0,10*ROW('Sanitation Data'!E129)))</f>
        <v/>
      </c>
      <c r="CS135" s="309" t="str">
        <f ca="true">+IF(OFFSET('Sanitation Data'!$E$31,0,10*ROW('Sanitation Data'!E129))="","",OFFSET('Sanitation Data'!$E$31,0,10*ROW('Sanitation Data'!E129)))</f>
        <v/>
      </c>
      <c r="CT135" s="309" t="str">
        <f ca="true">+IF(OFFSET('Sanitation Data'!$E$32,0,10*ROW('Sanitation Data'!E129))="","",OFFSET('Sanitation Data'!$E$32,0,10*ROW('Sanitation Data'!E129)))</f>
        <v/>
      </c>
      <c r="CU135" s="309" t="str">
        <f ca="true">+IF(OFFSET('Sanitation Data'!$F$28,0,10*ROW('Sanitation Data'!F129))="","",OFFSET('Sanitation Data'!$F$28,0,10*ROW('Sanitation Data'!F129)))</f>
        <v/>
      </c>
      <c r="CV135" s="309" t="str">
        <f ca="true">+IF(OFFSET('Sanitation Data'!$F$29,0,10*ROW('Sanitation Data'!F129))="","",OFFSET('Sanitation Data'!$F$29,0,10*ROW('Sanitation Data'!F129)))</f>
        <v/>
      </c>
      <c r="CW135" s="309" t="str">
        <f ca="true">+IF(OFFSET('Sanitation Data'!$F$30,0,10*ROW('Sanitation Data'!F129))="","",OFFSET('Sanitation Data'!$F$30,0,10*ROW('Sanitation Data'!F129)))</f>
        <v/>
      </c>
      <c r="CX135" s="309" t="str">
        <f ca="true">+IF(OFFSET('Sanitation Data'!$F$31,0,10*ROW('Sanitation Data'!F129))="","",OFFSET('Sanitation Data'!$F$31,0,10*ROW('Sanitation Data'!F129)))</f>
        <v/>
      </c>
      <c r="CY135" s="309" t="str">
        <f ca="true">+IF(OFFSET('Sanitation Data'!$F$32,0,10*ROW('Sanitation Data'!F129))="","",OFFSET('Sanitation Data'!$F$32,0,10*ROW('Sanitation Data'!F129)))</f>
        <v/>
      </c>
      <c r="CZ135" s="309" t="str">
        <f ca="true">+IF(OFFSET('Sanitation Data'!$G$28,0,10*ROW('Sanitation Data'!G129))="","",OFFSET('Sanitation Data'!$G$28,0,10*ROW('Sanitation Data'!G129)))</f>
        <v/>
      </c>
      <c r="DA135" s="309" t="str">
        <f ca="true">+IF(OFFSET('Sanitation Data'!$G$29,0,10*ROW('Sanitation Data'!G129))="","",OFFSET('Sanitation Data'!$G$29,0,10*ROW('Sanitation Data'!G129)))</f>
        <v/>
      </c>
      <c r="DB135" s="309" t="str">
        <f ca="true">+IF(OFFSET('Sanitation Data'!$G$30,0,10*ROW('Sanitation Data'!G129))="","",OFFSET('Sanitation Data'!$G$30,0,10*ROW('Sanitation Data'!G129)))</f>
        <v/>
      </c>
      <c r="DC135" s="309" t="str">
        <f ca="true">+IF(OFFSET('Sanitation Data'!$G$31,0,10*ROW('Sanitation Data'!G129))="","",OFFSET('Sanitation Data'!$G$31,0,10*ROW('Sanitation Data'!G129)))</f>
        <v/>
      </c>
      <c r="DD135" s="309" t="str">
        <f ca="true">+IF(OFFSET('Sanitation Data'!$G$32,0,10*ROW('Sanitation Data'!G129))="","",OFFSET('Sanitation Data'!$G$32,0,10*ROW('Sanitation Data'!G129)))</f>
        <v/>
      </c>
      <c r="DE135" s="309" t="str">
        <f ca="true">+IF(OFFSET('Sanitation Data'!$H$28,0,10*ROW('Sanitation Data'!H129))="","",OFFSET('Sanitation Data'!$H$28,0,10*ROW('Sanitation Data'!H129)))</f>
        <v/>
      </c>
      <c r="DF135" s="309" t="str">
        <f ca="true">+IF(OFFSET('Sanitation Data'!$H$29,0,10*ROW('Sanitation Data'!H129))="","",OFFSET('Sanitation Data'!$H$29,0,10*ROW('Sanitation Data'!H129)))</f>
        <v/>
      </c>
      <c r="DG135" s="309" t="str">
        <f ca="true">+IF(OFFSET('Sanitation Data'!$H$30,0,10*ROW('Sanitation Data'!H129))="","",OFFSET('Sanitation Data'!$H$30,0,10*ROW('Sanitation Data'!H129)))</f>
        <v/>
      </c>
      <c r="DH135" s="309" t="str">
        <f ca="true">+IF(OFFSET('Sanitation Data'!$H$31,0,10*ROW('Sanitation Data'!H129))="","",OFFSET('Sanitation Data'!$H$31,0,10*ROW('Sanitation Data'!H129)))</f>
        <v/>
      </c>
      <c r="DI135" s="309" t="str">
        <f ca="true">+IF(OFFSET('Sanitation Data'!$H$32,0,10*ROW('Sanitation Data'!H129))="","",OFFSET('Sanitation Data'!$H$32,0,10*ROW('Sanitation Data'!H129)))</f>
        <v/>
      </c>
      <c r="DJ135" s="309" t="str">
        <f ca="true">+IF(OFFSET('Sanitation Data'!$I$28,0,10*ROW('Sanitation Data'!I129))="","",OFFSET('Sanitation Data'!$I$28,0,10*ROW('Sanitation Data'!I129)))</f>
        <v/>
      </c>
      <c r="DK135" s="309" t="str">
        <f ca="true">+IF(OFFSET('Sanitation Data'!$I$29,0,10*ROW('Sanitation Data'!I129))="","",OFFSET('Sanitation Data'!$I$29,0,10*ROW('Sanitation Data'!I129)))</f>
        <v/>
      </c>
      <c r="DL135" s="309" t="str">
        <f ca="true">+IF(OFFSET('Sanitation Data'!$I$30,0,10*ROW('Sanitation Data'!I129))="","",OFFSET('Sanitation Data'!$I$30,0,10*ROW('Sanitation Data'!I129)))</f>
        <v/>
      </c>
      <c r="DM135" s="309" t="str">
        <f ca="true">+IF(OFFSET('Sanitation Data'!$I$31,0,10*ROW('Sanitation Data'!I129))="","",OFFSET('Sanitation Data'!$I$31,0,10*ROW('Sanitation Data'!I129)))</f>
        <v/>
      </c>
      <c r="DN135" s="309" t="str">
        <f ca="true">+IF(OFFSET('Sanitation Data'!$I$32,0,10*ROW('Sanitation Data'!I129))="","",OFFSET('Sanitation Data'!$I$32,0,10*ROW('Sanitation Data'!I129)))</f>
        <v/>
      </c>
      <c r="DO135" s="309" t="str">
        <f ca="true">+IF(OFFSET('Hygiene Data'!$D$11,0,10*ROW('Hygiene Data'!D129))="","",OFFSET('Hygiene Data'!$D$11,0,10*ROW('Hygiene Data'!D129)))</f>
        <v/>
      </c>
      <c r="DP135" s="309" t="str">
        <f ca="true">+IF(OFFSET('Hygiene Data'!$D$12,0,10*ROW('Hygiene Data'!D129))="","",OFFSET('Hygiene Data'!$D$12,0,10*ROW('Hygiene Data'!D129)))</f>
        <v/>
      </c>
      <c r="DQ135" s="309" t="str">
        <f ca="true">+IF(OFFSET('Hygiene Data'!$D$13,0,10*ROW('Hygiene Data'!D129))="","",OFFSET('Hygiene Data'!$D$13,0,10*ROW('Hygiene Data'!D129)))</f>
        <v/>
      </c>
      <c r="DR135" s="309" t="str">
        <f ca="true">+IF(OFFSET('Hygiene Data'!$E$11,0,10*ROW('Hygiene Data'!E129))="","",OFFSET('Hygiene Data'!$E$11,0,10*ROW('Hygiene Data'!E129)))</f>
        <v/>
      </c>
      <c r="DS135" s="309" t="str">
        <f ca="true">+IF(OFFSET('Hygiene Data'!$E$12,0,10*ROW('Hygiene Data'!E129))="","",OFFSET('Hygiene Data'!$E$12,0,10*ROW('Hygiene Data'!E129)))</f>
        <v/>
      </c>
      <c r="DT135" s="309" t="str">
        <f ca="true">+IF(OFFSET('Hygiene Data'!$E$13,0,10*ROW('Hygiene Data'!E129))="","",OFFSET('Hygiene Data'!$E$13,0,10*ROW('Hygiene Data'!E129)))</f>
        <v/>
      </c>
      <c r="DU135" s="309" t="str">
        <f ca="true">+IF(OFFSET('Hygiene Data'!$F$11,0,10*ROW('Hygiene Data'!F129))="","",OFFSET('Hygiene Data'!$F$11,0,10*ROW('Hygiene Data'!F129)))</f>
        <v/>
      </c>
      <c r="DV135" s="309" t="str">
        <f ca="true">+IF(OFFSET('Hygiene Data'!$F$12,0,10*ROW('Hygiene Data'!F129))="","",OFFSET('Hygiene Data'!$F$12,0,10*ROW('Hygiene Data'!F129)))</f>
        <v/>
      </c>
      <c r="DW135" s="309" t="str">
        <f ca="true">+IF(OFFSET('Hygiene Data'!$F$13,0,10*ROW('Hygiene Data'!F129))="","",OFFSET('Hygiene Data'!$F$13,0,10*ROW('Hygiene Data'!F129)))</f>
        <v/>
      </c>
      <c r="DX135" s="309" t="str">
        <f ca="true">+IF(OFFSET('Hygiene Data'!$G$11,0,10*ROW('Hygiene Data'!G129))="","",OFFSET('Hygiene Data'!$G$11,0,10*ROW('Hygiene Data'!G129)))</f>
        <v/>
      </c>
      <c r="DY135" s="309" t="str">
        <f ca="true">+IF(OFFSET('Hygiene Data'!$G$12,0,10*ROW('Hygiene Data'!G129))="","",OFFSET('Hygiene Data'!$G$12,0,10*ROW('Hygiene Data'!G129)))</f>
        <v/>
      </c>
      <c r="DZ135" s="309" t="str">
        <f ca="true">+IF(OFFSET('Hygiene Data'!$G$13,0,10*ROW('Hygiene Data'!G129))="","",OFFSET('Hygiene Data'!$G$13,0,10*ROW('Hygiene Data'!G129)))</f>
        <v/>
      </c>
      <c r="EA135" s="309" t="str">
        <f ca="true">+IF(OFFSET('Hygiene Data'!$H$11,0,10*ROW('Hygiene Data'!H129))="","",OFFSET('Hygiene Data'!$H$11,0,10*ROW('Hygiene Data'!H129)))</f>
        <v/>
      </c>
      <c r="EB135" s="309" t="str">
        <f ca="true">+IF(OFFSET('Hygiene Data'!$H$12,0,10*ROW('Hygiene Data'!H129))="","",OFFSET('Hygiene Data'!$H$12,0,10*ROW('Hygiene Data'!H129)))</f>
        <v/>
      </c>
      <c r="EC135" s="309" t="str">
        <f ca="true">+IF(OFFSET('Hygiene Data'!$H$13,0,10*ROW('Hygiene Data'!H129))="","",OFFSET('Hygiene Data'!$H$13,0,10*ROW('Hygiene Data'!H129)))</f>
        <v/>
      </c>
      <c r="ED135" s="309" t="str">
        <f ca="true">+IF(OFFSET('Hygiene Data'!$I$11,0,10*ROW('Hygiene Data'!I129))="","",OFFSET('Hygiene Data'!$I$11,0,10*ROW('Hygiene Data'!I129)))</f>
        <v/>
      </c>
      <c r="EE135" s="309" t="str">
        <f ca="true">+IF(OFFSET('Hygiene Data'!$I$12,0,10*ROW('Hygiene Data'!I129))="","",OFFSET('Hygiene Data'!$I$12,0,10*ROW('Hygiene Data'!I129)))</f>
        <v/>
      </c>
      <c r="EF135" s="309"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65"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9"/>
      <c r="BS136" s="309" t="str">
        <f ca="true">+IF(OFFSET('Water Data'!$D$27,0,10*ROW('Water Data'!D130))="","",OFFSET('Water Data'!$D$27,0,10*ROW('Water Data'!D130)))</f>
        <v/>
      </c>
      <c r="BT136" s="309" t="str">
        <f ca="true">+IF(OFFSET('Water Data'!$D$28,0,10*ROW('Water Data'!D130))="","",OFFSET('Water Data'!$D$28,0,10*ROW('Water Data'!D130)))</f>
        <v/>
      </c>
      <c r="BU136" s="309" t="str">
        <f ca="true">+IF(OFFSET('Water Data'!$D$29,0,10*ROW('Water Data'!D130))="","",OFFSET('Water Data'!$D$29,0,10*ROW('Water Data'!D130)))</f>
        <v/>
      </c>
      <c r="BV136" s="309" t="str">
        <f ca="true">+IF(OFFSET('Water Data'!$E$27,0,10*ROW('Water Data'!E130))="","",OFFSET('Water Data'!$E$27,0,10*ROW('Water Data'!E130)))</f>
        <v/>
      </c>
      <c r="BW136" s="309" t="str">
        <f ca="true">+IF(OFFSET('Water Data'!$E$28,0,10*ROW('Water Data'!E130))="","",OFFSET('Water Data'!$E$28,0,10*ROW('Water Data'!E130)))</f>
        <v/>
      </c>
      <c r="BX136" s="309" t="str">
        <f ca="true">+IF(OFFSET('Water Data'!$E$29,0,10*ROW('Water Data'!E130))="","",OFFSET('Water Data'!$E$29,0,10*ROW('Water Data'!E130)))</f>
        <v/>
      </c>
      <c r="BY136" s="309" t="str">
        <f ca="true">+IF(OFFSET('Water Data'!$F$27,0,10*ROW('Water Data'!F130))="","",OFFSET('Water Data'!$F$27,0,10*ROW('Water Data'!F130)))</f>
        <v/>
      </c>
      <c r="BZ136" s="309" t="str">
        <f ca="true">+IF(OFFSET('Water Data'!$F$28,0,10*ROW('Water Data'!F130))="","",OFFSET('Water Data'!$F$28,0,10*ROW('Water Data'!F130)))</f>
        <v/>
      </c>
      <c r="CA136" s="309" t="str">
        <f ca="true">+IF(OFFSET('Water Data'!$F$29,0,10*ROW('Water Data'!F130))="","",OFFSET('Water Data'!$F$29,0,10*ROW('Water Data'!F130)))</f>
        <v/>
      </c>
      <c r="CB136" s="309" t="str">
        <f ca="true">+IF(OFFSET('Water Data'!$G$27,0,10*ROW('Water Data'!G130))="","",OFFSET('Water Data'!$G$27,0,10*ROW('Water Data'!G130)))</f>
        <v/>
      </c>
      <c r="CC136" s="309" t="str">
        <f ca="true">+IF(OFFSET('Water Data'!$G$28,0,10*ROW('Water Data'!G130))="","",OFFSET('Water Data'!$G$28,0,10*ROW('Water Data'!G130)))</f>
        <v/>
      </c>
      <c r="CD136" s="309" t="str">
        <f ca="true">+IF(OFFSET('Water Data'!$G$29,0,10*ROW('Water Data'!G130))="","",OFFSET('Water Data'!$G$29,0,10*ROW('Water Data'!G130)))</f>
        <v/>
      </c>
      <c r="CE136" s="309" t="str">
        <f ca="true">+IF(OFFSET('Water Data'!$H$27,0,10*ROW('Water Data'!H130))="","",OFFSET('Water Data'!$H$27,0,10*ROW('Water Data'!H130)))</f>
        <v/>
      </c>
      <c r="CF136" s="309" t="str">
        <f ca="true">+IF(OFFSET('Water Data'!$H$28,0,10*ROW('Water Data'!H130))="","",OFFSET('Water Data'!$H$28,0,10*ROW('Water Data'!H130)))</f>
        <v/>
      </c>
      <c r="CG136" s="309" t="str">
        <f ca="true">+IF(OFFSET('Water Data'!$H$29,0,10*ROW('Water Data'!H130))="","",OFFSET('Water Data'!$H$29,0,10*ROW('Water Data'!H130)))</f>
        <v/>
      </c>
      <c r="CH136" s="309" t="str">
        <f ca="true">+IF(OFFSET('Water Data'!$I$27,0,10*ROW('Water Data'!I130))="","",OFFSET('Water Data'!$I$27,0,10*ROW('Water Data'!I130)))</f>
        <v/>
      </c>
      <c r="CI136" s="309" t="str">
        <f ca="true">+IF(OFFSET('Water Data'!$I$28,0,10*ROW('Water Data'!I130))="","",OFFSET('Water Data'!$I$28,0,10*ROW('Water Data'!I130)))</f>
        <v/>
      </c>
      <c r="CJ136" s="309" t="str">
        <f ca="true">+IF(OFFSET('Water Data'!$I$29,0,10*ROW('Water Data'!I130))="","",OFFSET('Water Data'!$I$29,0,10*ROW('Water Data'!I130)))</f>
        <v/>
      </c>
      <c r="CK136" s="309" t="str">
        <f ca="true">+IF(OFFSET('Sanitation Data'!$D$28,0,10*ROW('Sanitation Data'!D130))="","",OFFSET('Sanitation Data'!$D$28,0,10*ROW('Sanitation Data'!D130)))</f>
        <v/>
      </c>
      <c r="CL136" s="309" t="str">
        <f ca="true">+IF(OFFSET('Sanitation Data'!$D$29,0,10*ROW('Sanitation Data'!D130))="","",OFFSET('Sanitation Data'!$D$29,0,10*ROW('Sanitation Data'!D130)))</f>
        <v/>
      </c>
      <c r="CM136" s="309" t="str">
        <f ca="true">+IF(OFFSET('Sanitation Data'!$D$30,0,10*ROW('Sanitation Data'!D130))="","",OFFSET('Sanitation Data'!$D$30,0,10*ROW('Sanitation Data'!D130)))</f>
        <v/>
      </c>
      <c r="CN136" s="309" t="str">
        <f ca="true">+IF(OFFSET('Sanitation Data'!$D$31,0,10*ROW('Sanitation Data'!D130))="","",OFFSET('Sanitation Data'!$D$31,0,10*ROW('Sanitation Data'!D130)))</f>
        <v/>
      </c>
      <c r="CO136" s="309" t="str">
        <f ca="true">+IF(OFFSET('Sanitation Data'!$D$32,0,10*ROW('Sanitation Data'!D130))="","",OFFSET('Sanitation Data'!$D$32,0,10*ROW('Sanitation Data'!D130)))</f>
        <v/>
      </c>
      <c r="CP136" s="309" t="str">
        <f ca="true">+IF(OFFSET('Sanitation Data'!$E$28,0,10*ROW('Sanitation Data'!E130))="","",OFFSET('Sanitation Data'!$E$28,0,10*ROW('Sanitation Data'!E130)))</f>
        <v/>
      </c>
      <c r="CQ136" s="309" t="str">
        <f ca="true">+IF(OFFSET('Sanitation Data'!$E$29,0,10*ROW('Sanitation Data'!E130))="","",OFFSET('Sanitation Data'!$E$29,0,10*ROW('Sanitation Data'!E130)))</f>
        <v/>
      </c>
      <c r="CR136" s="309" t="str">
        <f ca="true">+IF(OFFSET('Sanitation Data'!$E$30,0,10*ROW('Sanitation Data'!E130))="","",OFFSET('Sanitation Data'!$E$30,0,10*ROW('Sanitation Data'!E130)))</f>
        <v/>
      </c>
      <c r="CS136" s="309" t="str">
        <f ca="true">+IF(OFFSET('Sanitation Data'!$E$31,0,10*ROW('Sanitation Data'!E130))="","",OFFSET('Sanitation Data'!$E$31,0,10*ROW('Sanitation Data'!E130)))</f>
        <v/>
      </c>
      <c r="CT136" s="309" t="str">
        <f ca="true">+IF(OFFSET('Sanitation Data'!$E$32,0,10*ROW('Sanitation Data'!E130))="","",OFFSET('Sanitation Data'!$E$32,0,10*ROW('Sanitation Data'!E130)))</f>
        <v/>
      </c>
      <c r="CU136" s="309" t="str">
        <f ca="true">+IF(OFFSET('Sanitation Data'!$F$28,0,10*ROW('Sanitation Data'!F130))="","",OFFSET('Sanitation Data'!$F$28,0,10*ROW('Sanitation Data'!F130)))</f>
        <v/>
      </c>
      <c r="CV136" s="309" t="str">
        <f ca="true">+IF(OFFSET('Sanitation Data'!$F$29,0,10*ROW('Sanitation Data'!F130))="","",OFFSET('Sanitation Data'!$F$29,0,10*ROW('Sanitation Data'!F130)))</f>
        <v/>
      </c>
      <c r="CW136" s="309" t="str">
        <f ca="true">+IF(OFFSET('Sanitation Data'!$F$30,0,10*ROW('Sanitation Data'!F130))="","",OFFSET('Sanitation Data'!$F$30,0,10*ROW('Sanitation Data'!F130)))</f>
        <v/>
      </c>
      <c r="CX136" s="309" t="str">
        <f ca="true">+IF(OFFSET('Sanitation Data'!$F$31,0,10*ROW('Sanitation Data'!F130))="","",OFFSET('Sanitation Data'!$F$31,0,10*ROW('Sanitation Data'!F130)))</f>
        <v/>
      </c>
      <c r="CY136" s="309" t="str">
        <f ca="true">+IF(OFFSET('Sanitation Data'!$F$32,0,10*ROW('Sanitation Data'!F130))="","",OFFSET('Sanitation Data'!$F$32,0,10*ROW('Sanitation Data'!F130)))</f>
        <v/>
      </c>
      <c r="CZ136" s="309" t="str">
        <f ca="true">+IF(OFFSET('Sanitation Data'!$G$28,0,10*ROW('Sanitation Data'!G130))="","",OFFSET('Sanitation Data'!$G$28,0,10*ROW('Sanitation Data'!G130)))</f>
        <v/>
      </c>
      <c r="DA136" s="309" t="str">
        <f ca="true">+IF(OFFSET('Sanitation Data'!$G$29,0,10*ROW('Sanitation Data'!G130))="","",OFFSET('Sanitation Data'!$G$29,0,10*ROW('Sanitation Data'!G130)))</f>
        <v/>
      </c>
      <c r="DB136" s="309" t="str">
        <f ca="true">+IF(OFFSET('Sanitation Data'!$G$30,0,10*ROW('Sanitation Data'!G130))="","",OFFSET('Sanitation Data'!$G$30,0,10*ROW('Sanitation Data'!G130)))</f>
        <v/>
      </c>
      <c r="DC136" s="309" t="str">
        <f ca="true">+IF(OFFSET('Sanitation Data'!$G$31,0,10*ROW('Sanitation Data'!G130))="","",OFFSET('Sanitation Data'!$G$31,0,10*ROW('Sanitation Data'!G130)))</f>
        <v/>
      </c>
      <c r="DD136" s="309" t="str">
        <f ca="true">+IF(OFFSET('Sanitation Data'!$G$32,0,10*ROW('Sanitation Data'!G130))="","",OFFSET('Sanitation Data'!$G$32,0,10*ROW('Sanitation Data'!G130)))</f>
        <v/>
      </c>
      <c r="DE136" s="309" t="str">
        <f ca="true">+IF(OFFSET('Sanitation Data'!$H$28,0,10*ROW('Sanitation Data'!H130))="","",OFFSET('Sanitation Data'!$H$28,0,10*ROW('Sanitation Data'!H130)))</f>
        <v/>
      </c>
      <c r="DF136" s="309" t="str">
        <f ca="true">+IF(OFFSET('Sanitation Data'!$H$29,0,10*ROW('Sanitation Data'!H130))="","",OFFSET('Sanitation Data'!$H$29,0,10*ROW('Sanitation Data'!H130)))</f>
        <v/>
      </c>
      <c r="DG136" s="309" t="str">
        <f ca="true">+IF(OFFSET('Sanitation Data'!$H$30,0,10*ROW('Sanitation Data'!H130))="","",OFFSET('Sanitation Data'!$H$30,0,10*ROW('Sanitation Data'!H130)))</f>
        <v/>
      </c>
      <c r="DH136" s="309" t="str">
        <f ca="true">+IF(OFFSET('Sanitation Data'!$H$31,0,10*ROW('Sanitation Data'!H130))="","",OFFSET('Sanitation Data'!$H$31,0,10*ROW('Sanitation Data'!H130)))</f>
        <v/>
      </c>
      <c r="DI136" s="309" t="str">
        <f ca="true">+IF(OFFSET('Sanitation Data'!$H$32,0,10*ROW('Sanitation Data'!H130))="","",OFFSET('Sanitation Data'!$H$32,0,10*ROW('Sanitation Data'!H130)))</f>
        <v/>
      </c>
      <c r="DJ136" s="309" t="str">
        <f ca="true">+IF(OFFSET('Sanitation Data'!$I$28,0,10*ROW('Sanitation Data'!I130))="","",OFFSET('Sanitation Data'!$I$28,0,10*ROW('Sanitation Data'!I130)))</f>
        <v/>
      </c>
      <c r="DK136" s="309" t="str">
        <f ca="true">+IF(OFFSET('Sanitation Data'!$I$29,0,10*ROW('Sanitation Data'!I130))="","",OFFSET('Sanitation Data'!$I$29,0,10*ROW('Sanitation Data'!I130)))</f>
        <v/>
      </c>
      <c r="DL136" s="309" t="str">
        <f ca="true">+IF(OFFSET('Sanitation Data'!$I$30,0,10*ROW('Sanitation Data'!I130))="","",OFFSET('Sanitation Data'!$I$30,0,10*ROW('Sanitation Data'!I130)))</f>
        <v/>
      </c>
      <c r="DM136" s="309" t="str">
        <f ca="true">+IF(OFFSET('Sanitation Data'!$I$31,0,10*ROW('Sanitation Data'!I130))="","",OFFSET('Sanitation Data'!$I$31,0,10*ROW('Sanitation Data'!I130)))</f>
        <v/>
      </c>
      <c r="DN136" s="309" t="str">
        <f ca="true">+IF(OFFSET('Sanitation Data'!$I$32,0,10*ROW('Sanitation Data'!I130))="","",OFFSET('Sanitation Data'!$I$32,0,10*ROW('Sanitation Data'!I130)))</f>
        <v/>
      </c>
      <c r="DO136" s="309" t="str">
        <f ca="true">+IF(OFFSET('Hygiene Data'!$D$11,0,10*ROW('Hygiene Data'!D130))="","",OFFSET('Hygiene Data'!$D$11,0,10*ROW('Hygiene Data'!D130)))</f>
        <v/>
      </c>
      <c r="DP136" s="309" t="str">
        <f ca="true">+IF(OFFSET('Hygiene Data'!$D$12,0,10*ROW('Hygiene Data'!D130))="","",OFFSET('Hygiene Data'!$D$12,0,10*ROW('Hygiene Data'!D130)))</f>
        <v/>
      </c>
      <c r="DQ136" s="309" t="str">
        <f ca="true">+IF(OFFSET('Hygiene Data'!$D$13,0,10*ROW('Hygiene Data'!D130))="","",OFFSET('Hygiene Data'!$D$13,0,10*ROW('Hygiene Data'!D130)))</f>
        <v/>
      </c>
      <c r="DR136" s="309" t="str">
        <f ca="true">+IF(OFFSET('Hygiene Data'!$E$11,0,10*ROW('Hygiene Data'!E130))="","",OFFSET('Hygiene Data'!$E$11,0,10*ROW('Hygiene Data'!E130)))</f>
        <v/>
      </c>
      <c r="DS136" s="309" t="str">
        <f ca="true">+IF(OFFSET('Hygiene Data'!$E$12,0,10*ROW('Hygiene Data'!E130))="","",OFFSET('Hygiene Data'!$E$12,0,10*ROW('Hygiene Data'!E130)))</f>
        <v/>
      </c>
      <c r="DT136" s="309" t="str">
        <f ca="true">+IF(OFFSET('Hygiene Data'!$E$13,0,10*ROW('Hygiene Data'!E130))="","",OFFSET('Hygiene Data'!$E$13,0,10*ROW('Hygiene Data'!E130)))</f>
        <v/>
      </c>
      <c r="DU136" s="309" t="str">
        <f ca="true">+IF(OFFSET('Hygiene Data'!$F$11,0,10*ROW('Hygiene Data'!F130))="","",OFFSET('Hygiene Data'!$F$11,0,10*ROW('Hygiene Data'!F130)))</f>
        <v/>
      </c>
      <c r="DV136" s="309" t="str">
        <f ca="true">+IF(OFFSET('Hygiene Data'!$F$12,0,10*ROW('Hygiene Data'!F130))="","",OFFSET('Hygiene Data'!$F$12,0,10*ROW('Hygiene Data'!F130)))</f>
        <v/>
      </c>
      <c r="DW136" s="309" t="str">
        <f ca="true">+IF(OFFSET('Hygiene Data'!$F$13,0,10*ROW('Hygiene Data'!F130))="","",OFFSET('Hygiene Data'!$F$13,0,10*ROW('Hygiene Data'!F130)))</f>
        <v/>
      </c>
      <c r="DX136" s="309" t="str">
        <f ca="true">+IF(OFFSET('Hygiene Data'!$G$11,0,10*ROW('Hygiene Data'!G130))="","",OFFSET('Hygiene Data'!$G$11,0,10*ROW('Hygiene Data'!G130)))</f>
        <v/>
      </c>
      <c r="DY136" s="309" t="str">
        <f ca="true">+IF(OFFSET('Hygiene Data'!$G$12,0,10*ROW('Hygiene Data'!G130))="","",OFFSET('Hygiene Data'!$G$12,0,10*ROW('Hygiene Data'!G130)))</f>
        <v/>
      </c>
      <c r="DZ136" s="309" t="str">
        <f ca="true">+IF(OFFSET('Hygiene Data'!$G$13,0,10*ROW('Hygiene Data'!G130))="","",OFFSET('Hygiene Data'!$G$13,0,10*ROW('Hygiene Data'!G130)))</f>
        <v/>
      </c>
      <c r="EA136" s="309" t="str">
        <f ca="true">+IF(OFFSET('Hygiene Data'!$H$11,0,10*ROW('Hygiene Data'!H130))="","",OFFSET('Hygiene Data'!$H$11,0,10*ROW('Hygiene Data'!H130)))</f>
        <v/>
      </c>
      <c r="EB136" s="309" t="str">
        <f ca="true">+IF(OFFSET('Hygiene Data'!$H$12,0,10*ROW('Hygiene Data'!H130))="","",OFFSET('Hygiene Data'!$H$12,0,10*ROW('Hygiene Data'!H130)))</f>
        <v/>
      </c>
      <c r="EC136" s="309" t="str">
        <f ca="true">+IF(OFFSET('Hygiene Data'!$H$13,0,10*ROW('Hygiene Data'!H130))="","",OFFSET('Hygiene Data'!$H$13,0,10*ROW('Hygiene Data'!H130)))</f>
        <v/>
      </c>
      <c r="ED136" s="309" t="str">
        <f ca="true">+IF(OFFSET('Hygiene Data'!$I$11,0,10*ROW('Hygiene Data'!I130))="","",OFFSET('Hygiene Data'!$I$11,0,10*ROW('Hygiene Data'!I130)))</f>
        <v/>
      </c>
      <c r="EE136" s="309" t="str">
        <f ca="true">+IF(OFFSET('Hygiene Data'!$I$12,0,10*ROW('Hygiene Data'!I130))="","",OFFSET('Hygiene Data'!$I$12,0,10*ROW('Hygiene Data'!I130)))</f>
        <v/>
      </c>
      <c r="EF136" s="309"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65"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9"/>
      <c r="BS137" s="309" t="str">
        <f ca="true">+IF(OFFSET('Water Data'!$D$27,0,10*ROW('Water Data'!D131))="","",OFFSET('Water Data'!$D$27,0,10*ROW('Water Data'!D131)))</f>
        <v/>
      </c>
      <c r="BT137" s="309" t="str">
        <f ca="true">+IF(OFFSET('Water Data'!$D$28,0,10*ROW('Water Data'!D131))="","",OFFSET('Water Data'!$D$28,0,10*ROW('Water Data'!D131)))</f>
        <v/>
      </c>
      <c r="BU137" s="309" t="str">
        <f ca="true">+IF(OFFSET('Water Data'!$D$29,0,10*ROW('Water Data'!D131))="","",OFFSET('Water Data'!$D$29,0,10*ROW('Water Data'!D131)))</f>
        <v/>
      </c>
      <c r="BV137" s="309" t="str">
        <f ca="true">+IF(OFFSET('Water Data'!$E$27,0,10*ROW('Water Data'!E131))="","",OFFSET('Water Data'!$E$27,0,10*ROW('Water Data'!E131)))</f>
        <v/>
      </c>
      <c r="BW137" s="309" t="str">
        <f ca="true">+IF(OFFSET('Water Data'!$E$28,0,10*ROW('Water Data'!E131))="","",OFFSET('Water Data'!$E$28,0,10*ROW('Water Data'!E131)))</f>
        <v/>
      </c>
      <c r="BX137" s="309" t="str">
        <f ca="true">+IF(OFFSET('Water Data'!$E$29,0,10*ROW('Water Data'!E131))="","",OFFSET('Water Data'!$E$29,0,10*ROW('Water Data'!E131)))</f>
        <v/>
      </c>
      <c r="BY137" s="309" t="str">
        <f ca="true">+IF(OFFSET('Water Data'!$F$27,0,10*ROW('Water Data'!F131))="","",OFFSET('Water Data'!$F$27,0,10*ROW('Water Data'!F131)))</f>
        <v/>
      </c>
      <c r="BZ137" s="309" t="str">
        <f ca="true">+IF(OFFSET('Water Data'!$F$28,0,10*ROW('Water Data'!F131))="","",OFFSET('Water Data'!$F$28,0,10*ROW('Water Data'!F131)))</f>
        <v/>
      </c>
      <c r="CA137" s="309" t="str">
        <f ca="true">+IF(OFFSET('Water Data'!$F$29,0,10*ROW('Water Data'!F131))="","",OFFSET('Water Data'!$F$29,0,10*ROW('Water Data'!F131)))</f>
        <v/>
      </c>
      <c r="CB137" s="309" t="str">
        <f ca="true">+IF(OFFSET('Water Data'!$G$27,0,10*ROW('Water Data'!G131))="","",OFFSET('Water Data'!$G$27,0,10*ROW('Water Data'!G131)))</f>
        <v/>
      </c>
      <c r="CC137" s="309" t="str">
        <f ca="true">+IF(OFFSET('Water Data'!$G$28,0,10*ROW('Water Data'!G131))="","",OFFSET('Water Data'!$G$28,0,10*ROW('Water Data'!G131)))</f>
        <v/>
      </c>
      <c r="CD137" s="309" t="str">
        <f ca="true">+IF(OFFSET('Water Data'!$G$29,0,10*ROW('Water Data'!G131))="","",OFFSET('Water Data'!$G$29,0,10*ROW('Water Data'!G131)))</f>
        <v/>
      </c>
      <c r="CE137" s="309" t="str">
        <f ca="true">+IF(OFFSET('Water Data'!$H$27,0,10*ROW('Water Data'!H131))="","",OFFSET('Water Data'!$H$27,0,10*ROW('Water Data'!H131)))</f>
        <v/>
      </c>
      <c r="CF137" s="309" t="str">
        <f ca="true">+IF(OFFSET('Water Data'!$H$28,0,10*ROW('Water Data'!H131))="","",OFFSET('Water Data'!$H$28,0,10*ROW('Water Data'!H131)))</f>
        <v/>
      </c>
      <c r="CG137" s="309" t="str">
        <f ca="true">+IF(OFFSET('Water Data'!$H$29,0,10*ROW('Water Data'!H131))="","",OFFSET('Water Data'!$H$29,0,10*ROW('Water Data'!H131)))</f>
        <v/>
      </c>
      <c r="CH137" s="309" t="str">
        <f ca="true">+IF(OFFSET('Water Data'!$I$27,0,10*ROW('Water Data'!I131))="","",OFFSET('Water Data'!$I$27,0,10*ROW('Water Data'!I131)))</f>
        <v/>
      </c>
      <c r="CI137" s="309" t="str">
        <f ca="true">+IF(OFFSET('Water Data'!$I$28,0,10*ROW('Water Data'!I131))="","",OFFSET('Water Data'!$I$28,0,10*ROW('Water Data'!I131)))</f>
        <v/>
      </c>
      <c r="CJ137" s="309" t="str">
        <f ca="true">+IF(OFFSET('Water Data'!$I$29,0,10*ROW('Water Data'!I131))="","",OFFSET('Water Data'!$I$29,0,10*ROW('Water Data'!I131)))</f>
        <v/>
      </c>
      <c r="CK137" s="309" t="str">
        <f ca="true">+IF(OFFSET('Sanitation Data'!$D$28,0,10*ROW('Sanitation Data'!D131))="","",OFFSET('Sanitation Data'!$D$28,0,10*ROW('Sanitation Data'!D131)))</f>
        <v/>
      </c>
      <c r="CL137" s="309" t="str">
        <f ca="true">+IF(OFFSET('Sanitation Data'!$D$29,0,10*ROW('Sanitation Data'!D131))="","",OFFSET('Sanitation Data'!$D$29,0,10*ROW('Sanitation Data'!D131)))</f>
        <v/>
      </c>
      <c r="CM137" s="309" t="str">
        <f ca="true">+IF(OFFSET('Sanitation Data'!$D$30,0,10*ROW('Sanitation Data'!D131))="","",OFFSET('Sanitation Data'!$D$30,0,10*ROW('Sanitation Data'!D131)))</f>
        <v/>
      </c>
      <c r="CN137" s="309" t="str">
        <f ca="true">+IF(OFFSET('Sanitation Data'!$D$31,0,10*ROW('Sanitation Data'!D131))="","",OFFSET('Sanitation Data'!$D$31,0,10*ROW('Sanitation Data'!D131)))</f>
        <v/>
      </c>
      <c r="CO137" s="309" t="str">
        <f ca="true">+IF(OFFSET('Sanitation Data'!$D$32,0,10*ROW('Sanitation Data'!D131))="","",OFFSET('Sanitation Data'!$D$32,0,10*ROW('Sanitation Data'!D131)))</f>
        <v/>
      </c>
      <c r="CP137" s="309" t="str">
        <f ca="true">+IF(OFFSET('Sanitation Data'!$E$28,0,10*ROW('Sanitation Data'!E131))="","",OFFSET('Sanitation Data'!$E$28,0,10*ROW('Sanitation Data'!E131)))</f>
        <v/>
      </c>
      <c r="CQ137" s="309" t="str">
        <f ca="true">+IF(OFFSET('Sanitation Data'!$E$29,0,10*ROW('Sanitation Data'!E131))="","",OFFSET('Sanitation Data'!$E$29,0,10*ROW('Sanitation Data'!E131)))</f>
        <v/>
      </c>
      <c r="CR137" s="309" t="str">
        <f ca="true">+IF(OFFSET('Sanitation Data'!$E$30,0,10*ROW('Sanitation Data'!E131))="","",OFFSET('Sanitation Data'!$E$30,0,10*ROW('Sanitation Data'!E131)))</f>
        <v/>
      </c>
      <c r="CS137" s="309" t="str">
        <f ca="true">+IF(OFFSET('Sanitation Data'!$E$31,0,10*ROW('Sanitation Data'!E131))="","",OFFSET('Sanitation Data'!$E$31,0,10*ROW('Sanitation Data'!E131)))</f>
        <v/>
      </c>
      <c r="CT137" s="309" t="str">
        <f ca="true">+IF(OFFSET('Sanitation Data'!$E$32,0,10*ROW('Sanitation Data'!E131))="","",OFFSET('Sanitation Data'!$E$32,0,10*ROW('Sanitation Data'!E131)))</f>
        <v/>
      </c>
      <c r="CU137" s="309" t="str">
        <f ca="true">+IF(OFFSET('Sanitation Data'!$F$28,0,10*ROW('Sanitation Data'!F131))="","",OFFSET('Sanitation Data'!$F$28,0,10*ROW('Sanitation Data'!F131)))</f>
        <v/>
      </c>
      <c r="CV137" s="309" t="str">
        <f ca="true">+IF(OFFSET('Sanitation Data'!$F$29,0,10*ROW('Sanitation Data'!F131))="","",OFFSET('Sanitation Data'!$F$29,0,10*ROW('Sanitation Data'!F131)))</f>
        <v/>
      </c>
      <c r="CW137" s="309" t="str">
        <f ca="true">+IF(OFFSET('Sanitation Data'!$F$30,0,10*ROW('Sanitation Data'!F131))="","",OFFSET('Sanitation Data'!$F$30,0,10*ROW('Sanitation Data'!F131)))</f>
        <v/>
      </c>
      <c r="CX137" s="309" t="str">
        <f ca="true">+IF(OFFSET('Sanitation Data'!$F$31,0,10*ROW('Sanitation Data'!F131))="","",OFFSET('Sanitation Data'!$F$31,0,10*ROW('Sanitation Data'!F131)))</f>
        <v/>
      </c>
      <c r="CY137" s="309" t="str">
        <f ca="true">+IF(OFFSET('Sanitation Data'!$F$32,0,10*ROW('Sanitation Data'!F131))="","",OFFSET('Sanitation Data'!$F$32,0,10*ROW('Sanitation Data'!F131)))</f>
        <v/>
      </c>
      <c r="CZ137" s="309" t="str">
        <f ca="true">+IF(OFFSET('Sanitation Data'!$G$28,0,10*ROW('Sanitation Data'!G131))="","",OFFSET('Sanitation Data'!$G$28,0,10*ROW('Sanitation Data'!G131)))</f>
        <v/>
      </c>
      <c r="DA137" s="309" t="str">
        <f ca="true">+IF(OFFSET('Sanitation Data'!$G$29,0,10*ROW('Sanitation Data'!G131))="","",OFFSET('Sanitation Data'!$G$29,0,10*ROW('Sanitation Data'!G131)))</f>
        <v/>
      </c>
      <c r="DB137" s="309" t="str">
        <f ca="true">+IF(OFFSET('Sanitation Data'!$G$30,0,10*ROW('Sanitation Data'!G131))="","",OFFSET('Sanitation Data'!$G$30,0,10*ROW('Sanitation Data'!G131)))</f>
        <v/>
      </c>
      <c r="DC137" s="309" t="str">
        <f ca="true">+IF(OFFSET('Sanitation Data'!$G$31,0,10*ROW('Sanitation Data'!G131))="","",OFFSET('Sanitation Data'!$G$31,0,10*ROW('Sanitation Data'!G131)))</f>
        <v/>
      </c>
      <c r="DD137" s="309" t="str">
        <f ca="true">+IF(OFFSET('Sanitation Data'!$G$32,0,10*ROW('Sanitation Data'!G131))="","",OFFSET('Sanitation Data'!$G$32,0,10*ROW('Sanitation Data'!G131)))</f>
        <v/>
      </c>
      <c r="DE137" s="309" t="str">
        <f ca="true">+IF(OFFSET('Sanitation Data'!$H$28,0,10*ROW('Sanitation Data'!H131))="","",OFFSET('Sanitation Data'!$H$28,0,10*ROW('Sanitation Data'!H131)))</f>
        <v/>
      </c>
      <c r="DF137" s="309" t="str">
        <f ca="true">+IF(OFFSET('Sanitation Data'!$H$29,0,10*ROW('Sanitation Data'!H131))="","",OFFSET('Sanitation Data'!$H$29,0,10*ROW('Sanitation Data'!H131)))</f>
        <v/>
      </c>
      <c r="DG137" s="309" t="str">
        <f ca="true">+IF(OFFSET('Sanitation Data'!$H$30,0,10*ROW('Sanitation Data'!H131))="","",OFFSET('Sanitation Data'!$H$30,0,10*ROW('Sanitation Data'!H131)))</f>
        <v/>
      </c>
      <c r="DH137" s="309" t="str">
        <f ca="true">+IF(OFFSET('Sanitation Data'!$H$31,0,10*ROW('Sanitation Data'!H131))="","",OFFSET('Sanitation Data'!$H$31,0,10*ROW('Sanitation Data'!H131)))</f>
        <v/>
      </c>
      <c r="DI137" s="309" t="str">
        <f ca="true">+IF(OFFSET('Sanitation Data'!$H$32,0,10*ROW('Sanitation Data'!H131))="","",OFFSET('Sanitation Data'!$H$32,0,10*ROW('Sanitation Data'!H131)))</f>
        <v/>
      </c>
      <c r="DJ137" s="309" t="str">
        <f ca="true">+IF(OFFSET('Sanitation Data'!$I$28,0,10*ROW('Sanitation Data'!I131))="","",OFFSET('Sanitation Data'!$I$28,0,10*ROW('Sanitation Data'!I131)))</f>
        <v/>
      </c>
      <c r="DK137" s="309" t="str">
        <f ca="true">+IF(OFFSET('Sanitation Data'!$I$29,0,10*ROW('Sanitation Data'!I131))="","",OFFSET('Sanitation Data'!$I$29,0,10*ROW('Sanitation Data'!I131)))</f>
        <v/>
      </c>
      <c r="DL137" s="309" t="str">
        <f ca="true">+IF(OFFSET('Sanitation Data'!$I$30,0,10*ROW('Sanitation Data'!I131))="","",OFFSET('Sanitation Data'!$I$30,0,10*ROW('Sanitation Data'!I131)))</f>
        <v/>
      </c>
      <c r="DM137" s="309" t="str">
        <f ca="true">+IF(OFFSET('Sanitation Data'!$I$31,0,10*ROW('Sanitation Data'!I131))="","",OFFSET('Sanitation Data'!$I$31,0,10*ROW('Sanitation Data'!I131)))</f>
        <v/>
      </c>
      <c r="DN137" s="309" t="str">
        <f ca="true">+IF(OFFSET('Sanitation Data'!$I$32,0,10*ROW('Sanitation Data'!I131))="","",OFFSET('Sanitation Data'!$I$32,0,10*ROW('Sanitation Data'!I131)))</f>
        <v/>
      </c>
      <c r="DO137" s="309" t="str">
        <f ca="true">+IF(OFFSET('Hygiene Data'!$D$11,0,10*ROW('Hygiene Data'!D131))="","",OFFSET('Hygiene Data'!$D$11,0,10*ROW('Hygiene Data'!D131)))</f>
        <v/>
      </c>
      <c r="DP137" s="309" t="str">
        <f ca="true">+IF(OFFSET('Hygiene Data'!$D$12,0,10*ROW('Hygiene Data'!D131))="","",OFFSET('Hygiene Data'!$D$12,0,10*ROW('Hygiene Data'!D131)))</f>
        <v/>
      </c>
      <c r="DQ137" s="309" t="str">
        <f ca="true">+IF(OFFSET('Hygiene Data'!$D$13,0,10*ROW('Hygiene Data'!D131))="","",OFFSET('Hygiene Data'!$D$13,0,10*ROW('Hygiene Data'!D131)))</f>
        <v/>
      </c>
      <c r="DR137" s="309" t="str">
        <f ca="true">+IF(OFFSET('Hygiene Data'!$E$11,0,10*ROW('Hygiene Data'!E131))="","",OFFSET('Hygiene Data'!$E$11,0,10*ROW('Hygiene Data'!E131)))</f>
        <v/>
      </c>
      <c r="DS137" s="309" t="str">
        <f ca="true">+IF(OFFSET('Hygiene Data'!$E$12,0,10*ROW('Hygiene Data'!E131))="","",OFFSET('Hygiene Data'!$E$12,0,10*ROW('Hygiene Data'!E131)))</f>
        <v/>
      </c>
      <c r="DT137" s="309" t="str">
        <f ca="true">+IF(OFFSET('Hygiene Data'!$E$13,0,10*ROW('Hygiene Data'!E131))="","",OFFSET('Hygiene Data'!$E$13,0,10*ROW('Hygiene Data'!E131)))</f>
        <v/>
      </c>
      <c r="DU137" s="309" t="str">
        <f ca="true">+IF(OFFSET('Hygiene Data'!$F$11,0,10*ROW('Hygiene Data'!F131))="","",OFFSET('Hygiene Data'!$F$11,0,10*ROW('Hygiene Data'!F131)))</f>
        <v/>
      </c>
      <c r="DV137" s="309" t="str">
        <f ca="true">+IF(OFFSET('Hygiene Data'!$F$12,0,10*ROW('Hygiene Data'!F131))="","",OFFSET('Hygiene Data'!$F$12,0,10*ROW('Hygiene Data'!F131)))</f>
        <v/>
      </c>
      <c r="DW137" s="309" t="str">
        <f ca="true">+IF(OFFSET('Hygiene Data'!$F$13,0,10*ROW('Hygiene Data'!F131))="","",OFFSET('Hygiene Data'!$F$13,0,10*ROW('Hygiene Data'!F131)))</f>
        <v/>
      </c>
      <c r="DX137" s="309" t="str">
        <f ca="true">+IF(OFFSET('Hygiene Data'!$G$11,0,10*ROW('Hygiene Data'!G131))="","",OFFSET('Hygiene Data'!$G$11,0,10*ROW('Hygiene Data'!G131)))</f>
        <v/>
      </c>
      <c r="DY137" s="309" t="str">
        <f ca="true">+IF(OFFSET('Hygiene Data'!$G$12,0,10*ROW('Hygiene Data'!G131))="","",OFFSET('Hygiene Data'!$G$12,0,10*ROW('Hygiene Data'!G131)))</f>
        <v/>
      </c>
      <c r="DZ137" s="309" t="str">
        <f ca="true">+IF(OFFSET('Hygiene Data'!$G$13,0,10*ROW('Hygiene Data'!G131))="","",OFFSET('Hygiene Data'!$G$13,0,10*ROW('Hygiene Data'!G131)))</f>
        <v/>
      </c>
      <c r="EA137" s="309" t="str">
        <f ca="true">+IF(OFFSET('Hygiene Data'!$H$11,0,10*ROW('Hygiene Data'!H131))="","",OFFSET('Hygiene Data'!$H$11,0,10*ROW('Hygiene Data'!H131)))</f>
        <v/>
      </c>
      <c r="EB137" s="309" t="str">
        <f ca="true">+IF(OFFSET('Hygiene Data'!$H$12,0,10*ROW('Hygiene Data'!H131))="","",OFFSET('Hygiene Data'!$H$12,0,10*ROW('Hygiene Data'!H131)))</f>
        <v/>
      </c>
      <c r="EC137" s="309" t="str">
        <f ca="true">+IF(OFFSET('Hygiene Data'!$H$13,0,10*ROW('Hygiene Data'!H131))="","",OFFSET('Hygiene Data'!$H$13,0,10*ROW('Hygiene Data'!H131)))</f>
        <v/>
      </c>
      <c r="ED137" s="309" t="str">
        <f ca="true">+IF(OFFSET('Hygiene Data'!$I$11,0,10*ROW('Hygiene Data'!I131))="","",OFFSET('Hygiene Data'!$I$11,0,10*ROW('Hygiene Data'!I131)))</f>
        <v/>
      </c>
      <c r="EE137" s="309" t="str">
        <f ca="true">+IF(OFFSET('Hygiene Data'!$I$12,0,10*ROW('Hygiene Data'!I131))="","",OFFSET('Hygiene Data'!$I$12,0,10*ROW('Hygiene Data'!I131)))</f>
        <v/>
      </c>
      <c r="EF137" s="309"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65"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9"/>
      <c r="BS138" s="309" t="str">
        <f ca="true">+IF(OFFSET('Water Data'!$D$27,0,10*ROW('Water Data'!D132))="","",OFFSET('Water Data'!$D$27,0,10*ROW('Water Data'!D132)))</f>
        <v/>
      </c>
      <c r="BT138" s="309" t="str">
        <f ca="true">+IF(OFFSET('Water Data'!$D$28,0,10*ROW('Water Data'!D132))="","",OFFSET('Water Data'!$D$28,0,10*ROW('Water Data'!D132)))</f>
        <v/>
      </c>
      <c r="BU138" s="309" t="str">
        <f ca="true">+IF(OFFSET('Water Data'!$D$29,0,10*ROW('Water Data'!D132))="","",OFFSET('Water Data'!$D$29,0,10*ROW('Water Data'!D132)))</f>
        <v/>
      </c>
      <c r="BV138" s="309" t="str">
        <f ca="true">+IF(OFFSET('Water Data'!$E$27,0,10*ROW('Water Data'!E132))="","",OFFSET('Water Data'!$E$27,0,10*ROW('Water Data'!E132)))</f>
        <v/>
      </c>
      <c r="BW138" s="309" t="str">
        <f ca="true">+IF(OFFSET('Water Data'!$E$28,0,10*ROW('Water Data'!E132))="","",OFFSET('Water Data'!$E$28,0,10*ROW('Water Data'!E132)))</f>
        <v/>
      </c>
      <c r="BX138" s="309" t="str">
        <f ca="true">+IF(OFFSET('Water Data'!$E$29,0,10*ROW('Water Data'!E132))="","",OFFSET('Water Data'!$E$29,0,10*ROW('Water Data'!E132)))</f>
        <v/>
      </c>
      <c r="BY138" s="309" t="str">
        <f ca="true">+IF(OFFSET('Water Data'!$F$27,0,10*ROW('Water Data'!F132))="","",OFFSET('Water Data'!$F$27,0,10*ROW('Water Data'!F132)))</f>
        <v/>
      </c>
      <c r="BZ138" s="309" t="str">
        <f ca="true">+IF(OFFSET('Water Data'!$F$28,0,10*ROW('Water Data'!F132))="","",OFFSET('Water Data'!$F$28,0,10*ROW('Water Data'!F132)))</f>
        <v/>
      </c>
      <c r="CA138" s="309" t="str">
        <f ca="true">+IF(OFFSET('Water Data'!$F$29,0,10*ROW('Water Data'!F132))="","",OFFSET('Water Data'!$F$29,0,10*ROW('Water Data'!F132)))</f>
        <v/>
      </c>
      <c r="CB138" s="309" t="str">
        <f ca="true">+IF(OFFSET('Water Data'!$G$27,0,10*ROW('Water Data'!G132))="","",OFFSET('Water Data'!$G$27,0,10*ROW('Water Data'!G132)))</f>
        <v/>
      </c>
      <c r="CC138" s="309" t="str">
        <f ca="true">+IF(OFFSET('Water Data'!$G$28,0,10*ROW('Water Data'!G132))="","",OFFSET('Water Data'!$G$28,0,10*ROW('Water Data'!G132)))</f>
        <v/>
      </c>
      <c r="CD138" s="309" t="str">
        <f ca="true">+IF(OFFSET('Water Data'!$G$29,0,10*ROW('Water Data'!G132))="","",OFFSET('Water Data'!$G$29,0,10*ROW('Water Data'!G132)))</f>
        <v/>
      </c>
      <c r="CE138" s="309" t="str">
        <f ca="true">+IF(OFFSET('Water Data'!$H$27,0,10*ROW('Water Data'!H132))="","",OFFSET('Water Data'!$H$27,0,10*ROW('Water Data'!H132)))</f>
        <v/>
      </c>
      <c r="CF138" s="309" t="str">
        <f ca="true">+IF(OFFSET('Water Data'!$H$28,0,10*ROW('Water Data'!H132))="","",OFFSET('Water Data'!$H$28,0,10*ROW('Water Data'!H132)))</f>
        <v/>
      </c>
      <c r="CG138" s="309" t="str">
        <f ca="true">+IF(OFFSET('Water Data'!$H$29,0,10*ROW('Water Data'!H132))="","",OFFSET('Water Data'!$H$29,0,10*ROW('Water Data'!H132)))</f>
        <v/>
      </c>
      <c r="CH138" s="309" t="str">
        <f ca="true">+IF(OFFSET('Water Data'!$I$27,0,10*ROW('Water Data'!I132))="","",OFFSET('Water Data'!$I$27,0,10*ROW('Water Data'!I132)))</f>
        <v/>
      </c>
      <c r="CI138" s="309" t="str">
        <f ca="true">+IF(OFFSET('Water Data'!$I$28,0,10*ROW('Water Data'!I132))="","",OFFSET('Water Data'!$I$28,0,10*ROW('Water Data'!I132)))</f>
        <v/>
      </c>
      <c r="CJ138" s="309" t="str">
        <f ca="true">+IF(OFFSET('Water Data'!$I$29,0,10*ROW('Water Data'!I132))="","",OFFSET('Water Data'!$I$29,0,10*ROW('Water Data'!I132)))</f>
        <v/>
      </c>
      <c r="CK138" s="309" t="str">
        <f ca="true">+IF(OFFSET('Sanitation Data'!$D$28,0,10*ROW('Sanitation Data'!D132))="","",OFFSET('Sanitation Data'!$D$28,0,10*ROW('Sanitation Data'!D132)))</f>
        <v/>
      </c>
      <c r="CL138" s="309" t="str">
        <f ca="true">+IF(OFFSET('Sanitation Data'!$D$29,0,10*ROW('Sanitation Data'!D132))="","",OFFSET('Sanitation Data'!$D$29,0,10*ROW('Sanitation Data'!D132)))</f>
        <v/>
      </c>
      <c r="CM138" s="309" t="str">
        <f ca="true">+IF(OFFSET('Sanitation Data'!$D$30,0,10*ROW('Sanitation Data'!D132))="","",OFFSET('Sanitation Data'!$D$30,0,10*ROW('Sanitation Data'!D132)))</f>
        <v/>
      </c>
      <c r="CN138" s="309" t="str">
        <f ca="true">+IF(OFFSET('Sanitation Data'!$D$31,0,10*ROW('Sanitation Data'!D132))="","",OFFSET('Sanitation Data'!$D$31,0,10*ROW('Sanitation Data'!D132)))</f>
        <v/>
      </c>
      <c r="CO138" s="309" t="str">
        <f ca="true">+IF(OFFSET('Sanitation Data'!$D$32,0,10*ROW('Sanitation Data'!D132))="","",OFFSET('Sanitation Data'!$D$32,0,10*ROW('Sanitation Data'!D132)))</f>
        <v/>
      </c>
      <c r="CP138" s="309" t="str">
        <f ca="true">+IF(OFFSET('Sanitation Data'!$E$28,0,10*ROW('Sanitation Data'!E132))="","",OFFSET('Sanitation Data'!$E$28,0,10*ROW('Sanitation Data'!E132)))</f>
        <v/>
      </c>
      <c r="CQ138" s="309" t="str">
        <f ca="true">+IF(OFFSET('Sanitation Data'!$E$29,0,10*ROW('Sanitation Data'!E132))="","",OFFSET('Sanitation Data'!$E$29,0,10*ROW('Sanitation Data'!E132)))</f>
        <v/>
      </c>
      <c r="CR138" s="309" t="str">
        <f ca="true">+IF(OFFSET('Sanitation Data'!$E$30,0,10*ROW('Sanitation Data'!E132))="","",OFFSET('Sanitation Data'!$E$30,0,10*ROW('Sanitation Data'!E132)))</f>
        <v/>
      </c>
      <c r="CS138" s="309" t="str">
        <f ca="true">+IF(OFFSET('Sanitation Data'!$E$31,0,10*ROW('Sanitation Data'!E132))="","",OFFSET('Sanitation Data'!$E$31,0,10*ROW('Sanitation Data'!E132)))</f>
        <v/>
      </c>
      <c r="CT138" s="309" t="str">
        <f ca="true">+IF(OFFSET('Sanitation Data'!$E$32,0,10*ROW('Sanitation Data'!E132))="","",OFFSET('Sanitation Data'!$E$32,0,10*ROW('Sanitation Data'!E132)))</f>
        <v/>
      </c>
      <c r="CU138" s="309" t="str">
        <f ca="true">+IF(OFFSET('Sanitation Data'!$F$28,0,10*ROW('Sanitation Data'!F132))="","",OFFSET('Sanitation Data'!$F$28,0,10*ROW('Sanitation Data'!F132)))</f>
        <v/>
      </c>
      <c r="CV138" s="309" t="str">
        <f ca="true">+IF(OFFSET('Sanitation Data'!$F$29,0,10*ROW('Sanitation Data'!F132))="","",OFFSET('Sanitation Data'!$F$29,0,10*ROW('Sanitation Data'!F132)))</f>
        <v/>
      </c>
      <c r="CW138" s="309" t="str">
        <f ca="true">+IF(OFFSET('Sanitation Data'!$F$30,0,10*ROW('Sanitation Data'!F132))="","",OFFSET('Sanitation Data'!$F$30,0,10*ROW('Sanitation Data'!F132)))</f>
        <v/>
      </c>
      <c r="CX138" s="309" t="str">
        <f ca="true">+IF(OFFSET('Sanitation Data'!$F$31,0,10*ROW('Sanitation Data'!F132))="","",OFFSET('Sanitation Data'!$F$31,0,10*ROW('Sanitation Data'!F132)))</f>
        <v/>
      </c>
      <c r="CY138" s="309" t="str">
        <f ca="true">+IF(OFFSET('Sanitation Data'!$F$32,0,10*ROW('Sanitation Data'!F132))="","",OFFSET('Sanitation Data'!$F$32,0,10*ROW('Sanitation Data'!F132)))</f>
        <v/>
      </c>
      <c r="CZ138" s="309" t="str">
        <f ca="true">+IF(OFFSET('Sanitation Data'!$G$28,0,10*ROW('Sanitation Data'!G132))="","",OFFSET('Sanitation Data'!$G$28,0,10*ROW('Sanitation Data'!G132)))</f>
        <v/>
      </c>
      <c r="DA138" s="309" t="str">
        <f ca="true">+IF(OFFSET('Sanitation Data'!$G$29,0,10*ROW('Sanitation Data'!G132))="","",OFFSET('Sanitation Data'!$G$29,0,10*ROW('Sanitation Data'!G132)))</f>
        <v/>
      </c>
      <c r="DB138" s="309" t="str">
        <f ca="true">+IF(OFFSET('Sanitation Data'!$G$30,0,10*ROW('Sanitation Data'!G132))="","",OFFSET('Sanitation Data'!$G$30,0,10*ROW('Sanitation Data'!G132)))</f>
        <v/>
      </c>
      <c r="DC138" s="309" t="str">
        <f ca="true">+IF(OFFSET('Sanitation Data'!$G$31,0,10*ROW('Sanitation Data'!G132))="","",OFFSET('Sanitation Data'!$G$31,0,10*ROW('Sanitation Data'!G132)))</f>
        <v/>
      </c>
      <c r="DD138" s="309" t="str">
        <f ca="true">+IF(OFFSET('Sanitation Data'!$G$32,0,10*ROW('Sanitation Data'!G132))="","",OFFSET('Sanitation Data'!$G$32,0,10*ROW('Sanitation Data'!G132)))</f>
        <v/>
      </c>
      <c r="DE138" s="309" t="str">
        <f ca="true">+IF(OFFSET('Sanitation Data'!$H$28,0,10*ROW('Sanitation Data'!H132))="","",OFFSET('Sanitation Data'!$H$28,0,10*ROW('Sanitation Data'!H132)))</f>
        <v/>
      </c>
      <c r="DF138" s="309" t="str">
        <f ca="true">+IF(OFFSET('Sanitation Data'!$H$29,0,10*ROW('Sanitation Data'!H132))="","",OFFSET('Sanitation Data'!$H$29,0,10*ROW('Sanitation Data'!H132)))</f>
        <v/>
      </c>
      <c r="DG138" s="309" t="str">
        <f ca="true">+IF(OFFSET('Sanitation Data'!$H$30,0,10*ROW('Sanitation Data'!H132))="","",OFFSET('Sanitation Data'!$H$30,0,10*ROW('Sanitation Data'!H132)))</f>
        <v/>
      </c>
      <c r="DH138" s="309" t="str">
        <f ca="true">+IF(OFFSET('Sanitation Data'!$H$31,0,10*ROW('Sanitation Data'!H132))="","",OFFSET('Sanitation Data'!$H$31,0,10*ROW('Sanitation Data'!H132)))</f>
        <v/>
      </c>
      <c r="DI138" s="309" t="str">
        <f ca="true">+IF(OFFSET('Sanitation Data'!$H$32,0,10*ROW('Sanitation Data'!H132))="","",OFFSET('Sanitation Data'!$H$32,0,10*ROW('Sanitation Data'!H132)))</f>
        <v/>
      </c>
      <c r="DJ138" s="309" t="str">
        <f ca="true">+IF(OFFSET('Sanitation Data'!$I$28,0,10*ROW('Sanitation Data'!I132))="","",OFFSET('Sanitation Data'!$I$28,0,10*ROW('Sanitation Data'!I132)))</f>
        <v/>
      </c>
      <c r="DK138" s="309" t="str">
        <f ca="true">+IF(OFFSET('Sanitation Data'!$I$29,0,10*ROW('Sanitation Data'!I132))="","",OFFSET('Sanitation Data'!$I$29,0,10*ROW('Sanitation Data'!I132)))</f>
        <v/>
      </c>
      <c r="DL138" s="309" t="str">
        <f ca="true">+IF(OFFSET('Sanitation Data'!$I$30,0,10*ROW('Sanitation Data'!I132))="","",OFFSET('Sanitation Data'!$I$30,0,10*ROW('Sanitation Data'!I132)))</f>
        <v/>
      </c>
      <c r="DM138" s="309" t="str">
        <f ca="true">+IF(OFFSET('Sanitation Data'!$I$31,0,10*ROW('Sanitation Data'!I132))="","",OFFSET('Sanitation Data'!$I$31,0,10*ROW('Sanitation Data'!I132)))</f>
        <v/>
      </c>
      <c r="DN138" s="309" t="str">
        <f ca="true">+IF(OFFSET('Sanitation Data'!$I$32,0,10*ROW('Sanitation Data'!I132))="","",OFFSET('Sanitation Data'!$I$32,0,10*ROW('Sanitation Data'!I132)))</f>
        <v/>
      </c>
      <c r="DO138" s="309" t="str">
        <f ca="true">+IF(OFFSET('Hygiene Data'!$D$11,0,10*ROW('Hygiene Data'!D132))="","",OFFSET('Hygiene Data'!$D$11,0,10*ROW('Hygiene Data'!D132)))</f>
        <v/>
      </c>
      <c r="DP138" s="309" t="str">
        <f ca="true">+IF(OFFSET('Hygiene Data'!$D$12,0,10*ROW('Hygiene Data'!D132))="","",OFFSET('Hygiene Data'!$D$12,0,10*ROW('Hygiene Data'!D132)))</f>
        <v/>
      </c>
      <c r="DQ138" s="309" t="str">
        <f ca="true">+IF(OFFSET('Hygiene Data'!$D$13,0,10*ROW('Hygiene Data'!D132))="","",OFFSET('Hygiene Data'!$D$13,0,10*ROW('Hygiene Data'!D132)))</f>
        <v/>
      </c>
      <c r="DR138" s="309" t="str">
        <f ca="true">+IF(OFFSET('Hygiene Data'!$E$11,0,10*ROW('Hygiene Data'!E132))="","",OFFSET('Hygiene Data'!$E$11,0,10*ROW('Hygiene Data'!E132)))</f>
        <v/>
      </c>
      <c r="DS138" s="309" t="str">
        <f ca="true">+IF(OFFSET('Hygiene Data'!$E$12,0,10*ROW('Hygiene Data'!E132))="","",OFFSET('Hygiene Data'!$E$12,0,10*ROW('Hygiene Data'!E132)))</f>
        <v/>
      </c>
      <c r="DT138" s="309" t="str">
        <f ca="true">+IF(OFFSET('Hygiene Data'!$E$13,0,10*ROW('Hygiene Data'!E132))="","",OFFSET('Hygiene Data'!$E$13,0,10*ROW('Hygiene Data'!E132)))</f>
        <v/>
      </c>
      <c r="DU138" s="309" t="str">
        <f ca="true">+IF(OFFSET('Hygiene Data'!$F$11,0,10*ROW('Hygiene Data'!F132))="","",OFFSET('Hygiene Data'!$F$11,0,10*ROW('Hygiene Data'!F132)))</f>
        <v/>
      </c>
      <c r="DV138" s="309" t="str">
        <f ca="true">+IF(OFFSET('Hygiene Data'!$F$12,0,10*ROW('Hygiene Data'!F132))="","",OFFSET('Hygiene Data'!$F$12,0,10*ROW('Hygiene Data'!F132)))</f>
        <v/>
      </c>
      <c r="DW138" s="309" t="str">
        <f ca="true">+IF(OFFSET('Hygiene Data'!$F$13,0,10*ROW('Hygiene Data'!F132))="","",OFFSET('Hygiene Data'!$F$13,0,10*ROW('Hygiene Data'!F132)))</f>
        <v/>
      </c>
      <c r="DX138" s="309" t="str">
        <f ca="true">+IF(OFFSET('Hygiene Data'!$G$11,0,10*ROW('Hygiene Data'!G132))="","",OFFSET('Hygiene Data'!$G$11,0,10*ROW('Hygiene Data'!G132)))</f>
        <v/>
      </c>
      <c r="DY138" s="309" t="str">
        <f ca="true">+IF(OFFSET('Hygiene Data'!$G$12,0,10*ROW('Hygiene Data'!G132))="","",OFFSET('Hygiene Data'!$G$12,0,10*ROW('Hygiene Data'!G132)))</f>
        <v/>
      </c>
      <c r="DZ138" s="309" t="str">
        <f ca="true">+IF(OFFSET('Hygiene Data'!$G$13,0,10*ROW('Hygiene Data'!G132))="","",OFFSET('Hygiene Data'!$G$13,0,10*ROW('Hygiene Data'!G132)))</f>
        <v/>
      </c>
      <c r="EA138" s="309" t="str">
        <f ca="true">+IF(OFFSET('Hygiene Data'!$H$11,0,10*ROW('Hygiene Data'!H132))="","",OFFSET('Hygiene Data'!$H$11,0,10*ROW('Hygiene Data'!H132)))</f>
        <v/>
      </c>
      <c r="EB138" s="309" t="str">
        <f ca="true">+IF(OFFSET('Hygiene Data'!$H$12,0,10*ROW('Hygiene Data'!H132))="","",OFFSET('Hygiene Data'!$H$12,0,10*ROW('Hygiene Data'!H132)))</f>
        <v/>
      </c>
      <c r="EC138" s="309" t="str">
        <f ca="true">+IF(OFFSET('Hygiene Data'!$H$13,0,10*ROW('Hygiene Data'!H132))="","",OFFSET('Hygiene Data'!$H$13,0,10*ROW('Hygiene Data'!H132)))</f>
        <v/>
      </c>
      <c r="ED138" s="309" t="str">
        <f ca="true">+IF(OFFSET('Hygiene Data'!$I$11,0,10*ROW('Hygiene Data'!I132))="","",OFFSET('Hygiene Data'!$I$11,0,10*ROW('Hygiene Data'!I132)))</f>
        <v/>
      </c>
      <c r="EE138" s="309" t="str">
        <f ca="true">+IF(OFFSET('Hygiene Data'!$I$12,0,10*ROW('Hygiene Data'!I132))="","",OFFSET('Hygiene Data'!$I$12,0,10*ROW('Hygiene Data'!I132)))</f>
        <v/>
      </c>
      <c r="EF138" s="309"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65"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9"/>
      <c r="BS139" s="309" t="str">
        <f ca="true">+IF(OFFSET('Water Data'!$D$27,0,10*ROW('Water Data'!D133))="","",OFFSET('Water Data'!$D$27,0,10*ROW('Water Data'!D133)))</f>
        <v/>
      </c>
      <c r="BT139" s="309" t="str">
        <f ca="true">+IF(OFFSET('Water Data'!$D$28,0,10*ROW('Water Data'!D133))="","",OFFSET('Water Data'!$D$28,0,10*ROW('Water Data'!D133)))</f>
        <v/>
      </c>
      <c r="BU139" s="309" t="str">
        <f ca="true">+IF(OFFSET('Water Data'!$D$29,0,10*ROW('Water Data'!D133))="","",OFFSET('Water Data'!$D$29,0,10*ROW('Water Data'!D133)))</f>
        <v/>
      </c>
      <c r="BV139" s="309" t="str">
        <f ca="true">+IF(OFFSET('Water Data'!$E$27,0,10*ROW('Water Data'!E133))="","",OFFSET('Water Data'!$E$27,0,10*ROW('Water Data'!E133)))</f>
        <v/>
      </c>
      <c r="BW139" s="309" t="str">
        <f ca="true">+IF(OFFSET('Water Data'!$E$28,0,10*ROW('Water Data'!E133))="","",OFFSET('Water Data'!$E$28,0,10*ROW('Water Data'!E133)))</f>
        <v/>
      </c>
      <c r="BX139" s="309" t="str">
        <f ca="true">+IF(OFFSET('Water Data'!$E$29,0,10*ROW('Water Data'!E133))="","",OFFSET('Water Data'!$E$29,0,10*ROW('Water Data'!E133)))</f>
        <v/>
      </c>
      <c r="BY139" s="309" t="str">
        <f ca="true">+IF(OFFSET('Water Data'!$F$27,0,10*ROW('Water Data'!F133))="","",OFFSET('Water Data'!$F$27,0,10*ROW('Water Data'!F133)))</f>
        <v/>
      </c>
      <c r="BZ139" s="309" t="str">
        <f ca="true">+IF(OFFSET('Water Data'!$F$28,0,10*ROW('Water Data'!F133))="","",OFFSET('Water Data'!$F$28,0,10*ROW('Water Data'!F133)))</f>
        <v/>
      </c>
      <c r="CA139" s="309" t="str">
        <f ca="true">+IF(OFFSET('Water Data'!$F$29,0,10*ROW('Water Data'!F133))="","",OFFSET('Water Data'!$F$29,0,10*ROW('Water Data'!F133)))</f>
        <v/>
      </c>
      <c r="CB139" s="309" t="str">
        <f ca="true">+IF(OFFSET('Water Data'!$G$27,0,10*ROW('Water Data'!G133))="","",OFFSET('Water Data'!$G$27,0,10*ROW('Water Data'!G133)))</f>
        <v/>
      </c>
      <c r="CC139" s="309" t="str">
        <f ca="true">+IF(OFFSET('Water Data'!$G$28,0,10*ROW('Water Data'!G133))="","",OFFSET('Water Data'!$G$28,0,10*ROW('Water Data'!G133)))</f>
        <v/>
      </c>
      <c r="CD139" s="309" t="str">
        <f ca="true">+IF(OFFSET('Water Data'!$G$29,0,10*ROW('Water Data'!G133))="","",OFFSET('Water Data'!$G$29,0,10*ROW('Water Data'!G133)))</f>
        <v/>
      </c>
      <c r="CE139" s="309" t="str">
        <f ca="true">+IF(OFFSET('Water Data'!$H$27,0,10*ROW('Water Data'!H133))="","",OFFSET('Water Data'!$H$27,0,10*ROW('Water Data'!H133)))</f>
        <v/>
      </c>
      <c r="CF139" s="309" t="str">
        <f ca="true">+IF(OFFSET('Water Data'!$H$28,0,10*ROW('Water Data'!H133))="","",OFFSET('Water Data'!$H$28,0,10*ROW('Water Data'!H133)))</f>
        <v/>
      </c>
      <c r="CG139" s="309" t="str">
        <f ca="true">+IF(OFFSET('Water Data'!$H$29,0,10*ROW('Water Data'!H133))="","",OFFSET('Water Data'!$H$29,0,10*ROW('Water Data'!H133)))</f>
        <v/>
      </c>
      <c r="CH139" s="309" t="str">
        <f ca="true">+IF(OFFSET('Water Data'!$I$27,0,10*ROW('Water Data'!I133))="","",OFFSET('Water Data'!$I$27,0,10*ROW('Water Data'!I133)))</f>
        <v/>
      </c>
      <c r="CI139" s="309" t="str">
        <f ca="true">+IF(OFFSET('Water Data'!$I$28,0,10*ROW('Water Data'!I133))="","",OFFSET('Water Data'!$I$28,0,10*ROW('Water Data'!I133)))</f>
        <v/>
      </c>
      <c r="CJ139" s="309" t="str">
        <f ca="true">+IF(OFFSET('Water Data'!$I$29,0,10*ROW('Water Data'!I133))="","",OFFSET('Water Data'!$I$29,0,10*ROW('Water Data'!I133)))</f>
        <v/>
      </c>
      <c r="CK139" s="309" t="str">
        <f ca="true">+IF(OFFSET('Sanitation Data'!$D$28,0,10*ROW('Sanitation Data'!D133))="","",OFFSET('Sanitation Data'!$D$28,0,10*ROW('Sanitation Data'!D133)))</f>
        <v/>
      </c>
      <c r="CL139" s="309" t="str">
        <f ca="true">+IF(OFFSET('Sanitation Data'!$D$29,0,10*ROW('Sanitation Data'!D133))="","",OFFSET('Sanitation Data'!$D$29,0,10*ROW('Sanitation Data'!D133)))</f>
        <v/>
      </c>
      <c r="CM139" s="309" t="str">
        <f ca="true">+IF(OFFSET('Sanitation Data'!$D$30,0,10*ROW('Sanitation Data'!D133))="","",OFFSET('Sanitation Data'!$D$30,0,10*ROW('Sanitation Data'!D133)))</f>
        <v/>
      </c>
      <c r="CN139" s="309" t="str">
        <f ca="true">+IF(OFFSET('Sanitation Data'!$D$31,0,10*ROW('Sanitation Data'!D133))="","",OFFSET('Sanitation Data'!$D$31,0,10*ROW('Sanitation Data'!D133)))</f>
        <v/>
      </c>
      <c r="CO139" s="309" t="str">
        <f ca="true">+IF(OFFSET('Sanitation Data'!$D$32,0,10*ROW('Sanitation Data'!D133))="","",OFFSET('Sanitation Data'!$D$32,0,10*ROW('Sanitation Data'!D133)))</f>
        <v/>
      </c>
      <c r="CP139" s="309" t="str">
        <f ca="true">+IF(OFFSET('Sanitation Data'!$E$28,0,10*ROW('Sanitation Data'!E133))="","",OFFSET('Sanitation Data'!$E$28,0,10*ROW('Sanitation Data'!E133)))</f>
        <v/>
      </c>
      <c r="CQ139" s="309" t="str">
        <f ca="true">+IF(OFFSET('Sanitation Data'!$E$29,0,10*ROW('Sanitation Data'!E133))="","",OFFSET('Sanitation Data'!$E$29,0,10*ROW('Sanitation Data'!E133)))</f>
        <v/>
      </c>
      <c r="CR139" s="309" t="str">
        <f ca="true">+IF(OFFSET('Sanitation Data'!$E$30,0,10*ROW('Sanitation Data'!E133))="","",OFFSET('Sanitation Data'!$E$30,0,10*ROW('Sanitation Data'!E133)))</f>
        <v/>
      </c>
      <c r="CS139" s="309" t="str">
        <f ca="true">+IF(OFFSET('Sanitation Data'!$E$31,0,10*ROW('Sanitation Data'!E133))="","",OFFSET('Sanitation Data'!$E$31,0,10*ROW('Sanitation Data'!E133)))</f>
        <v/>
      </c>
      <c r="CT139" s="309" t="str">
        <f ca="true">+IF(OFFSET('Sanitation Data'!$E$32,0,10*ROW('Sanitation Data'!E133))="","",OFFSET('Sanitation Data'!$E$32,0,10*ROW('Sanitation Data'!E133)))</f>
        <v/>
      </c>
      <c r="CU139" s="309" t="str">
        <f ca="true">+IF(OFFSET('Sanitation Data'!$F$28,0,10*ROW('Sanitation Data'!F133))="","",OFFSET('Sanitation Data'!$F$28,0,10*ROW('Sanitation Data'!F133)))</f>
        <v/>
      </c>
      <c r="CV139" s="309" t="str">
        <f ca="true">+IF(OFFSET('Sanitation Data'!$F$29,0,10*ROW('Sanitation Data'!F133))="","",OFFSET('Sanitation Data'!$F$29,0,10*ROW('Sanitation Data'!F133)))</f>
        <v/>
      </c>
      <c r="CW139" s="309" t="str">
        <f ca="true">+IF(OFFSET('Sanitation Data'!$F$30,0,10*ROW('Sanitation Data'!F133))="","",OFFSET('Sanitation Data'!$F$30,0,10*ROW('Sanitation Data'!F133)))</f>
        <v/>
      </c>
      <c r="CX139" s="309" t="str">
        <f ca="true">+IF(OFFSET('Sanitation Data'!$F$31,0,10*ROW('Sanitation Data'!F133))="","",OFFSET('Sanitation Data'!$F$31,0,10*ROW('Sanitation Data'!F133)))</f>
        <v/>
      </c>
      <c r="CY139" s="309" t="str">
        <f ca="true">+IF(OFFSET('Sanitation Data'!$F$32,0,10*ROW('Sanitation Data'!F133))="","",OFFSET('Sanitation Data'!$F$32,0,10*ROW('Sanitation Data'!F133)))</f>
        <v/>
      </c>
      <c r="CZ139" s="309" t="str">
        <f ca="true">+IF(OFFSET('Sanitation Data'!$G$28,0,10*ROW('Sanitation Data'!G133))="","",OFFSET('Sanitation Data'!$G$28,0,10*ROW('Sanitation Data'!G133)))</f>
        <v/>
      </c>
      <c r="DA139" s="309" t="str">
        <f ca="true">+IF(OFFSET('Sanitation Data'!$G$29,0,10*ROW('Sanitation Data'!G133))="","",OFFSET('Sanitation Data'!$G$29,0,10*ROW('Sanitation Data'!G133)))</f>
        <v/>
      </c>
      <c r="DB139" s="309" t="str">
        <f ca="true">+IF(OFFSET('Sanitation Data'!$G$30,0,10*ROW('Sanitation Data'!G133))="","",OFFSET('Sanitation Data'!$G$30,0,10*ROW('Sanitation Data'!G133)))</f>
        <v/>
      </c>
      <c r="DC139" s="309" t="str">
        <f ca="true">+IF(OFFSET('Sanitation Data'!$G$31,0,10*ROW('Sanitation Data'!G133))="","",OFFSET('Sanitation Data'!$G$31,0,10*ROW('Sanitation Data'!G133)))</f>
        <v/>
      </c>
      <c r="DD139" s="309" t="str">
        <f ca="true">+IF(OFFSET('Sanitation Data'!$G$32,0,10*ROW('Sanitation Data'!G133))="","",OFFSET('Sanitation Data'!$G$32,0,10*ROW('Sanitation Data'!G133)))</f>
        <v/>
      </c>
      <c r="DE139" s="309" t="str">
        <f ca="true">+IF(OFFSET('Sanitation Data'!$H$28,0,10*ROW('Sanitation Data'!H133))="","",OFFSET('Sanitation Data'!$H$28,0,10*ROW('Sanitation Data'!H133)))</f>
        <v/>
      </c>
      <c r="DF139" s="309" t="str">
        <f ca="true">+IF(OFFSET('Sanitation Data'!$H$29,0,10*ROW('Sanitation Data'!H133))="","",OFFSET('Sanitation Data'!$H$29,0,10*ROW('Sanitation Data'!H133)))</f>
        <v/>
      </c>
      <c r="DG139" s="309" t="str">
        <f ca="true">+IF(OFFSET('Sanitation Data'!$H$30,0,10*ROW('Sanitation Data'!H133))="","",OFFSET('Sanitation Data'!$H$30,0,10*ROW('Sanitation Data'!H133)))</f>
        <v/>
      </c>
      <c r="DH139" s="309" t="str">
        <f ca="true">+IF(OFFSET('Sanitation Data'!$H$31,0,10*ROW('Sanitation Data'!H133))="","",OFFSET('Sanitation Data'!$H$31,0,10*ROW('Sanitation Data'!H133)))</f>
        <v/>
      </c>
      <c r="DI139" s="309" t="str">
        <f ca="true">+IF(OFFSET('Sanitation Data'!$H$32,0,10*ROW('Sanitation Data'!H133))="","",OFFSET('Sanitation Data'!$H$32,0,10*ROW('Sanitation Data'!H133)))</f>
        <v/>
      </c>
      <c r="DJ139" s="309" t="str">
        <f ca="true">+IF(OFFSET('Sanitation Data'!$I$28,0,10*ROW('Sanitation Data'!I133))="","",OFFSET('Sanitation Data'!$I$28,0,10*ROW('Sanitation Data'!I133)))</f>
        <v/>
      </c>
      <c r="DK139" s="309" t="str">
        <f ca="true">+IF(OFFSET('Sanitation Data'!$I$29,0,10*ROW('Sanitation Data'!I133))="","",OFFSET('Sanitation Data'!$I$29,0,10*ROW('Sanitation Data'!I133)))</f>
        <v/>
      </c>
      <c r="DL139" s="309" t="str">
        <f ca="true">+IF(OFFSET('Sanitation Data'!$I$30,0,10*ROW('Sanitation Data'!I133))="","",OFFSET('Sanitation Data'!$I$30,0,10*ROW('Sanitation Data'!I133)))</f>
        <v/>
      </c>
      <c r="DM139" s="309" t="str">
        <f ca="true">+IF(OFFSET('Sanitation Data'!$I$31,0,10*ROW('Sanitation Data'!I133))="","",OFFSET('Sanitation Data'!$I$31,0,10*ROW('Sanitation Data'!I133)))</f>
        <v/>
      </c>
      <c r="DN139" s="309" t="str">
        <f ca="true">+IF(OFFSET('Sanitation Data'!$I$32,0,10*ROW('Sanitation Data'!I133))="","",OFFSET('Sanitation Data'!$I$32,0,10*ROW('Sanitation Data'!I133)))</f>
        <v/>
      </c>
      <c r="DO139" s="309" t="str">
        <f ca="true">+IF(OFFSET('Hygiene Data'!$D$11,0,10*ROW('Hygiene Data'!D133))="","",OFFSET('Hygiene Data'!$D$11,0,10*ROW('Hygiene Data'!D133)))</f>
        <v/>
      </c>
      <c r="DP139" s="309" t="str">
        <f ca="true">+IF(OFFSET('Hygiene Data'!$D$12,0,10*ROW('Hygiene Data'!D133))="","",OFFSET('Hygiene Data'!$D$12,0,10*ROW('Hygiene Data'!D133)))</f>
        <v/>
      </c>
      <c r="DQ139" s="309" t="str">
        <f ca="true">+IF(OFFSET('Hygiene Data'!$D$13,0,10*ROW('Hygiene Data'!D133))="","",OFFSET('Hygiene Data'!$D$13,0,10*ROW('Hygiene Data'!D133)))</f>
        <v/>
      </c>
      <c r="DR139" s="309" t="str">
        <f ca="true">+IF(OFFSET('Hygiene Data'!$E$11,0,10*ROW('Hygiene Data'!E133))="","",OFFSET('Hygiene Data'!$E$11,0,10*ROW('Hygiene Data'!E133)))</f>
        <v/>
      </c>
      <c r="DS139" s="309" t="str">
        <f ca="true">+IF(OFFSET('Hygiene Data'!$E$12,0,10*ROW('Hygiene Data'!E133))="","",OFFSET('Hygiene Data'!$E$12,0,10*ROW('Hygiene Data'!E133)))</f>
        <v/>
      </c>
      <c r="DT139" s="309" t="str">
        <f ca="true">+IF(OFFSET('Hygiene Data'!$E$13,0,10*ROW('Hygiene Data'!E133))="","",OFFSET('Hygiene Data'!$E$13,0,10*ROW('Hygiene Data'!E133)))</f>
        <v/>
      </c>
      <c r="DU139" s="309" t="str">
        <f ca="true">+IF(OFFSET('Hygiene Data'!$F$11,0,10*ROW('Hygiene Data'!F133))="","",OFFSET('Hygiene Data'!$F$11,0,10*ROW('Hygiene Data'!F133)))</f>
        <v/>
      </c>
      <c r="DV139" s="309" t="str">
        <f ca="true">+IF(OFFSET('Hygiene Data'!$F$12,0,10*ROW('Hygiene Data'!F133))="","",OFFSET('Hygiene Data'!$F$12,0,10*ROW('Hygiene Data'!F133)))</f>
        <v/>
      </c>
      <c r="DW139" s="309" t="str">
        <f ca="true">+IF(OFFSET('Hygiene Data'!$F$13,0,10*ROW('Hygiene Data'!F133))="","",OFFSET('Hygiene Data'!$F$13,0,10*ROW('Hygiene Data'!F133)))</f>
        <v/>
      </c>
      <c r="DX139" s="309" t="str">
        <f ca="true">+IF(OFFSET('Hygiene Data'!$G$11,0,10*ROW('Hygiene Data'!G133))="","",OFFSET('Hygiene Data'!$G$11,0,10*ROW('Hygiene Data'!G133)))</f>
        <v/>
      </c>
      <c r="DY139" s="309" t="str">
        <f ca="true">+IF(OFFSET('Hygiene Data'!$G$12,0,10*ROW('Hygiene Data'!G133))="","",OFFSET('Hygiene Data'!$G$12,0,10*ROW('Hygiene Data'!G133)))</f>
        <v/>
      </c>
      <c r="DZ139" s="309" t="str">
        <f ca="true">+IF(OFFSET('Hygiene Data'!$G$13,0,10*ROW('Hygiene Data'!G133))="","",OFFSET('Hygiene Data'!$G$13,0,10*ROW('Hygiene Data'!G133)))</f>
        <v/>
      </c>
      <c r="EA139" s="309" t="str">
        <f ca="true">+IF(OFFSET('Hygiene Data'!$H$11,0,10*ROW('Hygiene Data'!H133))="","",OFFSET('Hygiene Data'!$H$11,0,10*ROW('Hygiene Data'!H133)))</f>
        <v/>
      </c>
      <c r="EB139" s="309" t="str">
        <f ca="true">+IF(OFFSET('Hygiene Data'!$H$12,0,10*ROW('Hygiene Data'!H133))="","",OFFSET('Hygiene Data'!$H$12,0,10*ROW('Hygiene Data'!H133)))</f>
        <v/>
      </c>
      <c r="EC139" s="309" t="str">
        <f ca="true">+IF(OFFSET('Hygiene Data'!$H$13,0,10*ROW('Hygiene Data'!H133))="","",OFFSET('Hygiene Data'!$H$13,0,10*ROW('Hygiene Data'!H133)))</f>
        <v/>
      </c>
      <c r="ED139" s="309" t="str">
        <f ca="true">+IF(OFFSET('Hygiene Data'!$I$11,0,10*ROW('Hygiene Data'!I133))="","",OFFSET('Hygiene Data'!$I$11,0,10*ROW('Hygiene Data'!I133)))</f>
        <v/>
      </c>
      <c r="EE139" s="309" t="str">
        <f ca="true">+IF(OFFSET('Hygiene Data'!$I$12,0,10*ROW('Hygiene Data'!I133))="","",OFFSET('Hygiene Data'!$I$12,0,10*ROW('Hygiene Data'!I133)))</f>
        <v/>
      </c>
      <c r="EF139" s="309"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65"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9"/>
      <c r="BS140" s="309" t="str">
        <f ca="true">+IF(OFFSET('Water Data'!$D$27,0,10*ROW('Water Data'!D134))="","",OFFSET('Water Data'!$D$27,0,10*ROW('Water Data'!D134)))</f>
        <v/>
      </c>
      <c r="BT140" s="309" t="str">
        <f ca="true">+IF(OFFSET('Water Data'!$D$28,0,10*ROW('Water Data'!D134))="","",OFFSET('Water Data'!$D$28,0,10*ROW('Water Data'!D134)))</f>
        <v/>
      </c>
      <c r="BU140" s="309" t="str">
        <f ca="true">+IF(OFFSET('Water Data'!$D$29,0,10*ROW('Water Data'!D134))="","",OFFSET('Water Data'!$D$29,0,10*ROW('Water Data'!D134)))</f>
        <v/>
      </c>
      <c r="BV140" s="309" t="str">
        <f ca="true">+IF(OFFSET('Water Data'!$E$27,0,10*ROW('Water Data'!E134))="","",OFFSET('Water Data'!$E$27,0,10*ROW('Water Data'!E134)))</f>
        <v/>
      </c>
      <c r="BW140" s="309" t="str">
        <f ca="true">+IF(OFFSET('Water Data'!$E$28,0,10*ROW('Water Data'!E134))="","",OFFSET('Water Data'!$E$28,0,10*ROW('Water Data'!E134)))</f>
        <v/>
      </c>
      <c r="BX140" s="309" t="str">
        <f ca="true">+IF(OFFSET('Water Data'!$E$29,0,10*ROW('Water Data'!E134))="","",OFFSET('Water Data'!$E$29,0,10*ROW('Water Data'!E134)))</f>
        <v/>
      </c>
      <c r="BY140" s="309" t="str">
        <f ca="true">+IF(OFFSET('Water Data'!$F$27,0,10*ROW('Water Data'!F134))="","",OFFSET('Water Data'!$F$27,0,10*ROW('Water Data'!F134)))</f>
        <v/>
      </c>
      <c r="BZ140" s="309" t="str">
        <f ca="true">+IF(OFFSET('Water Data'!$F$28,0,10*ROW('Water Data'!F134))="","",OFFSET('Water Data'!$F$28,0,10*ROW('Water Data'!F134)))</f>
        <v/>
      </c>
      <c r="CA140" s="309" t="str">
        <f ca="true">+IF(OFFSET('Water Data'!$F$29,0,10*ROW('Water Data'!F134))="","",OFFSET('Water Data'!$F$29,0,10*ROW('Water Data'!F134)))</f>
        <v/>
      </c>
      <c r="CB140" s="309" t="str">
        <f ca="true">+IF(OFFSET('Water Data'!$G$27,0,10*ROW('Water Data'!G134))="","",OFFSET('Water Data'!$G$27,0,10*ROW('Water Data'!G134)))</f>
        <v/>
      </c>
      <c r="CC140" s="309" t="str">
        <f ca="true">+IF(OFFSET('Water Data'!$G$28,0,10*ROW('Water Data'!G134))="","",OFFSET('Water Data'!$G$28,0,10*ROW('Water Data'!G134)))</f>
        <v/>
      </c>
      <c r="CD140" s="309" t="str">
        <f ca="true">+IF(OFFSET('Water Data'!$G$29,0,10*ROW('Water Data'!G134))="","",OFFSET('Water Data'!$G$29,0,10*ROW('Water Data'!G134)))</f>
        <v/>
      </c>
      <c r="CE140" s="309" t="str">
        <f ca="true">+IF(OFFSET('Water Data'!$H$27,0,10*ROW('Water Data'!H134))="","",OFFSET('Water Data'!$H$27,0,10*ROW('Water Data'!H134)))</f>
        <v/>
      </c>
      <c r="CF140" s="309" t="str">
        <f ca="true">+IF(OFFSET('Water Data'!$H$28,0,10*ROW('Water Data'!H134))="","",OFFSET('Water Data'!$H$28,0,10*ROW('Water Data'!H134)))</f>
        <v/>
      </c>
      <c r="CG140" s="309" t="str">
        <f ca="true">+IF(OFFSET('Water Data'!$H$29,0,10*ROW('Water Data'!H134))="","",OFFSET('Water Data'!$H$29,0,10*ROW('Water Data'!H134)))</f>
        <v/>
      </c>
      <c r="CH140" s="309" t="str">
        <f ca="true">+IF(OFFSET('Water Data'!$I$27,0,10*ROW('Water Data'!I134))="","",OFFSET('Water Data'!$I$27,0,10*ROW('Water Data'!I134)))</f>
        <v/>
      </c>
      <c r="CI140" s="309" t="str">
        <f ca="true">+IF(OFFSET('Water Data'!$I$28,0,10*ROW('Water Data'!I134))="","",OFFSET('Water Data'!$I$28,0,10*ROW('Water Data'!I134)))</f>
        <v/>
      </c>
      <c r="CJ140" s="309" t="str">
        <f ca="true">+IF(OFFSET('Water Data'!$I$29,0,10*ROW('Water Data'!I134))="","",OFFSET('Water Data'!$I$29,0,10*ROW('Water Data'!I134)))</f>
        <v/>
      </c>
      <c r="CK140" s="309" t="str">
        <f ca="true">+IF(OFFSET('Sanitation Data'!$D$28,0,10*ROW('Sanitation Data'!D134))="","",OFFSET('Sanitation Data'!$D$28,0,10*ROW('Sanitation Data'!D134)))</f>
        <v/>
      </c>
      <c r="CL140" s="309" t="str">
        <f ca="true">+IF(OFFSET('Sanitation Data'!$D$29,0,10*ROW('Sanitation Data'!D134))="","",OFFSET('Sanitation Data'!$D$29,0,10*ROW('Sanitation Data'!D134)))</f>
        <v/>
      </c>
      <c r="CM140" s="309" t="str">
        <f ca="true">+IF(OFFSET('Sanitation Data'!$D$30,0,10*ROW('Sanitation Data'!D134))="","",OFFSET('Sanitation Data'!$D$30,0,10*ROW('Sanitation Data'!D134)))</f>
        <v/>
      </c>
      <c r="CN140" s="309" t="str">
        <f ca="true">+IF(OFFSET('Sanitation Data'!$D$31,0,10*ROW('Sanitation Data'!D134))="","",OFFSET('Sanitation Data'!$D$31,0,10*ROW('Sanitation Data'!D134)))</f>
        <v/>
      </c>
      <c r="CO140" s="309" t="str">
        <f ca="true">+IF(OFFSET('Sanitation Data'!$D$32,0,10*ROW('Sanitation Data'!D134))="","",OFFSET('Sanitation Data'!$D$32,0,10*ROW('Sanitation Data'!D134)))</f>
        <v/>
      </c>
      <c r="CP140" s="309" t="str">
        <f ca="true">+IF(OFFSET('Sanitation Data'!$E$28,0,10*ROW('Sanitation Data'!E134))="","",OFFSET('Sanitation Data'!$E$28,0,10*ROW('Sanitation Data'!E134)))</f>
        <v/>
      </c>
      <c r="CQ140" s="309" t="str">
        <f ca="true">+IF(OFFSET('Sanitation Data'!$E$29,0,10*ROW('Sanitation Data'!E134))="","",OFFSET('Sanitation Data'!$E$29,0,10*ROW('Sanitation Data'!E134)))</f>
        <v/>
      </c>
      <c r="CR140" s="309" t="str">
        <f ca="true">+IF(OFFSET('Sanitation Data'!$E$30,0,10*ROW('Sanitation Data'!E134))="","",OFFSET('Sanitation Data'!$E$30,0,10*ROW('Sanitation Data'!E134)))</f>
        <v/>
      </c>
      <c r="CS140" s="309" t="str">
        <f ca="true">+IF(OFFSET('Sanitation Data'!$E$31,0,10*ROW('Sanitation Data'!E134))="","",OFFSET('Sanitation Data'!$E$31,0,10*ROW('Sanitation Data'!E134)))</f>
        <v/>
      </c>
      <c r="CT140" s="309" t="str">
        <f ca="true">+IF(OFFSET('Sanitation Data'!$E$32,0,10*ROW('Sanitation Data'!E134))="","",OFFSET('Sanitation Data'!$E$32,0,10*ROW('Sanitation Data'!E134)))</f>
        <v/>
      </c>
      <c r="CU140" s="309" t="str">
        <f ca="true">+IF(OFFSET('Sanitation Data'!$F$28,0,10*ROW('Sanitation Data'!F134))="","",OFFSET('Sanitation Data'!$F$28,0,10*ROW('Sanitation Data'!F134)))</f>
        <v/>
      </c>
      <c r="CV140" s="309" t="str">
        <f ca="true">+IF(OFFSET('Sanitation Data'!$F$29,0,10*ROW('Sanitation Data'!F134))="","",OFFSET('Sanitation Data'!$F$29,0,10*ROW('Sanitation Data'!F134)))</f>
        <v/>
      </c>
      <c r="CW140" s="309" t="str">
        <f ca="true">+IF(OFFSET('Sanitation Data'!$F$30,0,10*ROW('Sanitation Data'!F134))="","",OFFSET('Sanitation Data'!$F$30,0,10*ROW('Sanitation Data'!F134)))</f>
        <v/>
      </c>
      <c r="CX140" s="309" t="str">
        <f ca="true">+IF(OFFSET('Sanitation Data'!$F$31,0,10*ROW('Sanitation Data'!F134))="","",OFFSET('Sanitation Data'!$F$31,0,10*ROW('Sanitation Data'!F134)))</f>
        <v/>
      </c>
      <c r="CY140" s="309" t="str">
        <f ca="true">+IF(OFFSET('Sanitation Data'!$F$32,0,10*ROW('Sanitation Data'!F134))="","",OFFSET('Sanitation Data'!$F$32,0,10*ROW('Sanitation Data'!F134)))</f>
        <v/>
      </c>
      <c r="CZ140" s="309" t="str">
        <f ca="true">+IF(OFFSET('Sanitation Data'!$G$28,0,10*ROW('Sanitation Data'!G134))="","",OFFSET('Sanitation Data'!$G$28,0,10*ROW('Sanitation Data'!G134)))</f>
        <v/>
      </c>
      <c r="DA140" s="309" t="str">
        <f ca="true">+IF(OFFSET('Sanitation Data'!$G$29,0,10*ROW('Sanitation Data'!G134))="","",OFFSET('Sanitation Data'!$G$29,0,10*ROW('Sanitation Data'!G134)))</f>
        <v/>
      </c>
      <c r="DB140" s="309" t="str">
        <f ca="true">+IF(OFFSET('Sanitation Data'!$G$30,0,10*ROW('Sanitation Data'!G134))="","",OFFSET('Sanitation Data'!$G$30,0,10*ROW('Sanitation Data'!G134)))</f>
        <v/>
      </c>
      <c r="DC140" s="309" t="str">
        <f ca="true">+IF(OFFSET('Sanitation Data'!$G$31,0,10*ROW('Sanitation Data'!G134))="","",OFFSET('Sanitation Data'!$G$31,0,10*ROW('Sanitation Data'!G134)))</f>
        <v/>
      </c>
      <c r="DD140" s="309" t="str">
        <f ca="true">+IF(OFFSET('Sanitation Data'!$G$32,0,10*ROW('Sanitation Data'!G134))="","",OFFSET('Sanitation Data'!$G$32,0,10*ROW('Sanitation Data'!G134)))</f>
        <v/>
      </c>
      <c r="DE140" s="309" t="str">
        <f ca="true">+IF(OFFSET('Sanitation Data'!$H$28,0,10*ROW('Sanitation Data'!H134))="","",OFFSET('Sanitation Data'!$H$28,0,10*ROW('Sanitation Data'!H134)))</f>
        <v/>
      </c>
      <c r="DF140" s="309" t="str">
        <f ca="true">+IF(OFFSET('Sanitation Data'!$H$29,0,10*ROW('Sanitation Data'!H134))="","",OFFSET('Sanitation Data'!$H$29,0,10*ROW('Sanitation Data'!H134)))</f>
        <v/>
      </c>
      <c r="DG140" s="309" t="str">
        <f ca="true">+IF(OFFSET('Sanitation Data'!$H$30,0,10*ROW('Sanitation Data'!H134))="","",OFFSET('Sanitation Data'!$H$30,0,10*ROW('Sanitation Data'!H134)))</f>
        <v/>
      </c>
      <c r="DH140" s="309" t="str">
        <f ca="true">+IF(OFFSET('Sanitation Data'!$H$31,0,10*ROW('Sanitation Data'!H134))="","",OFFSET('Sanitation Data'!$H$31,0,10*ROW('Sanitation Data'!H134)))</f>
        <v/>
      </c>
      <c r="DI140" s="309" t="str">
        <f ca="true">+IF(OFFSET('Sanitation Data'!$H$32,0,10*ROW('Sanitation Data'!H134))="","",OFFSET('Sanitation Data'!$H$32,0,10*ROW('Sanitation Data'!H134)))</f>
        <v/>
      </c>
      <c r="DJ140" s="309" t="str">
        <f ca="true">+IF(OFFSET('Sanitation Data'!$I$28,0,10*ROW('Sanitation Data'!I134))="","",OFFSET('Sanitation Data'!$I$28,0,10*ROW('Sanitation Data'!I134)))</f>
        <v/>
      </c>
      <c r="DK140" s="309" t="str">
        <f ca="true">+IF(OFFSET('Sanitation Data'!$I$29,0,10*ROW('Sanitation Data'!I134))="","",OFFSET('Sanitation Data'!$I$29,0,10*ROW('Sanitation Data'!I134)))</f>
        <v/>
      </c>
      <c r="DL140" s="309" t="str">
        <f ca="true">+IF(OFFSET('Sanitation Data'!$I$30,0,10*ROW('Sanitation Data'!I134))="","",OFFSET('Sanitation Data'!$I$30,0,10*ROW('Sanitation Data'!I134)))</f>
        <v/>
      </c>
      <c r="DM140" s="309" t="str">
        <f ca="true">+IF(OFFSET('Sanitation Data'!$I$31,0,10*ROW('Sanitation Data'!I134))="","",OFFSET('Sanitation Data'!$I$31,0,10*ROW('Sanitation Data'!I134)))</f>
        <v/>
      </c>
      <c r="DN140" s="309" t="str">
        <f ca="true">+IF(OFFSET('Sanitation Data'!$I$32,0,10*ROW('Sanitation Data'!I134))="","",OFFSET('Sanitation Data'!$I$32,0,10*ROW('Sanitation Data'!I134)))</f>
        <v/>
      </c>
      <c r="DO140" s="309" t="str">
        <f ca="true">+IF(OFFSET('Hygiene Data'!$D$11,0,10*ROW('Hygiene Data'!D134))="","",OFFSET('Hygiene Data'!$D$11,0,10*ROW('Hygiene Data'!D134)))</f>
        <v/>
      </c>
      <c r="DP140" s="309" t="str">
        <f ca="true">+IF(OFFSET('Hygiene Data'!$D$12,0,10*ROW('Hygiene Data'!D134))="","",OFFSET('Hygiene Data'!$D$12,0,10*ROW('Hygiene Data'!D134)))</f>
        <v/>
      </c>
      <c r="DQ140" s="309" t="str">
        <f ca="true">+IF(OFFSET('Hygiene Data'!$D$13,0,10*ROW('Hygiene Data'!D134))="","",OFFSET('Hygiene Data'!$D$13,0,10*ROW('Hygiene Data'!D134)))</f>
        <v/>
      </c>
      <c r="DR140" s="309" t="str">
        <f ca="true">+IF(OFFSET('Hygiene Data'!$E$11,0,10*ROW('Hygiene Data'!E134))="","",OFFSET('Hygiene Data'!$E$11,0,10*ROW('Hygiene Data'!E134)))</f>
        <v/>
      </c>
      <c r="DS140" s="309" t="str">
        <f ca="true">+IF(OFFSET('Hygiene Data'!$E$12,0,10*ROW('Hygiene Data'!E134))="","",OFFSET('Hygiene Data'!$E$12,0,10*ROW('Hygiene Data'!E134)))</f>
        <v/>
      </c>
      <c r="DT140" s="309" t="str">
        <f ca="true">+IF(OFFSET('Hygiene Data'!$E$13,0,10*ROW('Hygiene Data'!E134))="","",OFFSET('Hygiene Data'!$E$13,0,10*ROW('Hygiene Data'!E134)))</f>
        <v/>
      </c>
      <c r="DU140" s="309" t="str">
        <f ca="true">+IF(OFFSET('Hygiene Data'!$F$11,0,10*ROW('Hygiene Data'!F134))="","",OFFSET('Hygiene Data'!$F$11,0,10*ROW('Hygiene Data'!F134)))</f>
        <v/>
      </c>
      <c r="DV140" s="309" t="str">
        <f ca="true">+IF(OFFSET('Hygiene Data'!$F$12,0,10*ROW('Hygiene Data'!F134))="","",OFFSET('Hygiene Data'!$F$12,0,10*ROW('Hygiene Data'!F134)))</f>
        <v/>
      </c>
      <c r="DW140" s="309" t="str">
        <f ca="true">+IF(OFFSET('Hygiene Data'!$F$13,0,10*ROW('Hygiene Data'!F134))="","",OFFSET('Hygiene Data'!$F$13,0,10*ROW('Hygiene Data'!F134)))</f>
        <v/>
      </c>
      <c r="DX140" s="309" t="str">
        <f ca="true">+IF(OFFSET('Hygiene Data'!$G$11,0,10*ROW('Hygiene Data'!G134))="","",OFFSET('Hygiene Data'!$G$11,0,10*ROW('Hygiene Data'!G134)))</f>
        <v/>
      </c>
      <c r="DY140" s="309" t="str">
        <f ca="true">+IF(OFFSET('Hygiene Data'!$G$12,0,10*ROW('Hygiene Data'!G134))="","",OFFSET('Hygiene Data'!$G$12,0,10*ROW('Hygiene Data'!G134)))</f>
        <v/>
      </c>
      <c r="DZ140" s="309" t="str">
        <f ca="true">+IF(OFFSET('Hygiene Data'!$G$13,0,10*ROW('Hygiene Data'!G134))="","",OFFSET('Hygiene Data'!$G$13,0,10*ROW('Hygiene Data'!G134)))</f>
        <v/>
      </c>
      <c r="EA140" s="309" t="str">
        <f ca="true">+IF(OFFSET('Hygiene Data'!$H$11,0,10*ROW('Hygiene Data'!H134))="","",OFFSET('Hygiene Data'!$H$11,0,10*ROW('Hygiene Data'!H134)))</f>
        <v/>
      </c>
      <c r="EB140" s="309" t="str">
        <f ca="true">+IF(OFFSET('Hygiene Data'!$H$12,0,10*ROW('Hygiene Data'!H134))="","",OFFSET('Hygiene Data'!$H$12,0,10*ROW('Hygiene Data'!H134)))</f>
        <v/>
      </c>
      <c r="EC140" s="309" t="str">
        <f ca="true">+IF(OFFSET('Hygiene Data'!$H$13,0,10*ROW('Hygiene Data'!H134))="","",OFFSET('Hygiene Data'!$H$13,0,10*ROW('Hygiene Data'!H134)))</f>
        <v/>
      </c>
      <c r="ED140" s="309" t="str">
        <f ca="true">+IF(OFFSET('Hygiene Data'!$I$11,0,10*ROW('Hygiene Data'!I134))="","",OFFSET('Hygiene Data'!$I$11,0,10*ROW('Hygiene Data'!I134)))</f>
        <v/>
      </c>
      <c r="EE140" s="309" t="str">
        <f ca="true">+IF(OFFSET('Hygiene Data'!$I$12,0,10*ROW('Hygiene Data'!I134))="","",OFFSET('Hygiene Data'!$I$12,0,10*ROW('Hygiene Data'!I134)))</f>
        <v/>
      </c>
      <c r="EF140" s="309"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65"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9"/>
      <c r="BS141" s="309" t="str">
        <f ca="true">+IF(OFFSET('Water Data'!$D$27,0,10*ROW('Water Data'!D135))="","",OFFSET('Water Data'!$D$27,0,10*ROW('Water Data'!D135)))</f>
        <v/>
      </c>
      <c r="BT141" s="309" t="str">
        <f ca="true">+IF(OFFSET('Water Data'!$D$28,0,10*ROW('Water Data'!D135))="","",OFFSET('Water Data'!$D$28,0,10*ROW('Water Data'!D135)))</f>
        <v/>
      </c>
      <c r="BU141" s="309" t="str">
        <f ca="true">+IF(OFFSET('Water Data'!$D$29,0,10*ROW('Water Data'!D135))="","",OFFSET('Water Data'!$D$29,0,10*ROW('Water Data'!D135)))</f>
        <v/>
      </c>
      <c r="BV141" s="309" t="str">
        <f ca="true">+IF(OFFSET('Water Data'!$E$27,0,10*ROW('Water Data'!E135))="","",OFFSET('Water Data'!$E$27,0,10*ROW('Water Data'!E135)))</f>
        <v/>
      </c>
      <c r="BW141" s="309" t="str">
        <f ca="true">+IF(OFFSET('Water Data'!$E$28,0,10*ROW('Water Data'!E135))="","",OFFSET('Water Data'!$E$28,0,10*ROW('Water Data'!E135)))</f>
        <v/>
      </c>
      <c r="BX141" s="309" t="str">
        <f ca="true">+IF(OFFSET('Water Data'!$E$29,0,10*ROW('Water Data'!E135))="","",OFFSET('Water Data'!$E$29,0,10*ROW('Water Data'!E135)))</f>
        <v/>
      </c>
      <c r="BY141" s="309" t="str">
        <f ca="true">+IF(OFFSET('Water Data'!$F$27,0,10*ROW('Water Data'!F135))="","",OFFSET('Water Data'!$F$27,0,10*ROW('Water Data'!F135)))</f>
        <v/>
      </c>
      <c r="BZ141" s="309" t="str">
        <f ca="true">+IF(OFFSET('Water Data'!$F$28,0,10*ROW('Water Data'!F135))="","",OFFSET('Water Data'!$F$28,0,10*ROW('Water Data'!F135)))</f>
        <v/>
      </c>
      <c r="CA141" s="309" t="str">
        <f ca="true">+IF(OFFSET('Water Data'!$F$29,0,10*ROW('Water Data'!F135))="","",OFFSET('Water Data'!$F$29,0,10*ROW('Water Data'!F135)))</f>
        <v/>
      </c>
      <c r="CB141" s="309" t="str">
        <f ca="true">+IF(OFFSET('Water Data'!$G$27,0,10*ROW('Water Data'!G135))="","",OFFSET('Water Data'!$G$27,0,10*ROW('Water Data'!G135)))</f>
        <v/>
      </c>
      <c r="CC141" s="309" t="str">
        <f ca="true">+IF(OFFSET('Water Data'!$G$28,0,10*ROW('Water Data'!G135))="","",OFFSET('Water Data'!$G$28,0,10*ROW('Water Data'!G135)))</f>
        <v/>
      </c>
      <c r="CD141" s="309" t="str">
        <f ca="true">+IF(OFFSET('Water Data'!$G$29,0,10*ROW('Water Data'!G135))="","",OFFSET('Water Data'!$G$29,0,10*ROW('Water Data'!G135)))</f>
        <v/>
      </c>
      <c r="CE141" s="309" t="str">
        <f ca="true">+IF(OFFSET('Water Data'!$H$27,0,10*ROW('Water Data'!H135))="","",OFFSET('Water Data'!$H$27,0,10*ROW('Water Data'!H135)))</f>
        <v/>
      </c>
      <c r="CF141" s="309" t="str">
        <f ca="true">+IF(OFFSET('Water Data'!$H$28,0,10*ROW('Water Data'!H135))="","",OFFSET('Water Data'!$H$28,0,10*ROW('Water Data'!H135)))</f>
        <v/>
      </c>
      <c r="CG141" s="309" t="str">
        <f ca="true">+IF(OFFSET('Water Data'!$H$29,0,10*ROW('Water Data'!H135))="","",OFFSET('Water Data'!$H$29,0,10*ROW('Water Data'!H135)))</f>
        <v/>
      </c>
      <c r="CH141" s="309" t="str">
        <f ca="true">+IF(OFFSET('Water Data'!$I$27,0,10*ROW('Water Data'!I135))="","",OFFSET('Water Data'!$I$27,0,10*ROW('Water Data'!I135)))</f>
        <v/>
      </c>
      <c r="CI141" s="309" t="str">
        <f ca="true">+IF(OFFSET('Water Data'!$I$28,0,10*ROW('Water Data'!I135))="","",OFFSET('Water Data'!$I$28,0,10*ROW('Water Data'!I135)))</f>
        <v/>
      </c>
      <c r="CJ141" s="309" t="str">
        <f ca="true">+IF(OFFSET('Water Data'!$I$29,0,10*ROW('Water Data'!I135))="","",OFFSET('Water Data'!$I$29,0,10*ROW('Water Data'!I135)))</f>
        <v/>
      </c>
      <c r="CK141" s="309" t="str">
        <f ca="true">+IF(OFFSET('Sanitation Data'!$D$28,0,10*ROW('Sanitation Data'!D135))="","",OFFSET('Sanitation Data'!$D$28,0,10*ROW('Sanitation Data'!D135)))</f>
        <v/>
      </c>
      <c r="CL141" s="309" t="str">
        <f ca="true">+IF(OFFSET('Sanitation Data'!$D$29,0,10*ROW('Sanitation Data'!D135))="","",OFFSET('Sanitation Data'!$D$29,0,10*ROW('Sanitation Data'!D135)))</f>
        <v/>
      </c>
      <c r="CM141" s="309" t="str">
        <f ca="true">+IF(OFFSET('Sanitation Data'!$D$30,0,10*ROW('Sanitation Data'!D135))="","",OFFSET('Sanitation Data'!$D$30,0,10*ROW('Sanitation Data'!D135)))</f>
        <v/>
      </c>
      <c r="CN141" s="309" t="str">
        <f ca="true">+IF(OFFSET('Sanitation Data'!$D$31,0,10*ROW('Sanitation Data'!D135))="","",OFFSET('Sanitation Data'!$D$31,0,10*ROW('Sanitation Data'!D135)))</f>
        <v/>
      </c>
      <c r="CO141" s="309" t="str">
        <f ca="true">+IF(OFFSET('Sanitation Data'!$D$32,0,10*ROW('Sanitation Data'!D135))="","",OFFSET('Sanitation Data'!$D$32,0,10*ROW('Sanitation Data'!D135)))</f>
        <v/>
      </c>
      <c r="CP141" s="309" t="str">
        <f ca="true">+IF(OFFSET('Sanitation Data'!$E$28,0,10*ROW('Sanitation Data'!E135))="","",OFFSET('Sanitation Data'!$E$28,0,10*ROW('Sanitation Data'!E135)))</f>
        <v/>
      </c>
      <c r="CQ141" s="309" t="str">
        <f ca="true">+IF(OFFSET('Sanitation Data'!$E$29,0,10*ROW('Sanitation Data'!E135))="","",OFFSET('Sanitation Data'!$E$29,0,10*ROW('Sanitation Data'!E135)))</f>
        <v/>
      </c>
      <c r="CR141" s="309" t="str">
        <f ca="true">+IF(OFFSET('Sanitation Data'!$E$30,0,10*ROW('Sanitation Data'!E135))="","",OFFSET('Sanitation Data'!$E$30,0,10*ROW('Sanitation Data'!E135)))</f>
        <v/>
      </c>
      <c r="CS141" s="309" t="str">
        <f ca="true">+IF(OFFSET('Sanitation Data'!$E$31,0,10*ROW('Sanitation Data'!E135))="","",OFFSET('Sanitation Data'!$E$31,0,10*ROW('Sanitation Data'!E135)))</f>
        <v/>
      </c>
      <c r="CT141" s="309" t="str">
        <f ca="true">+IF(OFFSET('Sanitation Data'!$E$32,0,10*ROW('Sanitation Data'!E135))="","",OFFSET('Sanitation Data'!$E$32,0,10*ROW('Sanitation Data'!E135)))</f>
        <v/>
      </c>
      <c r="CU141" s="309" t="str">
        <f ca="true">+IF(OFFSET('Sanitation Data'!$F$28,0,10*ROW('Sanitation Data'!F135))="","",OFFSET('Sanitation Data'!$F$28,0,10*ROW('Sanitation Data'!F135)))</f>
        <v/>
      </c>
      <c r="CV141" s="309" t="str">
        <f ca="true">+IF(OFFSET('Sanitation Data'!$F$29,0,10*ROW('Sanitation Data'!F135))="","",OFFSET('Sanitation Data'!$F$29,0,10*ROW('Sanitation Data'!F135)))</f>
        <v/>
      </c>
      <c r="CW141" s="309" t="str">
        <f ca="true">+IF(OFFSET('Sanitation Data'!$F$30,0,10*ROW('Sanitation Data'!F135))="","",OFFSET('Sanitation Data'!$F$30,0,10*ROW('Sanitation Data'!F135)))</f>
        <v/>
      </c>
      <c r="CX141" s="309" t="str">
        <f ca="true">+IF(OFFSET('Sanitation Data'!$F$31,0,10*ROW('Sanitation Data'!F135))="","",OFFSET('Sanitation Data'!$F$31,0,10*ROW('Sanitation Data'!F135)))</f>
        <v/>
      </c>
      <c r="CY141" s="309" t="str">
        <f ca="true">+IF(OFFSET('Sanitation Data'!$F$32,0,10*ROW('Sanitation Data'!F135))="","",OFFSET('Sanitation Data'!$F$32,0,10*ROW('Sanitation Data'!F135)))</f>
        <v/>
      </c>
      <c r="CZ141" s="309" t="str">
        <f ca="true">+IF(OFFSET('Sanitation Data'!$G$28,0,10*ROW('Sanitation Data'!G135))="","",OFFSET('Sanitation Data'!$G$28,0,10*ROW('Sanitation Data'!G135)))</f>
        <v/>
      </c>
      <c r="DA141" s="309" t="str">
        <f ca="true">+IF(OFFSET('Sanitation Data'!$G$29,0,10*ROW('Sanitation Data'!G135))="","",OFFSET('Sanitation Data'!$G$29,0,10*ROW('Sanitation Data'!G135)))</f>
        <v/>
      </c>
      <c r="DB141" s="309" t="str">
        <f ca="true">+IF(OFFSET('Sanitation Data'!$G$30,0,10*ROW('Sanitation Data'!G135))="","",OFFSET('Sanitation Data'!$G$30,0,10*ROW('Sanitation Data'!G135)))</f>
        <v/>
      </c>
      <c r="DC141" s="309" t="str">
        <f ca="true">+IF(OFFSET('Sanitation Data'!$G$31,0,10*ROW('Sanitation Data'!G135))="","",OFFSET('Sanitation Data'!$G$31,0,10*ROW('Sanitation Data'!G135)))</f>
        <v/>
      </c>
      <c r="DD141" s="309" t="str">
        <f ca="true">+IF(OFFSET('Sanitation Data'!$G$32,0,10*ROW('Sanitation Data'!G135))="","",OFFSET('Sanitation Data'!$G$32,0,10*ROW('Sanitation Data'!G135)))</f>
        <v/>
      </c>
      <c r="DE141" s="309" t="str">
        <f ca="true">+IF(OFFSET('Sanitation Data'!$H$28,0,10*ROW('Sanitation Data'!H135))="","",OFFSET('Sanitation Data'!$H$28,0,10*ROW('Sanitation Data'!H135)))</f>
        <v/>
      </c>
      <c r="DF141" s="309" t="str">
        <f ca="true">+IF(OFFSET('Sanitation Data'!$H$29,0,10*ROW('Sanitation Data'!H135))="","",OFFSET('Sanitation Data'!$H$29,0,10*ROW('Sanitation Data'!H135)))</f>
        <v/>
      </c>
      <c r="DG141" s="309" t="str">
        <f ca="true">+IF(OFFSET('Sanitation Data'!$H$30,0,10*ROW('Sanitation Data'!H135))="","",OFFSET('Sanitation Data'!$H$30,0,10*ROW('Sanitation Data'!H135)))</f>
        <v/>
      </c>
      <c r="DH141" s="309" t="str">
        <f ca="true">+IF(OFFSET('Sanitation Data'!$H$31,0,10*ROW('Sanitation Data'!H135))="","",OFFSET('Sanitation Data'!$H$31,0,10*ROW('Sanitation Data'!H135)))</f>
        <v/>
      </c>
      <c r="DI141" s="309" t="str">
        <f ca="true">+IF(OFFSET('Sanitation Data'!$H$32,0,10*ROW('Sanitation Data'!H135))="","",OFFSET('Sanitation Data'!$H$32,0,10*ROW('Sanitation Data'!H135)))</f>
        <v/>
      </c>
      <c r="DJ141" s="309" t="str">
        <f ca="true">+IF(OFFSET('Sanitation Data'!$I$28,0,10*ROW('Sanitation Data'!I135))="","",OFFSET('Sanitation Data'!$I$28,0,10*ROW('Sanitation Data'!I135)))</f>
        <v/>
      </c>
      <c r="DK141" s="309" t="str">
        <f ca="true">+IF(OFFSET('Sanitation Data'!$I$29,0,10*ROW('Sanitation Data'!I135))="","",OFFSET('Sanitation Data'!$I$29,0,10*ROW('Sanitation Data'!I135)))</f>
        <v/>
      </c>
      <c r="DL141" s="309" t="str">
        <f ca="true">+IF(OFFSET('Sanitation Data'!$I$30,0,10*ROW('Sanitation Data'!I135))="","",OFFSET('Sanitation Data'!$I$30,0,10*ROW('Sanitation Data'!I135)))</f>
        <v/>
      </c>
      <c r="DM141" s="309" t="str">
        <f ca="true">+IF(OFFSET('Sanitation Data'!$I$31,0,10*ROW('Sanitation Data'!I135))="","",OFFSET('Sanitation Data'!$I$31,0,10*ROW('Sanitation Data'!I135)))</f>
        <v/>
      </c>
      <c r="DN141" s="309" t="str">
        <f ca="true">+IF(OFFSET('Sanitation Data'!$I$32,0,10*ROW('Sanitation Data'!I135))="","",OFFSET('Sanitation Data'!$I$32,0,10*ROW('Sanitation Data'!I135)))</f>
        <v/>
      </c>
      <c r="DO141" s="309" t="str">
        <f ca="true">+IF(OFFSET('Hygiene Data'!$D$11,0,10*ROW('Hygiene Data'!D135))="","",OFFSET('Hygiene Data'!$D$11,0,10*ROW('Hygiene Data'!D135)))</f>
        <v/>
      </c>
      <c r="DP141" s="309" t="str">
        <f ca="true">+IF(OFFSET('Hygiene Data'!$D$12,0,10*ROW('Hygiene Data'!D135))="","",OFFSET('Hygiene Data'!$D$12,0,10*ROW('Hygiene Data'!D135)))</f>
        <v/>
      </c>
      <c r="DQ141" s="309" t="str">
        <f ca="true">+IF(OFFSET('Hygiene Data'!$D$13,0,10*ROW('Hygiene Data'!D135))="","",OFFSET('Hygiene Data'!$D$13,0,10*ROW('Hygiene Data'!D135)))</f>
        <v/>
      </c>
      <c r="DR141" s="309" t="str">
        <f ca="true">+IF(OFFSET('Hygiene Data'!$E$11,0,10*ROW('Hygiene Data'!E135))="","",OFFSET('Hygiene Data'!$E$11,0,10*ROW('Hygiene Data'!E135)))</f>
        <v/>
      </c>
      <c r="DS141" s="309" t="str">
        <f ca="true">+IF(OFFSET('Hygiene Data'!$E$12,0,10*ROW('Hygiene Data'!E135))="","",OFFSET('Hygiene Data'!$E$12,0,10*ROW('Hygiene Data'!E135)))</f>
        <v/>
      </c>
      <c r="DT141" s="309" t="str">
        <f ca="true">+IF(OFFSET('Hygiene Data'!$E$13,0,10*ROW('Hygiene Data'!E135))="","",OFFSET('Hygiene Data'!$E$13,0,10*ROW('Hygiene Data'!E135)))</f>
        <v/>
      </c>
      <c r="DU141" s="309" t="str">
        <f ca="true">+IF(OFFSET('Hygiene Data'!$F$11,0,10*ROW('Hygiene Data'!F135))="","",OFFSET('Hygiene Data'!$F$11,0,10*ROW('Hygiene Data'!F135)))</f>
        <v/>
      </c>
      <c r="DV141" s="309" t="str">
        <f ca="true">+IF(OFFSET('Hygiene Data'!$F$12,0,10*ROW('Hygiene Data'!F135))="","",OFFSET('Hygiene Data'!$F$12,0,10*ROW('Hygiene Data'!F135)))</f>
        <v/>
      </c>
      <c r="DW141" s="309" t="str">
        <f ca="true">+IF(OFFSET('Hygiene Data'!$F$13,0,10*ROW('Hygiene Data'!F135))="","",OFFSET('Hygiene Data'!$F$13,0,10*ROW('Hygiene Data'!F135)))</f>
        <v/>
      </c>
      <c r="DX141" s="309" t="str">
        <f ca="true">+IF(OFFSET('Hygiene Data'!$G$11,0,10*ROW('Hygiene Data'!G135))="","",OFFSET('Hygiene Data'!$G$11,0,10*ROW('Hygiene Data'!G135)))</f>
        <v/>
      </c>
      <c r="DY141" s="309" t="str">
        <f ca="true">+IF(OFFSET('Hygiene Data'!$G$12,0,10*ROW('Hygiene Data'!G135))="","",OFFSET('Hygiene Data'!$G$12,0,10*ROW('Hygiene Data'!G135)))</f>
        <v/>
      </c>
      <c r="DZ141" s="309" t="str">
        <f ca="true">+IF(OFFSET('Hygiene Data'!$G$13,0,10*ROW('Hygiene Data'!G135))="","",OFFSET('Hygiene Data'!$G$13,0,10*ROW('Hygiene Data'!G135)))</f>
        <v/>
      </c>
      <c r="EA141" s="309" t="str">
        <f ca="true">+IF(OFFSET('Hygiene Data'!$H$11,0,10*ROW('Hygiene Data'!H135))="","",OFFSET('Hygiene Data'!$H$11,0,10*ROW('Hygiene Data'!H135)))</f>
        <v/>
      </c>
      <c r="EB141" s="309" t="str">
        <f ca="true">+IF(OFFSET('Hygiene Data'!$H$12,0,10*ROW('Hygiene Data'!H135))="","",OFFSET('Hygiene Data'!$H$12,0,10*ROW('Hygiene Data'!H135)))</f>
        <v/>
      </c>
      <c r="EC141" s="309" t="str">
        <f ca="true">+IF(OFFSET('Hygiene Data'!$H$13,0,10*ROW('Hygiene Data'!H135))="","",OFFSET('Hygiene Data'!$H$13,0,10*ROW('Hygiene Data'!H135)))</f>
        <v/>
      </c>
      <c r="ED141" s="309" t="str">
        <f ca="true">+IF(OFFSET('Hygiene Data'!$I$11,0,10*ROW('Hygiene Data'!I135))="","",OFFSET('Hygiene Data'!$I$11,0,10*ROW('Hygiene Data'!I135)))</f>
        <v/>
      </c>
      <c r="EE141" s="309" t="str">
        <f ca="true">+IF(OFFSET('Hygiene Data'!$I$12,0,10*ROW('Hygiene Data'!I135))="","",OFFSET('Hygiene Data'!$I$12,0,10*ROW('Hygiene Data'!I135)))</f>
        <v/>
      </c>
      <c r="EF141" s="309"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65"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9"/>
      <c r="BS142" s="309" t="str">
        <f ca="true">+IF(OFFSET('Water Data'!$D$27,0,10*ROW('Water Data'!D136))="","",OFFSET('Water Data'!$D$27,0,10*ROW('Water Data'!D136)))</f>
        <v/>
      </c>
      <c r="BT142" s="309" t="str">
        <f ca="true">+IF(OFFSET('Water Data'!$D$28,0,10*ROW('Water Data'!D136))="","",OFFSET('Water Data'!$D$28,0,10*ROW('Water Data'!D136)))</f>
        <v/>
      </c>
      <c r="BU142" s="309" t="str">
        <f ca="true">+IF(OFFSET('Water Data'!$D$29,0,10*ROW('Water Data'!D136))="","",OFFSET('Water Data'!$D$29,0,10*ROW('Water Data'!D136)))</f>
        <v/>
      </c>
      <c r="BV142" s="309" t="str">
        <f ca="true">+IF(OFFSET('Water Data'!$E$27,0,10*ROW('Water Data'!E136))="","",OFFSET('Water Data'!$E$27,0,10*ROW('Water Data'!E136)))</f>
        <v/>
      </c>
      <c r="BW142" s="309" t="str">
        <f ca="true">+IF(OFFSET('Water Data'!$E$28,0,10*ROW('Water Data'!E136))="","",OFFSET('Water Data'!$E$28,0,10*ROW('Water Data'!E136)))</f>
        <v/>
      </c>
      <c r="BX142" s="309" t="str">
        <f ca="true">+IF(OFFSET('Water Data'!$E$29,0,10*ROW('Water Data'!E136))="","",OFFSET('Water Data'!$E$29,0,10*ROW('Water Data'!E136)))</f>
        <v/>
      </c>
      <c r="BY142" s="309" t="str">
        <f ca="true">+IF(OFFSET('Water Data'!$F$27,0,10*ROW('Water Data'!F136))="","",OFFSET('Water Data'!$F$27,0,10*ROW('Water Data'!F136)))</f>
        <v/>
      </c>
      <c r="BZ142" s="309" t="str">
        <f ca="true">+IF(OFFSET('Water Data'!$F$28,0,10*ROW('Water Data'!F136))="","",OFFSET('Water Data'!$F$28,0,10*ROW('Water Data'!F136)))</f>
        <v/>
      </c>
      <c r="CA142" s="309" t="str">
        <f ca="true">+IF(OFFSET('Water Data'!$F$29,0,10*ROW('Water Data'!F136))="","",OFFSET('Water Data'!$F$29,0,10*ROW('Water Data'!F136)))</f>
        <v/>
      </c>
      <c r="CB142" s="309" t="str">
        <f ca="true">+IF(OFFSET('Water Data'!$G$27,0,10*ROW('Water Data'!G136))="","",OFFSET('Water Data'!$G$27,0,10*ROW('Water Data'!G136)))</f>
        <v/>
      </c>
      <c r="CC142" s="309" t="str">
        <f ca="true">+IF(OFFSET('Water Data'!$G$28,0,10*ROW('Water Data'!G136))="","",OFFSET('Water Data'!$G$28,0,10*ROW('Water Data'!G136)))</f>
        <v/>
      </c>
      <c r="CD142" s="309" t="str">
        <f ca="true">+IF(OFFSET('Water Data'!$G$29,0,10*ROW('Water Data'!G136))="","",OFFSET('Water Data'!$G$29,0,10*ROW('Water Data'!G136)))</f>
        <v/>
      </c>
      <c r="CE142" s="309" t="str">
        <f ca="true">+IF(OFFSET('Water Data'!$H$27,0,10*ROW('Water Data'!H136))="","",OFFSET('Water Data'!$H$27,0,10*ROW('Water Data'!H136)))</f>
        <v/>
      </c>
      <c r="CF142" s="309" t="str">
        <f ca="true">+IF(OFFSET('Water Data'!$H$28,0,10*ROW('Water Data'!H136))="","",OFFSET('Water Data'!$H$28,0,10*ROW('Water Data'!H136)))</f>
        <v/>
      </c>
      <c r="CG142" s="309" t="str">
        <f ca="true">+IF(OFFSET('Water Data'!$H$29,0,10*ROW('Water Data'!H136))="","",OFFSET('Water Data'!$H$29,0,10*ROW('Water Data'!H136)))</f>
        <v/>
      </c>
      <c r="CH142" s="309" t="str">
        <f ca="true">+IF(OFFSET('Water Data'!$I$27,0,10*ROW('Water Data'!I136))="","",OFFSET('Water Data'!$I$27,0,10*ROW('Water Data'!I136)))</f>
        <v/>
      </c>
      <c r="CI142" s="309" t="str">
        <f ca="true">+IF(OFFSET('Water Data'!$I$28,0,10*ROW('Water Data'!I136))="","",OFFSET('Water Data'!$I$28,0,10*ROW('Water Data'!I136)))</f>
        <v/>
      </c>
      <c r="CJ142" s="309" t="str">
        <f ca="true">+IF(OFFSET('Water Data'!$I$29,0,10*ROW('Water Data'!I136))="","",OFFSET('Water Data'!$I$29,0,10*ROW('Water Data'!I136)))</f>
        <v/>
      </c>
      <c r="CK142" s="309" t="str">
        <f ca="true">+IF(OFFSET('Sanitation Data'!$D$28,0,10*ROW('Sanitation Data'!D136))="","",OFFSET('Sanitation Data'!$D$28,0,10*ROW('Sanitation Data'!D136)))</f>
        <v/>
      </c>
      <c r="CL142" s="309" t="str">
        <f ca="true">+IF(OFFSET('Sanitation Data'!$D$29,0,10*ROW('Sanitation Data'!D136))="","",OFFSET('Sanitation Data'!$D$29,0,10*ROW('Sanitation Data'!D136)))</f>
        <v/>
      </c>
      <c r="CM142" s="309" t="str">
        <f ca="true">+IF(OFFSET('Sanitation Data'!$D$30,0,10*ROW('Sanitation Data'!D136))="","",OFFSET('Sanitation Data'!$D$30,0,10*ROW('Sanitation Data'!D136)))</f>
        <v/>
      </c>
      <c r="CN142" s="309" t="str">
        <f ca="true">+IF(OFFSET('Sanitation Data'!$D$31,0,10*ROW('Sanitation Data'!D136))="","",OFFSET('Sanitation Data'!$D$31,0,10*ROW('Sanitation Data'!D136)))</f>
        <v/>
      </c>
      <c r="CO142" s="309" t="str">
        <f ca="true">+IF(OFFSET('Sanitation Data'!$D$32,0,10*ROW('Sanitation Data'!D136))="","",OFFSET('Sanitation Data'!$D$32,0,10*ROW('Sanitation Data'!D136)))</f>
        <v/>
      </c>
      <c r="CP142" s="309" t="str">
        <f ca="true">+IF(OFFSET('Sanitation Data'!$E$28,0,10*ROW('Sanitation Data'!E136))="","",OFFSET('Sanitation Data'!$E$28,0,10*ROW('Sanitation Data'!E136)))</f>
        <v/>
      </c>
      <c r="CQ142" s="309" t="str">
        <f ca="true">+IF(OFFSET('Sanitation Data'!$E$29,0,10*ROW('Sanitation Data'!E136))="","",OFFSET('Sanitation Data'!$E$29,0,10*ROW('Sanitation Data'!E136)))</f>
        <v/>
      </c>
      <c r="CR142" s="309" t="str">
        <f ca="true">+IF(OFFSET('Sanitation Data'!$E$30,0,10*ROW('Sanitation Data'!E136))="","",OFFSET('Sanitation Data'!$E$30,0,10*ROW('Sanitation Data'!E136)))</f>
        <v/>
      </c>
      <c r="CS142" s="309" t="str">
        <f ca="true">+IF(OFFSET('Sanitation Data'!$E$31,0,10*ROW('Sanitation Data'!E136))="","",OFFSET('Sanitation Data'!$E$31,0,10*ROW('Sanitation Data'!E136)))</f>
        <v/>
      </c>
      <c r="CT142" s="309" t="str">
        <f ca="true">+IF(OFFSET('Sanitation Data'!$E$32,0,10*ROW('Sanitation Data'!E136))="","",OFFSET('Sanitation Data'!$E$32,0,10*ROW('Sanitation Data'!E136)))</f>
        <v/>
      </c>
      <c r="CU142" s="309" t="str">
        <f ca="true">+IF(OFFSET('Sanitation Data'!$F$28,0,10*ROW('Sanitation Data'!F136))="","",OFFSET('Sanitation Data'!$F$28,0,10*ROW('Sanitation Data'!F136)))</f>
        <v/>
      </c>
      <c r="CV142" s="309" t="str">
        <f ca="true">+IF(OFFSET('Sanitation Data'!$F$29,0,10*ROW('Sanitation Data'!F136))="","",OFFSET('Sanitation Data'!$F$29,0,10*ROW('Sanitation Data'!F136)))</f>
        <v/>
      </c>
      <c r="CW142" s="309" t="str">
        <f ca="true">+IF(OFFSET('Sanitation Data'!$F$30,0,10*ROW('Sanitation Data'!F136))="","",OFFSET('Sanitation Data'!$F$30,0,10*ROW('Sanitation Data'!F136)))</f>
        <v/>
      </c>
      <c r="CX142" s="309" t="str">
        <f ca="true">+IF(OFFSET('Sanitation Data'!$F$31,0,10*ROW('Sanitation Data'!F136))="","",OFFSET('Sanitation Data'!$F$31,0,10*ROW('Sanitation Data'!F136)))</f>
        <v/>
      </c>
      <c r="CY142" s="309" t="str">
        <f ca="true">+IF(OFFSET('Sanitation Data'!$F$32,0,10*ROW('Sanitation Data'!F136))="","",OFFSET('Sanitation Data'!$F$32,0,10*ROW('Sanitation Data'!F136)))</f>
        <v/>
      </c>
      <c r="CZ142" s="309" t="str">
        <f ca="true">+IF(OFFSET('Sanitation Data'!$G$28,0,10*ROW('Sanitation Data'!G136))="","",OFFSET('Sanitation Data'!$G$28,0,10*ROW('Sanitation Data'!G136)))</f>
        <v/>
      </c>
      <c r="DA142" s="309" t="str">
        <f ca="true">+IF(OFFSET('Sanitation Data'!$G$29,0,10*ROW('Sanitation Data'!G136))="","",OFFSET('Sanitation Data'!$G$29,0,10*ROW('Sanitation Data'!G136)))</f>
        <v/>
      </c>
      <c r="DB142" s="309" t="str">
        <f ca="true">+IF(OFFSET('Sanitation Data'!$G$30,0,10*ROW('Sanitation Data'!G136))="","",OFFSET('Sanitation Data'!$G$30,0,10*ROW('Sanitation Data'!G136)))</f>
        <v/>
      </c>
      <c r="DC142" s="309" t="str">
        <f ca="true">+IF(OFFSET('Sanitation Data'!$G$31,0,10*ROW('Sanitation Data'!G136))="","",OFFSET('Sanitation Data'!$G$31,0,10*ROW('Sanitation Data'!G136)))</f>
        <v/>
      </c>
      <c r="DD142" s="309" t="str">
        <f ca="true">+IF(OFFSET('Sanitation Data'!$G$32,0,10*ROW('Sanitation Data'!G136))="","",OFFSET('Sanitation Data'!$G$32,0,10*ROW('Sanitation Data'!G136)))</f>
        <v/>
      </c>
      <c r="DE142" s="309" t="str">
        <f ca="true">+IF(OFFSET('Sanitation Data'!$H$28,0,10*ROW('Sanitation Data'!H136))="","",OFFSET('Sanitation Data'!$H$28,0,10*ROW('Sanitation Data'!H136)))</f>
        <v/>
      </c>
      <c r="DF142" s="309" t="str">
        <f ca="true">+IF(OFFSET('Sanitation Data'!$H$29,0,10*ROW('Sanitation Data'!H136))="","",OFFSET('Sanitation Data'!$H$29,0,10*ROW('Sanitation Data'!H136)))</f>
        <v/>
      </c>
      <c r="DG142" s="309" t="str">
        <f ca="true">+IF(OFFSET('Sanitation Data'!$H$30,0,10*ROW('Sanitation Data'!H136))="","",OFFSET('Sanitation Data'!$H$30,0,10*ROW('Sanitation Data'!H136)))</f>
        <v/>
      </c>
      <c r="DH142" s="309" t="str">
        <f ca="true">+IF(OFFSET('Sanitation Data'!$H$31,0,10*ROW('Sanitation Data'!H136))="","",OFFSET('Sanitation Data'!$H$31,0,10*ROW('Sanitation Data'!H136)))</f>
        <v/>
      </c>
      <c r="DI142" s="309" t="str">
        <f ca="true">+IF(OFFSET('Sanitation Data'!$H$32,0,10*ROW('Sanitation Data'!H136))="","",OFFSET('Sanitation Data'!$H$32,0,10*ROW('Sanitation Data'!H136)))</f>
        <v/>
      </c>
      <c r="DJ142" s="309" t="str">
        <f ca="true">+IF(OFFSET('Sanitation Data'!$I$28,0,10*ROW('Sanitation Data'!I136))="","",OFFSET('Sanitation Data'!$I$28,0,10*ROW('Sanitation Data'!I136)))</f>
        <v/>
      </c>
      <c r="DK142" s="309" t="str">
        <f ca="true">+IF(OFFSET('Sanitation Data'!$I$29,0,10*ROW('Sanitation Data'!I136))="","",OFFSET('Sanitation Data'!$I$29,0,10*ROW('Sanitation Data'!I136)))</f>
        <v/>
      </c>
      <c r="DL142" s="309" t="str">
        <f ca="true">+IF(OFFSET('Sanitation Data'!$I$30,0,10*ROW('Sanitation Data'!I136))="","",OFFSET('Sanitation Data'!$I$30,0,10*ROW('Sanitation Data'!I136)))</f>
        <v/>
      </c>
      <c r="DM142" s="309" t="str">
        <f ca="true">+IF(OFFSET('Sanitation Data'!$I$31,0,10*ROW('Sanitation Data'!I136))="","",OFFSET('Sanitation Data'!$I$31,0,10*ROW('Sanitation Data'!I136)))</f>
        <v/>
      </c>
      <c r="DN142" s="309" t="str">
        <f ca="true">+IF(OFFSET('Sanitation Data'!$I$32,0,10*ROW('Sanitation Data'!I136))="","",OFFSET('Sanitation Data'!$I$32,0,10*ROW('Sanitation Data'!I136)))</f>
        <v/>
      </c>
      <c r="DO142" s="309" t="str">
        <f ca="true">+IF(OFFSET('Hygiene Data'!$D$11,0,10*ROW('Hygiene Data'!D136))="","",OFFSET('Hygiene Data'!$D$11,0,10*ROW('Hygiene Data'!D136)))</f>
        <v/>
      </c>
      <c r="DP142" s="309" t="str">
        <f ca="true">+IF(OFFSET('Hygiene Data'!$D$12,0,10*ROW('Hygiene Data'!D136))="","",OFFSET('Hygiene Data'!$D$12,0,10*ROW('Hygiene Data'!D136)))</f>
        <v/>
      </c>
      <c r="DQ142" s="309" t="str">
        <f ca="true">+IF(OFFSET('Hygiene Data'!$D$13,0,10*ROW('Hygiene Data'!D136))="","",OFFSET('Hygiene Data'!$D$13,0,10*ROW('Hygiene Data'!D136)))</f>
        <v/>
      </c>
      <c r="DR142" s="309" t="str">
        <f ca="true">+IF(OFFSET('Hygiene Data'!$E$11,0,10*ROW('Hygiene Data'!E136))="","",OFFSET('Hygiene Data'!$E$11,0,10*ROW('Hygiene Data'!E136)))</f>
        <v/>
      </c>
      <c r="DS142" s="309" t="str">
        <f ca="true">+IF(OFFSET('Hygiene Data'!$E$12,0,10*ROW('Hygiene Data'!E136))="","",OFFSET('Hygiene Data'!$E$12,0,10*ROW('Hygiene Data'!E136)))</f>
        <v/>
      </c>
      <c r="DT142" s="309" t="str">
        <f ca="true">+IF(OFFSET('Hygiene Data'!$E$13,0,10*ROW('Hygiene Data'!E136))="","",OFFSET('Hygiene Data'!$E$13,0,10*ROW('Hygiene Data'!E136)))</f>
        <v/>
      </c>
      <c r="DU142" s="309" t="str">
        <f ca="true">+IF(OFFSET('Hygiene Data'!$F$11,0,10*ROW('Hygiene Data'!F136))="","",OFFSET('Hygiene Data'!$F$11,0,10*ROW('Hygiene Data'!F136)))</f>
        <v/>
      </c>
      <c r="DV142" s="309" t="str">
        <f ca="true">+IF(OFFSET('Hygiene Data'!$F$12,0,10*ROW('Hygiene Data'!F136))="","",OFFSET('Hygiene Data'!$F$12,0,10*ROW('Hygiene Data'!F136)))</f>
        <v/>
      </c>
      <c r="DW142" s="309" t="str">
        <f ca="true">+IF(OFFSET('Hygiene Data'!$F$13,0,10*ROW('Hygiene Data'!F136))="","",OFFSET('Hygiene Data'!$F$13,0,10*ROW('Hygiene Data'!F136)))</f>
        <v/>
      </c>
      <c r="DX142" s="309" t="str">
        <f ca="true">+IF(OFFSET('Hygiene Data'!$G$11,0,10*ROW('Hygiene Data'!G136))="","",OFFSET('Hygiene Data'!$G$11,0,10*ROW('Hygiene Data'!G136)))</f>
        <v/>
      </c>
      <c r="DY142" s="309" t="str">
        <f ca="true">+IF(OFFSET('Hygiene Data'!$G$12,0,10*ROW('Hygiene Data'!G136))="","",OFFSET('Hygiene Data'!$G$12,0,10*ROW('Hygiene Data'!G136)))</f>
        <v/>
      </c>
      <c r="DZ142" s="309" t="str">
        <f ca="true">+IF(OFFSET('Hygiene Data'!$G$13,0,10*ROW('Hygiene Data'!G136))="","",OFFSET('Hygiene Data'!$G$13,0,10*ROW('Hygiene Data'!G136)))</f>
        <v/>
      </c>
      <c r="EA142" s="309" t="str">
        <f ca="true">+IF(OFFSET('Hygiene Data'!$H$11,0,10*ROW('Hygiene Data'!H136))="","",OFFSET('Hygiene Data'!$H$11,0,10*ROW('Hygiene Data'!H136)))</f>
        <v/>
      </c>
      <c r="EB142" s="309" t="str">
        <f ca="true">+IF(OFFSET('Hygiene Data'!$H$12,0,10*ROW('Hygiene Data'!H136))="","",OFFSET('Hygiene Data'!$H$12,0,10*ROW('Hygiene Data'!H136)))</f>
        <v/>
      </c>
      <c r="EC142" s="309" t="str">
        <f ca="true">+IF(OFFSET('Hygiene Data'!$H$13,0,10*ROW('Hygiene Data'!H136))="","",OFFSET('Hygiene Data'!$H$13,0,10*ROW('Hygiene Data'!H136)))</f>
        <v/>
      </c>
      <c r="ED142" s="309" t="str">
        <f ca="true">+IF(OFFSET('Hygiene Data'!$I$11,0,10*ROW('Hygiene Data'!I136))="","",OFFSET('Hygiene Data'!$I$11,0,10*ROW('Hygiene Data'!I136)))</f>
        <v/>
      </c>
      <c r="EE142" s="309" t="str">
        <f ca="true">+IF(OFFSET('Hygiene Data'!$I$12,0,10*ROW('Hygiene Data'!I136))="","",OFFSET('Hygiene Data'!$I$12,0,10*ROW('Hygiene Data'!I136)))</f>
        <v/>
      </c>
      <c r="EF142" s="309"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65"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9"/>
      <c r="BS143" s="309" t="str">
        <f ca="true">+IF(OFFSET('Water Data'!$D$27,0,10*ROW('Water Data'!D137))="","",OFFSET('Water Data'!$D$27,0,10*ROW('Water Data'!D137)))</f>
        <v/>
      </c>
      <c r="BT143" s="309" t="str">
        <f ca="true">+IF(OFFSET('Water Data'!$D$28,0,10*ROW('Water Data'!D137))="","",OFFSET('Water Data'!$D$28,0,10*ROW('Water Data'!D137)))</f>
        <v/>
      </c>
      <c r="BU143" s="309" t="str">
        <f ca="true">+IF(OFFSET('Water Data'!$D$29,0,10*ROW('Water Data'!D137))="","",OFFSET('Water Data'!$D$29,0,10*ROW('Water Data'!D137)))</f>
        <v/>
      </c>
      <c r="BV143" s="309" t="str">
        <f ca="true">+IF(OFFSET('Water Data'!$E$27,0,10*ROW('Water Data'!E137))="","",OFFSET('Water Data'!$E$27,0,10*ROW('Water Data'!E137)))</f>
        <v/>
      </c>
      <c r="BW143" s="309" t="str">
        <f ca="true">+IF(OFFSET('Water Data'!$E$28,0,10*ROW('Water Data'!E137))="","",OFFSET('Water Data'!$E$28,0,10*ROW('Water Data'!E137)))</f>
        <v/>
      </c>
      <c r="BX143" s="309" t="str">
        <f ca="true">+IF(OFFSET('Water Data'!$E$29,0,10*ROW('Water Data'!E137))="","",OFFSET('Water Data'!$E$29,0,10*ROW('Water Data'!E137)))</f>
        <v/>
      </c>
      <c r="BY143" s="309" t="str">
        <f ca="true">+IF(OFFSET('Water Data'!$F$27,0,10*ROW('Water Data'!F137))="","",OFFSET('Water Data'!$F$27,0,10*ROW('Water Data'!F137)))</f>
        <v/>
      </c>
      <c r="BZ143" s="309" t="str">
        <f ca="true">+IF(OFFSET('Water Data'!$F$28,0,10*ROW('Water Data'!F137))="","",OFFSET('Water Data'!$F$28,0,10*ROW('Water Data'!F137)))</f>
        <v/>
      </c>
      <c r="CA143" s="309" t="str">
        <f ca="true">+IF(OFFSET('Water Data'!$F$29,0,10*ROW('Water Data'!F137))="","",OFFSET('Water Data'!$F$29,0,10*ROW('Water Data'!F137)))</f>
        <v/>
      </c>
      <c r="CB143" s="309" t="str">
        <f ca="true">+IF(OFFSET('Water Data'!$G$27,0,10*ROW('Water Data'!G137))="","",OFFSET('Water Data'!$G$27,0,10*ROW('Water Data'!G137)))</f>
        <v/>
      </c>
      <c r="CC143" s="309" t="str">
        <f ca="true">+IF(OFFSET('Water Data'!$G$28,0,10*ROW('Water Data'!G137))="","",OFFSET('Water Data'!$G$28,0,10*ROW('Water Data'!G137)))</f>
        <v/>
      </c>
      <c r="CD143" s="309" t="str">
        <f ca="true">+IF(OFFSET('Water Data'!$G$29,0,10*ROW('Water Data'!G137))="","",OFFSET('Water Data'!$G$29,0,10*ROW('Water Data'!G137)))</f>
        <v/>
      </c>
      <c r="CE143" s="309" t="str">
        <f ca="true">+IF(OFFSET('Water Data'!$H$27,0,10*ROW('Water Data'!H137))="","",OFFSET('Water Data'!$H$27,0,10*ROW('Water Data'!H137)))</f>
        <v/>
      </c>
      <c r="CF143" s="309" t="str">
        <f ca="true">+IF(OFFSET('Water Data'!$H$28,0,10*ROW('Water Data'!H137))="","",OFFSET('Water Data'!$H$28,0,10*ROW('Water Data'!H137)))</f>
        <v/>
      </c>
      <c r="CG143" s="309" t="str">
        <f ca="true">+IF(OFFSET('Water Data'!$H$29,0,10*ROW('Water Data'!H137))="","",OFFSET('Water Data'!$H$29,0,10*ROW('Water Data'!H137)))</f>
        <v/>
      </c>
      <c r="CH143" s="309" t="str">
        <f ca="true">+IF(OFFSET('Water Data'!$I$27,0,10*ROW('Water Data'!I137))="","",OFFSET('Water Data'!$I$27,0,10*ROW('Water Data'!I137)))</f>
        <v/>
      </c>
      <c r="CI143" s="309" t="str">
        <f ca="true">+IF(OFFSET('Water Data'!$I$28,0,10*ROW('Water Data'!I137))="","",OFFSET('Water Data'!$I$28,0,10*ROW('Water Data'!I137)))</f>
        <v/>
      </c>
      <c r="CJ143" s="309" t="str">
        <f ca="true">+IF(OFFSET('Water Data'!$I$29,0,10*ROW('Water Data'!I137))="","",OFFSET('Water Data'!$I$29,0,10*ROW('Water Data'!I137)))</f>
        <v/>
      </c>
      <c r="CK143" s="309" t="str">
        <f ca="true">+IF(OFFSET('Sanitation Data'!$D$28,0,10*ROW('Sanitation Data'!D137))="","",OFFSET('Sanitation Data'!$D$28,0,10*ROW('Sanitation Data'!D137)))</f>
        <v/>
      </c>
      <c r="CL143" s="309" t="str">
        <f ca="true">+IF(OFFSET('Sanitation Data'!$D$29,0,10*ROW('Sanitation Data'!D137))="","",OFFSET('Sanitation Data'!$D$29,0,10*ROW('Sanitation Data'!D137)))</f>
        <v/>
      </c>
      <c r="CM143" s="309" t="str">
        <f ca="true">+IF(OFFSET('Sanitation Data'!$D$30,0,10*ROW('Sanitation Data'!D137))="","",OFFSET('Sanitation Data'!$D$30,0,10*ROW('Sanitation Data'!D137)))</f>
        <v/>
      </c>
      <c r="CN143" s="309" t="str">
        <f ca="true">+IF(OFFSET('Sanitation Data'!$D$31,0,10*ROW('Sanitation Data'!D137))="","",OFFSET('Sanitation Data'!$D$31,0,10*ROW('Sanitation Data'!D137)))</f>
        <v/>
      </c>
      <c r="CO143" s="309" t="str">
        <f ca="true">+IF(OFFSET('Sanitation Data'!$D$32,0,10*ROW('Sanitation Data'!D137))="","",OFFSET('Sanitation Data'!$D$32,0,10*ROW('Sanitation Data'!D137)))</f>
        <v/>
      </c>
      <c r="CP143" s="309" t="str">
        <f ca="true">+IF(OFFSET('Sanitation Data'!$E$28,0,10*ROW('Sanitation Data'!E137))="","",OFFSET('Sanitation Data'!$E$28,0,10*ROW('Sanitation Data'!E137)))</f>
        <v/>
      </c>
      <c r="CQ143" s="309" t="str">
        <f ca="true">+IF(OFFSET('Sanitation Data'!$E$29,0,10*ROW('Sanitation Data'!E137))="","",OFFSET('Sanitation Data'!$E$29,0,10*ROW('Sanitation Data'!E137)))</f>
        <v/>
      </c>
      <c r="CR143" s="309" t="str">
        <f ca="true">+IF(OFFSET('Sanitation Data'!$E$30,0,10*ROW('Sanitation Data'!E137))="","",OFFSET('Sanitation Data'!$E$30,0,10*ROW('Sanitation Data'!E137)))</f>
        <v/>
      </c>
      <c r="CS143" s="309" t="str">
        <f ca="true">+IF(OFFSET('Sanitation Data'!$E$31,0,10*ROW('Sanitation Data'!E137))="","",OFFSET('Sanitation Data'!$E$31,0,10*ROW('Sanitation Data'!E137)))</f>
        <v/>
      </c>
      <c r="CT143" s="309" t="str">
        <f ca="true">+IF(OFFSET('Sanitation Data'!$E$32,0,10*ROW('Sanitation Data'!E137))="","",OFFSET('Sanitation Data'!$E$32,0,10*ROW('Sanitation Data'!E137)))</f>
        <v/>
      </c>
      <c r="CU143" s="309" t="str">
        <f ca="true">+IF(OFFSET('Sanitation Data'!$F$28,0,10*ROW('Sanitation Data'!F137))="","",OFFSET('Sanitation Data'!$F$28,0,10*ROW('Sanitation Data'!F137)))</f>
        <v/>
      </c>
      <c r="CV143" s="309" t="str">
        <f ca="true">+IF(OFFSET('Sanitation Data'!$F$29,0,10*ROW('Sanitation Data'!F137))="","",OFFSET('Sanitation Data'!$F$29,0,10*ROW('Sanitation Data'!F137)))</f>
        <v/>
      </c>
      <c r="CW143" s="309" t="str">
        <f ca="true">+IF(OFFSET('Sanitation Data'!$F$30,0,10*ROW('Sanitation Data'!F137))="","",OFFSET('Sanitation Data'!$F$30,0,10*ROW('Sanitation Data'!F137)))</f>
        <v/>
      </c>
      <c r="CX143" s="309" t="str">
        <f ca="true">+IF(OFFSET('Sanitation Data'!$F$31,0,10*ROW('Sanitation Data'!F137))="","",OFFSET('Sanitation Data'!$F$31,0,10*ROW('Sanitation Data'!F137)))</f>
        <v/>
      </c>
      <c r="CY143" s="309" t="str">
        <f ca="true">+IF(OFFSET('Sanitation Data'!$F$32,0,10*ROW('Sanitation Data'!F137))="","",OFFSET('Sanitation Data'!$F$32,0,10*ROW('Sanitation Data'!F137)))</f>
        <v/>
      </c>
      <c r="CZ143" s="309" t="str">
        <f ca="true">+IF(OFFSET('Sanitation Data'!$G$28,0,10*ROW('Sanitation Data'!G137))="","",OFFSET('Sanitation Data'!$G$28,0,10*ROW('Sanitation Data'!G137)))</f>
        <v/>
      </c>
      <c r="DA143" s="309" t="str">
        <f ca="true">+IF(OFFSET('Sanitation Data'!$G$29,0,10*ROW('Sanitation Data'!G137))="","",OFFSET('Sanitation Data'!$G$29,0,10*ROW('Sanitation Data'!G137)))</f>
        <v/>
      </c>
      <c r="DB143" s="309" t="str">
        <f ca="true">+IF(OFFSET('Sanitation Data'!$G$30,0,10*ROW('Sanitation Data'!G137))="","",OFFSET('Sanitation Data'!$G$30,0,10*ROW('Sanitation Data'!G137)))</f>
        <v/>
      </c>
      <c r="DC143" s="309" t="str">
        <f ca="true">+IF(OFFSET('Sanitation Data'!$G$31,0,10*ROW('Sanitation Data'!G137))="","",OFFSET('Sanitation Data'!$G$31,0,10*ROW('Sanitation Data'!G137)))</f>
        <v/>
      </c>
      <c r="DD143" s="309" t="str">
        <f ca="true">+IF(OFFSET('Sanitation Data'!$G$32,0,10*ROW('Sanitation Data'!G137))="","",OFFSET('Sanitation Data'!$G$32,0,10*ROW('Sanitation Data'!G137)))</f>
        <v/>
      </c>
      <c r="DE143" s="309" t="str">
        <f ca="true">+IF(OFFSET('Sanitation Data'!$H$28,0,10*ROW('Sanitation Data'!H137))="","",OFFSET('Sanitation Data'!$H$28,0,10*ROW('Sanitation Data'!H137)))</f>
        <v/>
      </c>
      <c r="DF143" s="309" t="str">
        <f ca="true">+IF(OFFSET('Sanitation Data'!$H$29,0,10*ROW('Sanitation Data'!H137))="","",OFFSET('Sanitation Data'!$H$29,0,10*ROW('Sanitation Data'!H137)))</f>
        <v/>
      </c>
      <c r="DG143" s="309" t="str">
        <f ca="true">+IF(OFFSET('Sanitation Data'!$H$30,0,10*ROW('Sanitation Data'!H137))="","",OFFSET('Sanitation Data'!$H$30,0,10*ROW('Sanitation Data'!H137)))</f>
        <v/>
      </c>
      <c r="DH143" s="309" t="str">
        <f ca="true">+IF(OFFSET('Sanitation Data'!$H$31,0,10*ROW('Sanitation Data'!H137))="","",OFFSET('Sanitation Data'!$H$31,0,10*ROW('Sanitation Data'!H137)))</f>
        <v/>
      </c>
      <c r="DI143" s="309" t="str">
        <f ca="true">+IF(OFFSET('Sanitation Data'!$H$32,0,10*ROW('Sanitation Data'!H137))="","",OFFSET('Sanitation Data'!$H$32,0,10*ROW('Sanitation Data'!H137)))</f>
        <v/>
      </c>
      <c r="DJ143" s="309" t="str">
        <f ca="true">+IF(OFFSET('Sanitation Data'!$I$28,0,10*ROW('Sanitation Data'!I137))="","",OFFSET('Sanitation Data'!$I$28,0,10*ROW('Sanitation Data'!I137)))</f>
        <v/>
      </c>
      <c r="DK143" s="309" t="str">
        <f ca="true">+IF(OFFSET('Sanitation Data'!$I$29,0,10*ROW('Sanitation Data'!I137))="","",OFFSET('Sanitation Data'!$I$29,0,10*ROW('Sanitation Data'!I137)))</f>
        <v/>
      </c>
      <c r="DL143" s="309" t="str">
        <f ca="true">+IF(OFFSET('Sanitation Data'!$I$30,0,10*ROW('Sanitation Data'!I137))="","",OFFSET('Sanitation Data'!$I$30,0,10*ROW('Sanitation Data'!I137)))</f>
        <v/>
      </c>
      <c r="DM143" s="309" t="str">
        <f ca="true">+IF(OFFSET('Sanitation Data'!$I$31,0,10*ROW('Sanitation Data'!I137))="","",OFFSET('Sanitation Data'!$I$31,0,10*ROW('Sanitation Data'!I137)))</f>
        <v/>
      </c>
      <c r="DN143" s="309" t="str">
        <f ca="true">+IF(OFFSET('Sanitation Data'!$I$32,0,10*ROW('Sanitation Data'!I137))="","",OFFSET('Sanitation Data'!$I$32,0,10*ROW('Sanitation Data'!I137)))</f>
        <v/>
      </c>
      <c r="DO143" s="309" t="str">
        <f ca="true">+IF(OFFSET('Hygiene Data'!$D$11,0,10*ROW('Hygiene Data'!D137))="","",OFFSET('Hygiene Data'!$D$11,0,10*ROW('Hygiene Data'!D137)))</f>
        <v/>
      </c>
      <c r="DP143" s="309" t="str">
        <f ca="true">+IF(OFFSET('Hygiene Data'!$D$12,0,10*ROW('Hygiene Data'!D137))="","",OFFSET('Hygiene Data'!$D$12,0,10*ROW('Hygiene Data'!D137)))</f>
        <v/>
      </c>
      <c r="DQ143" s="309" t="str">
        <f ca="true">+IF(OFFSET('Hygiene Data'!$D$13,0,10*ROW('Hygiene Data'!D137))="","",OFFSET('Hygiene Data'!$D$13,0,10*ROW('Hygiene Data'!D137)))</f>
        <v/>
      </c>
      <c r="DR143" s="309" t="str">
        <f ca="true">+IF(OFFSET('Hygiene Data'!$E$11,0,10*ROW('Hygiene Data'!E137))="","",OFFSET('Hygiene Data'!$E$11,0,10*ROW('Hygiene Data'!E137)))</f>
        <v/>
      </c>
      <c r="DS143" s="309" t="str">
        <f ca="true">+IF(OFFSET('Hygiene Data'!$E$12,0,10*ROW('Hygiene Data'!E137))="","",OFFSET('Hygiene Data'!$E$12,0,10*ROW('Hygiene Data'!E137)))</f>
        <v/>
      </c>
      <c r="DT143" s="309" t="str">
        <f ca="true">+IF(OFFSET('Hygiene Data'!$E$13,0,10*ROW('Hygiene Data'!E137))="","",OFFSET('Hygiene Data'!$E$13,0,10*ROW('Hygiene Data'!E137)))</f>
        <v/>
      </c>
      <c r="DU143" s="309" t="str">
        <f ca="true">+IF(OFFSET('Hygiene Data'!$F$11,0,10*ROW('Hygiene Data'!F137))="","",OFFSET('Hygiene Data'!$F$11,0,10*ROW('Hygiene Data'!F137)))</f>
        <v/>
      </c>
      <c r="DV143" s="309" t="str">
        <f ca="true">+IF(OFFSET('Hygiene Data'!$F$12,0,10*ROW('Hygiene Data'!F137))="","",OFFSET('Hygiene Data'!$F$12,0,10*ROW('Hygiene Data'!F137)))</f>
        <v/>
      </c>
      <c r="DW143" s="309" t="str">
        <f ca="true">+IF(OFFSET('Hygiene Data'!$F$13,0,10*ROW('Hygiene Data'!F137))="","",OFFSET('Hygiene Data'!$F$13,0,10*ROW('Hygiene Data'!F137)))</f>
        <v/>
      </c>
      <c r="DX143" s="309" t="str">
        <f ca="true">+IF(OFFSET('Hygiene Data'!$G$11,0,10*ROW('Hygiene Data'!G137))="","",OFFSET('Hygiene Data'!$G$11,0,10*ROW('Hygiene Data'!G137)))</f>
        <v/>
      </c>
      <c r="DY143" s="309" t="str">
        <f ca="true">+IF(OFFSET('Hygiene Data'!$G$12,0,10*ROW('Hygiene Data'!G137))="","",OFFSET('Hygiene Data'!$G$12,0,10*ROW('Hygiene Data'!G137)))</f>
        <v/>
      </c>
      <c r="DZ143" s="309" t="str">
        <f ca="true">+IF(OFFSET('Hygiene Data'!$G$13,0,10*ROW('Hygiene Data'!G137))="","",OFFSET('Hygiene Data'!$G$13,0,10*ROW('Hygiene Data'!G137)))</f>
        <v/>
      </c>
      <c r="EA143" s="309" t="str">
        <f ca="true">+IF(OFFSET('Hygiene Data'!$H$11,0,10*ROW('Hygiene Data'!H137))="","",OFFSET('Hygiene Data'!$H$11,0,10*ROW('Hygiene Data'!H137)))</f>
        <v/>
      </c>
      <c r="EB143" s="309" t="str">
        <f ca="true">+IF(OFFSET('Hygiene Data'!$H$12,0,10*ROW('Hygiene Data'!H137))="","",OFFSET('Hygiene Data'!$H$12,0,10*ROW('Hygiene Data'!H137)))</f>
        <v/>
      </c>
      <c r="EC143" s="309" t="str">
        <f ca="true">+IF(OFFSET('Hygiene Data'!$H$13,0,10*ROW('Hygiene Data'!H137))="","",OFFSET('Hygiene Data'!$H$13,0,10*ROW('Hygiene Data'!H137)))</f>
        <v/>
      </c>
      <c r="ED143" s="309" t="str">
        <f ca="true">+IF(OFFSET('Hygiene Data'!$I$11,0,10*ROW('Hygiene Data'!I137))="","",OFFSET('Hygiene Data'!$I$11,0,10*ROW('Hygiene Data'!I137)))</f>
        <v/>
      </c>
      <c r="EE143" s="309" t="str">
        <f ca="true">+IF(OFFSET('Hygiene Data'!$I$12,0,10*ROW('Hygiene Data'!I137))="","",OFFSET('Hygiene Data'!$I$12,0,10*ROW('Hygiene Data'!I137)))</f>
        <v/>
      </c>
      <c r="EF143" s="309"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65"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9"/>
      <c r="BS144" s="309" t="str">
        <f ca="true">+IF(OFFSET('Water Data'!$D$27,0,10*ROW('Water Data'!D138))="","",OFFSET('Water Data'!$D$27,0,10*ROW('Water Data'!D138)))</f>
        <v/>
      </c>
      <c r="BT144" s="309" t="str">
        <f ca="true">+IF(OFFSET('Water Data'!$D$28,0,10*ROW('Water Data'!D138))="","",OFFSET('Water Data'!$D$28,0,10*ROW('Water Data'!D138)))</f>
        <v/>
      </c>
      <c r="BU144" s="309" t="str">
        <f ca="true">+IF(OFFSET('Water Data'!$D$29,0,10*ROW('Water Data'!D138))="","",OFFSET('Water Data'!$D$29,0,10*ROW('Water Data'!D138)))</f>
        <v/>
      </c>
      <c r="BV144" s="309" t="str">
        <f ca="true">+IF(OFFSET('Water Data'!$E$27,0,10*ROW('Water Data'!E138))="","",OFFSET('Water Data'!$E$27,0,10*ROW('Water Data'!E138)))</f>
        <v/>
      </c>
      <c r="BW144" s="309" t="str">
        <f ca="true">+IF(OFFSET('Water Data'!$E$28,0,10*ROW('Water Data'!E138))="","",OFFSET('Water Data'!$E$28,0,10*ROW('Water Data'!E138)))</f>
        <v/>
      </c>
      <c r="BX144" s="309" t="str">
        <f ca="true">+IF(OFFSET('Water Data'!$E$29,0,10*ROW('Water Data'!E138))="","",OFFSET('Water Data'!$E$29,0,10*ROW('Water Data'!E138)))</f>
        <v/>
      </c>
      <c r="BY144" s="309" t="str">
        <f ca="true">+IF(OFFSET('Water Data'!$F$27,0,10*ROW('Water Data'!F138))="","",OFFSET('Water Data'!$F$27,0,10*ROW('Water Data'!F138)))</f>
        <v/>
      </c>
      <c r="BZ144" s="309" t="str">
        <f ca="true">+IF(OFFSET('Water Data'!$F$28,0,10*ROW('Water Data'!F138))="","",OFFSET('Water Data'!$F$28,0,10*ROW('Water Data'!F138)))</f>
        <v/>
      </c>
      <c r="CA144" s="309" t="str">
        <f ca="true">+IF(OFFSET('Water Data'!$F$29,0,10*ROW('Water Data'!F138))="","",OFFSET('Water Data'!$F$29,0,10*ROW('Water Data'!F138)))</f>
        <v/>
      </c>
      <c r="CB144" s="309" t="str">
        <f ca="true">+IF(OFFSET('Water Data'!$G$27,0,10*ROW('Water Data'!G138))="","",OFFSET('Water Data'!$G$27,0,10*ROW('Water Data'!G138)))</f>
        <v/>
      </c>
      <c r="CC144" s="309" t="str">
        <f ca="true">+IF(OFFSET('Water Data'!$G$28,0,10*ROW('Water Data'!G138))="","",OFFSET('Water Data'!$G$28,0,10*ROW('Water Data'!G138)))</f>
        <v/>
      </c>
      <c r="CD144" s="309" t="str">
        <f ca="true">+IF(OFFSET('Water Data'!$G$29,0,10*ROW('Water Data'!G138))="","",OFFSET('Water Data'!$G$29,0,10*ROW('Water Data'!G138)))</f>
        <v/>
      </c>
      <c r="CE144" s="309" t="str">
        <f ca="true">+IF(OFFSET('Water Data'!$H$27,0,10*ROW('Water Data'!H138))="","",OFFSET('Water Data'!$H$27,0,10*ROW('Water Data'!H138)))</f>
        <v/>
      </c>
      <c r="CF144" s="309" t="str">
        <f ca="true">+IF(OFFSET('Water Data'!$H$28,0,10*ROW('Water Data'!H138))="","",OFFSET('Water Data'!$H$28,0,10*ROW('Water Data'!H138)))</f>
        <v/>
      </c>
      <c r="CG144" s="309" t="str">
        <f ca="true">+IF(OFFSET('Water Data'!$H$29,0,10*ROW('Water Data'!H138))="","",OFFSET('Water Data'!$H$29,0,10*ROW('Water Data'!H138)))</f>
        <v/>
      </c>
      <c r="CH144" s="309" t="str">
        <f ca="true">+IF(OFFSET('Water Data'!$I$27,0,10*ROW('Water Data'!I138))="","",OFFSET('Water Data'!$I$27,0,10*ROW('Water Data'!I138)))</f>
        <v/>
      </c>
      <c r="CI144" s="309" t="str">
        <f ca="true">+IF(OFFSET('Water Data'!$I$28,0,10*ROW('Water Data'!I138))="","",OFFSET('Water Data'!$I$28,0,10*ROW('Water Data'!I138)))</f>
        <v/>
      </c>
      <c r="CJ144" s="309" t="str">
        <f ca="true">+IF(OFFSET('Water Data'!$I$29,0,10*ROW('Water Data'!I138))="","",OFFSET('Water Data'!$I$29,0,10*ROW('Water Data'!I138)))</f>
        <v/>
      </c>
      <c r="CK144" s="309" t="str">
        <f ca="true">+IF(OFFSET('Sanitation Data'!$D$28,0,10*ROW('Sanitation Data'!D138))="","",OFFSET('Sanitation Data'!$D$28,0,10*ROW('Sanitation Data'!D138)))</f>
        <v/>
      </c>
      <c r="CL144" s="309" t="str">
        <f ca="true">+IF(OFFSET('Sanitation Data'!$D$29,0,10*ROW('Sanitation Data'!D138))="","",OFFSET('Sanitation Data'!$D$29,0,10*ROW('Sanitation Data'!D138)))</f>
        <v/>
      </c>
      <c r="CM144" s="309" t="str">
        <f ca="true">+IF(OFFSET('Sanitation Data'!$D$30,0,10*ROW('Sanitation Data'!D138))="","",OFFSET('Sanitation Data'!$D$30,0,10*ROW('Sanitation Data'!D138)))</f>
        <v/>
      </c>
      <c r="CN144" s="309" t="str">
        <f ca="true">+IF(OFFSET('Sanitation Data'!$D$31,0,10*ROW('Sanitation Data'!D138))="","",OFFSET('Sanitation Data'!$D$31,0,10*ROW('Sanitation Data'!D138)))</f>
        <v/>
      </c>
      <c r="CO144" s="309" t="str">
        <f ca="true">+IF(OFFSET('Sanitation Data'!$D$32,0,10*ROW('Sanitation Data'!D138))="","",OFFSET('Sanitation Data'!$D$32,0,10*ROW('Sanitation Data'!D138)))</f>
        <v/>
      </c>
      <c r="CP144" s="309" t="str">
        <f ca="true">+IF(OFFSET('Sanitation Data'!$E$28,0,10*ROW('Sanitation Data'!E138))="","",OFFSET('Sanitation Data'!$E$28,0,10*ROW('Sanitation Data'!E138)))</f>
        <v/>
      </c>
      <c r="CQ144" s="309" t="str">
        <f ca="true">+IF(OFFSET('Sanitation Data'!$E$29,0,10*ROW('Sanitation Data'!E138))="","",OFFSET('Sanitation Data'!$E$29,0,10*ROW('Sanitation Data'!E138)))</f>
        <v/>
      </c>
      <c r="CR144" s="309" t="str">
        <f ca="true">+IF(OFFSET('Sanitation Data'!$E$30,0,10*ROW('Sanitation Data'!E138))="","",OFFSET('Sanitation Data'!$E$30,0,10*ROW('Sanitation Data'!E138)))</f>
        <v/>
      </c>
      <c r="CS144" s="309" t="str">
        <f ca="true">+IF(OFFSET('Sanitation Data'!$E$31,0,10*ROW('Sanitation Data'!E138))="","",OFFSET('Sanitation Data'!$E$31,0,10*ROW('Sanitation Data'!E138)))</f>
        <v/>
      </c>
      <c r="CT144" s="309" t="str">
        <f ca="true">+IF(OFFSET('Sanitation Data'!$E$32,0,10*ROW('Sanitation Data'!E138))="","",OFFSET('Sanitation Data'!$E$32,0,10*ROW('Sanitation Data'!E138)))</f>
        <v/>
      </c>
      <c r="CU144" s="309" t="str">
        <f ca="true">+IF(OFFSET('Sanitation Data'!$F$28,0,10*ROW('Sanitation Data'!F138))="","",OFFSET('Sanitation Data'!$F$28,0,10*ROW('Sanitation Data'!F138)))</f>
        <v/>
      </c>
      <c r="CV144" s="309" t="str">
        <f ca="true">+IF(OFFSET('Sanitation Data'!$F$29,0,10*ROW('Sanitation Data'!F138))="","",OFFSET('Sanitation Data'!$F$29,0,10*ROW('Sanitation Data'!F138)))</f>
        <v/>
      </c>
      <c r="CW144" s="309" t="str">
        <f ca="true">+IF(OFFSET('Sanitation Data'!$F$30,0,10*ROW('Sanitation Data'!F138))="","",OFFSET('Sanitation Data'!$F$30,0,10*ROW('Sanitation Data'!F138)))</f>
        <v/>
      </c>
      <c r="CX144" s="309" t="str">
        <f ca="true">+IF(OFFSET('Sanitation Data'!$F$31,0,10*ROW('Sanitation Data'!F138))="","",OFFSET('Sanitation Data'!$F$31,0,10*ROW('Sanitation Data'!F138)))</f>
        <v/>
      </c>
      <c r="CY144" s="309" t="str">
        <f ca="true">+IF(OFFSET('Sanitation Data'!$F$32,0,10*ROW('Sanitation Data'!F138))="","",OFFSET('Sanitation Data'!$F$32,0,10*ROW('Sanitation Data'!F138)))</f>
        <v/>
      </c>
      <c r="CZ144" s="309" t="str">
        <f ca="true">+IF(OFFSET('Sanitation Data'!$G$28,0,10*ROW('Sanitation Data'!G138))="","",OFFSET('Sanitation Data'!$G$28,0,10*ROW('Sanitation Data'!G138)))</f>
        <v/>
      </c>
      <c r="DA144" s="309" t="str">
        <f ca="true">+IF(OFFSET('Sanitation Data'!$G$29,0,10*ROW('Sanitation Data'!G138))="","",OFFSET('Sanitation Data'!$G$29,0,10*ROW('Sanitation Data'!G138)))</f>
        <v/>
      </c>
      <c r="DB144" s="309" t="str">
        <f ca="true">+IF(OFFSET('Sanitation Data'!$G$30,0,10*ROW('Sanitation Data'!G138))="","",OFFSET('Sanitation Data'!$G$30,0,10*ROW('Sanitation Data'!G138)))</f>
        <v/>
      </c>
      <c r="DC144" s="309" t="str">
        <f ca="true">+IF(OFFSET('Sanitation Data'!$G$31,0,10*ROW('Sanitation Data'!G138))="","",OFFSET('Sanitation Data'!$G$31,0,10*ROW('Sanitation Data'!G138)))</f>
        <v/>
      </c>
      <c r="DD144" s="309" t="str">
        <f ca="true">+IF(OFFSET('Sanitation Data'!$G$32,0,10*ROW('Sanitation Data'!G138))="","",OFFSET('Sanitation Data'!$G$32,0,10*ROW('Sanitation Data'!G138)))</f>
        <v/>
      </c>
      <c r="DE144" s="309" t="str">
        <f ca="true">+IF(OFFSET('Sanitation Data'!$H$28,0,10*ROW('Sanitation Data'!H138))="","",OFFSET('Sanitation Data'!$H$28,0,10*ROW('Sanitation Data'!H138)))</f>
        <v/>
      </c>
      <c r="DF144" s="309" t="str">
        <f ca="true">+IF(OFFSET('Sanitation Data'!$H$29,0,10*ROW('Sanitation Data'!H138))="","",OFFSET('Sanitation Data'!$H$29,0,10*ROW('Sanitation Data'!H138)))</f>
        <v/>
      </c>
      <c r="DG144" s="309" t="str">
        <f ca="true">+IF(OFFSET('Sanitation Data'!$H$30,0,10*ROW('Sanitation Data'!H138))="","",OFFSET('Sanitation Data'!$H$30,0,10*ROW('Sanitation Data'!H138)))</f>
        <v/>
      </c>
      <c r="DH144" s="309" t="str">
        <f ca="true">+IF(OFFSET('Sanitation Data'!$H$31,0,10*ROW('Sanitation Data'!H138))="","",OFFSET('Sanitation Data'!$H$31,0,10*ROW('Sanitation Data'!H138)))</f>
        <v/>
      </c>
      <c r="DI144" s="309" t="str">
        <f ca="true">+IF(OFFSET('Sanitation Data'!$H$32,0,10*ROW('Sanitation Data'!H138))="","",OFFSET('Sanitation Data'!$H$32,0,10*ROW('Sanitation Data'!H138)))</f>
        <v/>
      </c>
      <c r="DJ144" s="309" t="str">
        <f ca="true">+IF(OFFSET('Sanitation Data'!$I$28,0,10*ROW('Sanitation Data'!I138))="","",OFFSET('Sanitation Data'!$I$28,0,10*ROW('Sanitation Data'!I138)))</f>
        <v/>
      </c>
      <c r="DK144" s="309" t="str">
        <f ca="true">+IF(OFFSET('Sanitation Data'!$I$29,0,10*ROW('Sanitation Data'!I138))="","",OFFSET('Sanitation Data'!$I$29,0,10*ROW('Sanitation Data'!I138)))</f>
        <v/>
      </c>
      <c r="DL144" s="309" t="str">
        <f ca="true">+IF(OFFSET('Sanitation Data'!$I$30,0,10*ROW('Sanitation Data'!I138))="","",OFFSET('Sanitation Data'!$I$30,0,10*ROW('Sanitation Data'!I138)))</f>
        <v/>
      </c>
      <c r="DM144" s="309" t="str">
        <f ca="true">+IF(OFFSET('Sanitation Data'!$I$31,0,10*ROW('Sanitation Data'!I138))="","",OFFSET('Sanitation Data'!$I$31,0,10*ROW('Sanitation Data'!I138)))</f>
        <v/>
      </c>
      <c r="DN144" s="309" t="str">
        <f ca="true">+IF(OFFSET('Sanitation Data'!$I$32,0,10*ROW('Sanitation Data'!I138))="","",OFFSET('Sanitation Data'!$I$32,0,10*ROW('Sanitation Data'!I138)))</f>
        <v/>
      </c>
      <c r="DO144" s="309" t="str">
        <f ca="true">+IF(OFFSET('Hygiene Data'!$D$11,0,10*ROW('Hygiene Data'!D138))="","",OFFSET('Hygiene Data'!$D$11,0,10*ROW('Hygiene Data'!D138)))</f>
        <v/>
      </c>
      <c r="DP144" s="309" t="str">
        <f ca="true">+IF(OFFSET('Hygiene Data'!$D$12,0,10*ROW('Hygiene Data'!D138))="","",OFFSET('Hygiene Data'!$D$12,0,10*ROW('Hygiene Data'!D138)))</f>
        <v/>
      </c>
      <c r="DQ144" s="309" t="str">
        <f ca="true">+IF(OFFSET('Hygiene Data'!$D$13,0,10*ROW('Hygiene Data'!D138))="","",OFFSET('Hygiene Data'!$D$13,0,10*ROW('Hygiene Data'!D138)))</f>
        <v/>
      </c>
      <c r="DR144" s="309" t="str">
        <f ca="true">+IF(OFFSET('Hygiene Data'!$E$11,0,10*ROW('Hygiene Data'!E138))="","",OFFSET('Hygiene Data'!$E$11,0,10*ROW('Hygiene Data'!E138)))</f>
        <v/>
      </c>
      <c r="DS144" s="309" t="str">
        <f ca="true">+IF(OFFSET('Hygiene Data'!$E$12,0,10*ROW('Hygiene Data'!E138))="","",OFFSET('Hygiene Data'!$E$12,0,10*ROW('Hygiene Data'!E138)))</f>
        <v/>
      </c>
      <c r="DT144" s="309" t="str">
        <f ca="true">+IF(OFFSET('Hygiene Data'!$E$13,0,10*ROW('Hygiene Data'!E138))="","",OFFSET('Hygiene Data'!$E$13,0,10*ROW('Hygiene Data'!E138)))</f>
        <v/>
      </c>
      <c r="DU144" s="309" t="str">
        <f ca="true">+IF(OFFSET('Hygiene Data'!$F$11,0,10*ROW('Hygiene Data'!F138))="","",OFFSET('Hygiene Data'!$F$11,0,10*ROW('Hygiene Data'!F138)))</f>
        <v/>
      </c>
      <c r="DV144" s="309" t="str">
        <f ca="true">+IF(OFFSET('Hygiene Data'!$F$12,0,10*ROW('Hygiene Data'!F138))="","",OFFSET('Hygiene Data'!$F$12,0,10*ROW('Hygiene Data'!F138)))</f>
        <v/>
      </c>
      <c r="DW144" s="309" t="str">
        <f ca="true">+IF(OFFSET('Hygiene Data'!$F$13,0,10*ROW('Hygiene Data'!F138))="","",OFFSET('Hygiene Data'!$F$13,0,10*ROW('Hygiene Data'!F138)))</f>
        <v/>
      </c>
      <c r="DX144" s="309" t="str">
        <f ca="true">+IF(OFFSET('Hygiene Data'!$G$11,0,10*ROW('Hygiene Data'!G138))="","",OFFSET('Hygiene Data'!$G$11,0,10*ROW('Hygiene Data'!G138)))</f>
        <v/>
      </c>
      <c r="DY144" s="309" t="str">
        <f ca="true">+IF(OFFSET('Hygiene Data'!$G$12,0,10*ROW('Hygiene Data'!G138))="","",OFFSET('Hygiene Data'!$G$12,0,10*ROW('Hygiene Data'!G138)))</f>
        <v/>
      </c>
      <c r="DZ144" s="309" t="str">
        <f ca="true">+IF(OFFSET('Hygiene Data'!$G$13,0,10*ROW('Hygiene Data'!G138))="","",OFFSET('Hygiene Data'!$G$13,0,10*ROW('Hygiene Data'!G138)))</f>
        <v/>
      </c>
      <c r="EA144" s="309" t="str">
        <f ca="true">+IF(OFFSET('Hygiene Data'!$H$11,0,10*ROW('Hygiene Data'!H138))="","",OFFSET('Hygiene Data'!$H$11,0,10*ROW('Hygiene Data'!H138)))</f>
        <v/>
      </c>
      <c r="EB144" s="309" t="str">
        <f ca="true">+IF(OFFSET('Hygiene Data'!$H$12,0,10*ROW('Hygiene Data'!H138))="","",OFFSET('Hygiene Data'!$H$12,0,10*ROW('Hygiene Data'!H138)))</f>
        <v/>
      </c>
      <c r="EC144" s="309" t="str">
        <f ca="true">+IF(OFFSET('Hygiene Data'!$H$13,0,10*ROW('Hygiene Data'!H138))="","",OFFSET('Hygiene Data'!$H$13,0,10*ROW('Hygiene Data'!H138)))</f>
        <v/>
      </c>
      <c r="ED144" s="309" t="str">
        <f ca="true">+IF(OFFSET('Hygiene Data'!$I$11,0,10*ROW('Hygiene Data'!I138))="","",OFFSET('Hygiene Data'!$I$11,0,10*ROW('Hygiene Data'!I138)))</f>
        <v/>
      </c>
      <c r="EE144" s="309" t="str">
        <f ca="true">+IF(OFFSET('Hygiene Data'!$I$12,0,10*ROW('Hygiene Data'!I138))="","",OFFSET('Hygiene Data'!$I$12,0,10*ROW('Hygiene Data'!I138)))</f>
        <v/>
      </c>
      <c r="EF144" s="309"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65"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9"/>
      <c r="BS145" s="309" t="str">
        <f ca="true">+IF(OFFSET('Water Data'!$D$27,0,10*ROW('Water Data'!D139))="","",OFFSET('Water Data'!$D$27,0,10*ROW('Water Data'!D139)))</f>
        <v/>
      </c>
      <c r="BT145" s="309" t="str">
        <f ca="true">+IF(OFFSET('Water Data'!$D$28,0,10*ROW('Water Data'!D139))="","",OFFSET('Water Data'!$D$28,0,10*ROW('Water Data'!D139)))</f>
        <v/>
      </c>
      <c r="BU145" s="309" t="str">
        <f ca="true">+IF(OFFSET('Water Data'!$D$29,0,10*ROW('Water Data'!D139))="","",OFFSET('Water Data'!$D$29,0,10*ROW('Water Data'!D139)))</f>
        <v/>
      </c>
      <c r="BV145" s="309" t="str">
        <f ca="true">+IF(OFFSET('Water Data'!$E$27,0,10*ROW('Water Data'!E139))="","",OFFSET('Water Data'!$E$27,0,10*ROW('Water Data'!E139)))</f>
        <v/>
      </c>
      <c r="BW145" s="309" t="str">
        <f ca="true">+IF(OFFSET('Water Data'!$E$28,0,10*ROW('Water Data'!E139))="","",OFFSET('Water Data'!$E$28,0,10*ROW('Water Data'!E139)))</f>
        <v/>
      </c>
      <c r="BX145" s="309" t="str">
        <f ca="true">+IF(OFFSET('Water Data'!$E$29,0,10*ROW('Water Data'!E139))="","",OFFSET('Water Data'!$E$29,0,10*ROW('Water Data'!E139)))</f>
        <v/>
      </c>
      <c r="BY145" s="309" t="str">
        <f ca="true">+IF(OFFSET('Water Data'!$F$27,0,10*ROW('Water Data'!F139))="","",OFFSET('Water Data'!$F$27,0,10*ROW('Water Data'!F139)))</f>
        <v/>
      </c>
      <c r="BZ145" s="309" t="str">
        <f ca="true">+IF(OFFSET('Water Data'!$F$28,0,10*ROW('Water Data'!F139))="","",OFFSET('Water Data'!$F$28,0,10*ROW('Water Data'!F139)))</f>
        <v/>
      </c>
      <c r="CA145" s="309" t="str">
        <f ca="true">+IF(OFFSET('Water Data'!$F$29,0,10*ROW('Water Data'!F139))="","",OFFSET('Water Data'!$F$29,0,10*ROW('Water Data'!F139)))</f>
        <v/>
      </c>
      <c r="CB145" s="309" t="str">
        <f ca="true">+IF(OFFSET('Water Data'!$G$27,0,10*ROW('Water Data'!G139))="","",OFFSET('Water Data'!$G$27,0,10*ROW('Water Data'!G139)))</f>
        <v/>
      </c>
      <c r="CC145" s="309" t="str">
        <f ca="true">+IF(OFFSET('Water Data'!$G$28,0,10*ROW('Water Data'!G139))="","",OFFSET('Water Data'!$G$28,0,10*ROW('Water Data'!G139)))</f>
        <v/>
      </c>
      <c r="CD145" s="309" t="str">
        <f ca="true">+IF(OFFSET('Water Data'!$G$29,0,10*ROW('Water Data'!G139))="","",OFFSET('Water Data'!$G$29,0,10*ROW('Water Data'!G139)))</f>
        <v/>
      </c>
      <c r="CE145" s="309" t="str">
        <f ca="true">+IF(OFFSET('Water Data'!$H$27,0,10*ROW('Water Data'!H139))="","",OFFSET('Water Data'!$H$27,0,10*ROW('Water Data'!H139)))</f>
        <v/>
      </c>
      <c r="CF145" s="309" t="str">
        <f ca="true">+IF(OFFSET('Water Data'!$H$28,0,10*ROW('Water Data'!H139))="","",OFFSET('Water Data'!$H$28,0,10*ROW('Water Data'!H139)))</f>
        <v/>
      </c>
      <c r="CG145" s="309" t="str">
        <f ca="true">+IF(OFFSET('Water Data'!$H$29,0,10*ROW('Water Data'!H139))="","",OFFSET('Water Data'!$H$29,0,10*ROW('Water Data'!H139)))</f>
        <v/>
      </c>
      <c r="CH145" s="309" t="str">
        <f ca="true">+IF(OFFSET('Water Data'!$I$27,0,10*ROW('Water Data'!I139))="","",OFFSET('Water Data'!$I$27,0,10*ROW('Water Data'!I139)))</f>
        <v/>
      </c>
      <c r="CI145" s="309" t="str">
        <f ca="true">+IF(OFFSET('Water Data'!$I$28,0,10*ROW('Water Data'!I139))="","",OFFSET('Water Data'!$I$28,0,10*ROW('Water Data'!I139)))</f>
        <v/>
      </c>
      <c r="CJ145" s="309" t="str">
        <f ca="true">+IF(OFFSET('Water Data'!$I$29,0,10*ROW('Water Data'!I139))="","",OFFSET('Water Data'!$I$29,0,10*ROW('Water Data'!I139)))</f>
        <v/>
      </c>
      <c r="CK145" s="309" t="str">
        <f ca="true">+IF(OFFSET('Sanitation Data'!$D$28,0,10*ROW('Sanitation Data'!D139))="","",OFFSET('Sanitation Data'!$D$28,0,10*ROW('Sanitation Data'!D139)))</f>
        <v/>
      </c>
      <c r="CL145" s="309" t="str">
        <f ca="true">+IF(OFFSET('Sanitation Data'!$D$29,0,10*ROW('Sanitation Data'!D139))="","",OFFSET('Sanitation Data'!$D$29,0,10*ROW('Sanitation Data'!D139)))</f>
        <v/>
      </c>
      <c r="CM145" s="309" t="str">
        <f ca="true">+IF(OFFSET('Sanitation Data'!$D$30,0,10*ROW('Sanitation Data'!D139))="","",OFFSET('Sanitation Data'!$D$30,0,10*ROW('Sanitation Data'!D139)))</f>
        <v/>
      </c>
      <c r="CN145" s="309" t="str">
        <f ca="true">+IF(OFFSET('Sanitation Data'!$D$31,0,10*ROW('Sanitation Data'!D139))="","",OFFSET('Sanitation Data'!$D$31,0,10*ROW('Sanitation Data'!D139)))</f>
        <v/>
      </c>
      <c r="CO145" s="309" t="str">
        <f ca="true">+IF(OFFSET('Sanitation Data'!$D$32,0,10*ROW('Sanitation Data'!D139))="","",OFFSET('Sanitation Data'!$D$32,0,10*ROW('Sanitation Data'!D139)))</f>
        <v/>
      </c>
      <c r="CP145" s="309" t="str">
        <f ca="true">+IF(OFFSET('Sanitation Data'!$E$28,0,10*ROW('Sanitation Data'!E139))="","",OFFSET('Sanitation Data'!$E$28,0,10*ROW('Sanitation Data'!E139)))</f>
        <v/>
      </c>
      <c r="CQ145" s="309" t="str">
        <f ca="true">+IF(OFFSET('Sanitation Data'!$E$29,0,10*ROW('Sanitation Data'!E139))="","",OFFSET('Sanitation Data'!$E$29,0,10*ROW('Sanitation Data'!E139)))</f>
        <v/>
      </c>
      <c r="CR145" s="309" t="str">
        <f ca="true">+IF(OFFSET('Sanitation Data'!$E$30,0,10*ROW('Sanitation Data'!E139))="","",OFFSET('Sanitation Data'!$E$30,0,10*ROW('Sanitation Data'!E139)))</f>
        <v/>
      </c>
      <c r="CS145" s="309" t="str">
        <f ca="true">+IF(OFFSET('Sanitation Data'!$E$31,0,10*ROW('Sanitation Data'!E139))="","",OFFSET('Sanitation Data'!$E$31,0,10*ROW('Sanitation Data'!E139)))</f>
        <v/>
      </c>
      <c r="CT145" s="309" t="str">
        <f ca="true">+IF(OFFSET('Sanitation Data'!$E$32,0,10*ROW('Sanitation Data'!E139))="","",OFFSET('Sanitation Data'!$E$32,0,10*ROW('Sanitation Data'!E139)))</f>
        <v/>
      </c>
      <c r="CU145" s="309" t="str">
        <f ca="true">+IF(OFFSET('Sanitation Data'!$F$28,0,10*ROW('Sanitation Data'!F139))="","",OFFSET('Sanitation Data'!$F$28,0,10*ROW('Sanitation Data'!F139)))</f>
        <v/>
      </c>
      <c r="CV145" s="309" t="str">
        <f ca="true">+IF(OFFSET('Sanitation Data'!$F$29,0,10*ROW('Sanitation Data'!F139))="","",OFFSET('Sanitation Data'!$F$29,0,10*ROW('Sanitation Data'!F139)))</f>
        <v/>
      </c>
      <c r="CW145" s="309" t="str">
        <f ca="true">+IF(OFFSET('Sanitation Data'!$F$30,0,10*ROW('Sanitation Data'!F139))="","",OFFSET('Sanitation Data'!$F$30,0,10*ROW('Sanitation Data'!F139)))</f>
        <v/>
      </c>
      <c r="CX145" s="309" t="str">
        <f ca="true">+IF(OFFSET('Sanitation Data'!$F$31,0,10*ROW('Sanitation Data'!F139))="","",OFFSET('Sanitation Data'!$F$31,0,10*ROW('Sanitation Data'!F139)))</f>
        <v/>
      </c>
      <c r="CY145" s="309" t="str">
        <f ca="true">+IF(OFFSET('Sanitation Data'!$F$32,0,10*ROW('Sanitation Data'!F139))="","",OFFSET('Sanitation Data'!$F$32,0,10*ROW('Sanitation Data'!F139)))</f>
        <v/>
      </c>
      <c r="CZ145" s="309" t="str">
        <f ca="true">+IF(OFFSET('Sanitation Data'!$G$28,0,10*ROW('Sanitation Data'!G139))="","",OFFSET('Sanitation Data'!$G$28,0,10*ROW('Sanitation Data'!G139)))</f>
        <v/>
      </c>
      <c r="DA145" s="309" t="str">
        <f ca="true">+IF(OFFSET('Sanitation Data'!$G$29,0,10*ROW('Sanitation Data'!G139))="","",OFFSET('Sanitation Data'!$G$29,0,10*ROW('Sanitation Data'!G139)))</f>
        <v/>
      </c>
      <c r="DB145" s="309" t="str">
        <f ca="true">+IF(OFFSET('Sanitation Data'!$G$30,0,10*ROW('Sanitation Data'!G139))="","",OFFSET('Sanitation Data'!$G$30,0,10*ROW('Sanitation Data'!G139)))</f>
        <v/>
      </c>
      <c r="DC145" s="309" t="str">
        <f ca="true">+IF(OFFSET('Sanitation Data'!$G$31,0,10*ROW('Sanitation Data'!G139))="","",OFFSET('Sanitation Data'!$G$31,0,10*ROW('Sanitation Data'!G139)))</f>
        <v/>
      </c>
      <c r="DD145" s="309" t="str">
        <f ca="true">+IF(OFFSET('Sanitation Data'!$G$32,0,10*ROW('Sanitation Data'!G139))="","",OFFSET('Sanitation Data'!$G$32,0,10*ROW('Sanitation Data'!G139)))</f>
        <v/>
      </c>
      <c r="DE145" s="309" t="str">
        <f ca="true">+IF(OFFSET('Sanitation Data'!$H$28,0,10*ROW('Sanitation Data'!H139))="","",OFFSET('Sanitation Data'!$H$28,0,10*ROW('Sanitation Data'!H139)))</f>
        <v/>
      </c>
      <c r="DF145" s="309" t="str">
        <f ca="true">+IF(OFFSET('Sanitation Data'!$H$29,0,10*ROW('Sanitation Data'!H139))="","",OFFSET('Sanitation Data'!$H$29,0,10*ROW('Sanitation Data'!H139)))</f>
        <v/>
      </c>
      <c r="DG145" s="309" t="str">
        <f ca="true">+IF(OFFSET('Sanitation Data'!$H$30,0,10*ROW('Sanitation Data'!H139))="","",OFFSET('Sanitation Data'!$H$30,0,10*ROW('Sanitation Data'!H139)))</f>
        <v/>
      </c>
      <c r="DH145" s="309" t="str">
        <f ca="true">+IF(OFFSET('Sanitation Data'!$H$31,0,10*ROW('Sanitation Data'!H139))="","",OFFSET('Sanitation Data'!$H$31,0,10*ROW('Sanitation Data'!H139)))</f>
        <v/>
      </c>
      <c r="DI145" s="309" t="str">
        <f ca="true">+IF(OFFSET('Sanitation Data'!$H$32,0,10*ROW('Sanitation Data'!H139))="","",OFFSET('Sanitation Data'!$H$32,0,10*ROW('Sanitation Data'!H139)))</f>
        <v/>
      </c>
      <c r="DJ145" s="309" t="str">
        <f ca="true">+IF(OFFSET('Sanitation Data'!$I$28,0,10*ROW('Sanitation Data'!I139))="","",OFFSET('Sanitation Data'!$I$28,0,10*ROW('Sanitation Data'!I139)))</f>
        <v/>
      </c>
      <c r="DK145" s="309" t="str">
        <f ca="true">+IF(OFFSET('Sanitation Data'!$I$29,0,10*ROW('Sanitation Data'!I139))="","",OFFSET('Sanitation Data'!$I$29,0,10*ROW('Sanitation Data'!I139)))</f>
        <v/>
      </c>
      <c r="DL145" s="309" t="str">
        <f ca="true">+IF(OFFSET('Sanitation Data'!$I$30,0,10*ROW('Sanitation Data'!I139))="","",OFFSET('Sanitation Data'!$I$30,0,10*ROW('Sanitation Data'!I139)))</f>
        <v/>
      </c>
      <c r="DM145" s="309" t="str">
        <f ca="true">+IF(OFFSET('Sanitation Data'!$I$31,0,10*ROW('Sanitation Data'!I139))="","",OFFSET('Sanitation Data'!$I$31,0,10*ROW('Sanitation Data'!I139)))</f>
        <v/>
      </c>
      <c r="DN145" s="309" t="str">
        <f ca="true">+IF(OFFSET('Sanitation Data'!$I$32,0,10*ROW('Sanitation Data'!I139))="","",OFFSET('Sanitation Data'!$I$32,0,10*ROW('Sanitation Data'!I139)))</f>
        <v/>
      </c>
      <c r="DO145" s="309" t="str">
        <f ca="true">+IF(OFFSET('Hygiene Data'!$D$11,0,10*ROW('Hygiene Data'!D139))="","",OFFSET('Hygiene Data'!$D$11,0,10*ROW('Hygiene Data'!D139)))</f>
        <v/>
      </c>
      <c r="DP145" s="309" t="str">
        <f ca="true">+IF(OFFSET('Hygiene Data'!$D$12,0,10*ROW('Hygiene Data'!D139))="","",OFFSET('Hygiene Data'!$D$12,0,10*ROW('Hygiene Data'!D139)))</f>
        <v/>
      </c>
      <c r="DQ145" s="309" t="str">
        <f ca="true">+IF(OFFSET('Hygiene Data'!$D$13,0,10*ROW('Hygiene Data'!D139))="","",OFFSET('Hygiene Data'!$D$13,0,10*ROW('Hygiene Data'!D139)))</f>
        <v/>
      </c>
      <c r="DR145" s="309" t="str">
        <f ca="true">+IF(OFFSET('Hygiene Data'!$E$11,0,10*ROW('Hygiene Data'!E139))="","",OFFSET('Hygiene Data'!$E$11,0,10*ROW('Hygiene Data'!E139)))</f>
        <v/>
      </c>
      <c r="DS145" s="309" t="str">
        <f ca="true">+IF(OFFSET('Hygiene Data'!$E$12,0,10*ROW('Hygiene Data'!E139))="","",OFFSET('Hygiene Data'!$E$12,0,10*ROW('Hygiene Data'!E139)))</f>
        <v/>
      </c>
      <c r="DT145" s="309" t="str">
        <f ca="true">+IF(OFFSET('Hygiene Data'!$E$13,0,10*ROW('Hygiene Data'!E139))="","",OFFSET('Hygiene Data'!$E$13,0,10*ROW('Hygiene Data'!E139)))</f>
        <v/>
      </c>
      <c r="DU145" s="309" t="str">
        <f ca="true">+IF(OFFSET('Hygiene Data'!$F$11,0,10*ROW('Hygiene Data'!F139))="","",OFFSET('Hygiene Data'!$F$11,0,10*ROW('Hygiene Data'!F139)))</f>
        <v/>
      </c>
      <c r="DV145" s="309" t="str">
        <f ca="true">+IF(OFFSET('Hygiene Data'!$F$12,0,10*ROW('Hygiene Data'!F139))="","",OFFSET('Hygiene Data'!$F$12,0,10*ROW('Hygiene Data'!F139)))</f>
        <v/>
      </c>
      <c r="DW145" s="309" t="str">
        <f ca="true">+IF(OFFSET('Hygiene Data'!$F$13,0,10*ROW('Hygiene Data'!F139))="","",OFFSET('Hygiene Data'!$F$13,0,10*ROW('Hygiene Data'!F139)))</f>
        <v/>
      </c>
      <c r="DX145" s="309" t="str">
        <f ca="true">+IF(OFFSET('Hygiene Data'!$G$11,0,10*ROW('Hygiene Data'!G139))="","",OFFSET('Hygiene Data'!$G$11,0,10*ROW('Hygiene Data'!G139)))</f>
        <v/>
      </c>
      <c r="DY145" s="309" t="str">
        <f ca="true">+IF(OFFSET('Hygiene Data'!$G$12,0,10*ROW('Hygiene Data'!G139))="","",OFFSET('Hygiene Data'!$G$12,0,10*ROW('Hygiene Data'!G139)))</f>
        <v/>
      </c>
      <c r="DZ145" s="309" t="str">
        <f ca="true">+IF(OFFSET('Hygiene Data'!$G$13,0,10*ROW('Hygiene Data'!G139))="","",OFFSET('Hygiene Data'!$G$13,0,10*ROW('Hygiene Data'!G139)))</f>
        <v/>
      </c>
      <c r="EA145" s="309" t="str">
        <f ca="true">+IF(OFFSET('Hygiene Data'!$H$11,0,10*ROW('Hygiene Data'!H139))="","",OFFSET('Hygiene Data'!$H$11,0,10*ROW('Hygiene Data'!H139)))</f>
        <v/>
      </c>
      <c r="EB145" s="309" t="str">
        <f ca="true">+IF(OFFSET('Hygiene Data'!$H$12,0,10*ROW('Hygiene Data'!H139))="","",OFFSET('Hygiene Data'!$H$12,0,10*ROW('Hygiene Data'!H139)))</f>
        <v/>
      </c>
      <c r="EC145" s="309" t="str">
        <f ca="true">+IF(OFFSET('Hygiene Data'!$H$13,0,10*ROW('Hygiene Data'!H139))="","",OFFSET('Hygiene Data'!$H$13,0,10*ROW('Hygiene Data'!H139)))</f>
        <v/>
      </c>
      <c r="ED145" s="309" t="str">
        <f ca="true">+IF(OFFSET('Hygiene Data'!$I$11,0,10*ROW('Hygiene Data'!I139))="","",OFFSET('Hygiene Data'!$I$11,0,10*ROW('Hygiene Data'!I139)))</f>
        <v/>
      </c>
      <c r="EE145" s="309" t="str">
        <f ca="true">+IF(OFFSET('Hygiene Data'!$I$12,0,10*ROW('Hygiene Data'!I139))="","",OFFSET('Hygiene Data'!$I$12,0,10*ROW('Hygiene Data'!I139)))</f>
        <v/>
      </c>
      <c r="EF145" s="309"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65"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9"/>
      <c r="BS146" s="309" t="str">
        <f ca="true">+IF(OFFSET('Water Data'!$D$27,0,10*ROW('Water Data'!D140))="","",OFFSET('Water Data'!$D$27,0,10*ROW('Water Data'!D140)))</f>
        <v/>
      </c>
      <c r="BT146" s="309" t="str">
        <f ca="true">+IF(OFFSET('Water Data'!$D$28,0,10*ROW('Water Data'!D140))="","",OFFSET('Water Data'!$D$28,0,10*ROW('Water Data'!D140)))</f>
        <v/>
      </c>
      <c r="BU146" s="309" t="str">
        <f ca="true">+IF(OFFSET('Water Data'!$D$29,0,10*ROW('Water Data'!D140))="","",OFFSET('Water Data'!$D$29,0,10*ROW('Water Data'!D140)))</f>
        <v/>
      </c>
      <c r="BV146" s="309" t="str">
        <f ca="true">+IF(OFFSET('Water Data'!$E$27,0,10*ROW('Water Data'!E140))="","",OFFSET('Water Data'!$E$27,0,10*ROW('Water Data'!E140)))</f>
        <v/>
      </c>
      <c r="BW146" s="309" t="str">
        <f ca="true">+IF(OFFSET('Water Data'!$E$28,0,10*ROW('Water Data'!E140))="","",OFFSET('Water Data'!$E$28,0,10*ROW('Water Data'!E140)))</f>
        <v/>
      </c>
      <c r="BX146" s="309" t="str">
        <f ca="true">+IF(OFFSET('Water Data'!$E$29,0,10*ROW('Water Data'!E140))="","",OFFSET('Water Data'!$E$29,0,10*ROW('Water Data'!E140)))</f>
        <v/>
      </c>
      <c r="BY146" s="309" t="str">
        <f ca="true">+IF(OFFSET('Water Data'!$F$27,0,10*ROW('Water Data'!F140))="","",OFFSET('Water Data'!$F$27,0,10*ROW('Water Data'!F140)))</f>
        <v/>
      </c>
      <c r="BZ146" s="309" t="str">
        <f ca="true">+IF(OFFSET('Water Data'!$F$28,0,10*ROW('Water Data'!F140))="","",OFFSET('Water Data'!$F$28,0,10*ROW('Water Data'!F140)))</f>
        <v/>
      </c>
      <c r="CA146" s="309" t="str">
        <f ca="true">+IF(OFFSET('Water Data'!$F$29,0,10*ROW('Water Data'!F140))="","",OFFSET('Water Data'!$F$29,0,10*ROW('Water Data'!F140)))</f>
        <v/>
      </c>
      <c r="CB146" s="309" t="str">
        <f ca="true">+IF(OFFSET('Water Data'!$G$27,0,10*ROW('Water Data'!G140))="","",OFFSET('Water Data'!$G$27,0,10*ROW('Water Data'!G140)))</f>
        <v/>
      </c>
      <c r="CC146" s="309" t="str">
        <f ca="true">+IF(OFFSET('Water Data'!$G$28,0,10*ROW('Water Data'!G140))="","",OFFSET('Water Data'!$G$28,0,10*ROW('Water Data'!G140)))</f>
        <v/>
      </c>
      <c r="CD146" s="309" t="str">
        <f ca="true">+IF(OFFSET('Water Data'!$G$29,0,10*ROW('Water Data'!G140))="","",OFFSET('Water Data'!$G$29,0,10*ROW('Water Data'!G140)))</f>
        <v/>
      </c>
      <c r="CE146" s="309" t="str">
        <f ca="true">+IF(OFFSET('Water Data'!$H$27,0,10*ROW('Water Data'!H140))="","",OFFSET('Water Data'!$H$27,0,10*ROW('Water Data'!H140)))</f>
        <v/>
      </c>
      <c r="CF146" s="309" t="str">
        <f ca="true">+IF(OFFSET('Water Data'!$H$28,0,10*ROW('Water Data'!H140))="","",OFFSET('Water Data'!$H$28,0,10*ROW('Water Data'!H140)))</f>
        <v/>
      </c>
      <c r="CG146" s="309" t="str">
        <f ca="true">+IF(OFFSET('Water Data'!$H$29,0,10*ROW('Water Data'!H140))="","",OFFSET('Water Data'!$H$29,0,10*ROW('Water Data'!H140)))</f>
        <v/>
      </c>
      <c r="CH146" s="309" t="str">
        <f ca="true">+IF(OFFSET('Water Data'!$I$27,0,10*ROW('Water Data'!I140))="","",OFFSET('Water Data'!$I$27,0,10*ROW('Water Data'!I140)))</f>
        <v/>
      </c>
      <c r="CI146" s="309" t="str">
        <f ca="true">+IF(OFFSET('Water Data'!$I$28,0,10*ROW('Water Data'!I140))="","",OFFSET('Water Data'!$I$28,0,10*ROW('Water Data'!I140)))</f>
        <v/>
      </c>
      <c r="CJ146" s="309" t="str">
        <f ca="true">+IF(OFFSET('Water Data'!$I$29,0,10*ROW('Water Data'!I140))="","",OFFSET('Water Data'!$I$29,0,10*ROW('Water Data'!I140)))</f>
        <v/>
      </c>
      <c r="CK146" s="309" t="str">
        <f ca="true">+IF(OFFSET('Sanitation Data'!$D$28,0,10*ROW('Sanitation Data'!D140))="","",OFFSET('Sanitation Data'!$D$28,0,10*ROW('Sanitation Data'!D140)))</f>
        <v/>
      </c>
      <c r="CL146" s="309" t="str">
        <f ca="true">+IF(OFFSET('Sanitation Data'!$D$29,0,10*ROW('Sanitation Data'!D140))="","",OFFSET('Sanitation Data'!$D$29,0,10*ROW('Sanitation Data'!D140)))</f>
        <v/>
      </c>
      <c r="CM146" s="309" t="str">
        <f ca="true">+IF(OFFSET('Sanitation Data'!$D$30,0,10*ROW('Sanitation Data'!D140))="","",OFFSET('Sanitation Data'!$D$30,0,10*ROW('Sanitation Data'!D140)))</f>
        <v/>
      </c>
      <c r="CN146" s="309" t="str">
        <f ca="true">+IF(OFFSET('Sanitation Data'!$D$31,0,10*ROW('Sanitation Data'!D140))="","",OFFSET('Sanitation Data'!$D$31,0,10*ROW('Sanitation Data'!D140)))</f>
        <v/>
      </c>
      <c r="CO146" s="309" t="str">
        <f ca="true">+IF(OFFSET('Sanitation Data'!$D$32,0,10*ROW('Sanitation Data'!D140))="","",OFFSET('Sanitation Data'!$D$32,0,10*ROW('Sanitation Data'!D140)))</f>
        <v/>
      </c>
      <c r="CP146" s="309" t="str">
        <f ca="true">+IF(OFFSET('Sanitation Data'!$E$28,0,10*ROW('Sanitation Data'!E140))="","",OFFSET('Sanitation Data'!$E$28,0,10*ROW('Sanitation Data'!E140)))</f>
        <v/>
      </c>
      <c r="CQ146" s="309" t="str">
        <f ca="true">+IF(OFFSET('Sanitation Data'!$E$29,0,10*ROW('Sanitation Data'!E140))="","",OFFSET('Sanitation Data'!$E$29,0,10*ROW('Sanitation Data'!E140)))</f>
        <v/>
      </c>
      <c r="CR146" s="309" t="str">
        <f ca="true">+IF(OFFSET('Sanitation Data'!$E$30,0,10*ROW('Sanitation Data'!E140))="","",OFFSET('Sanitation Data'!$E$30,0,10*ROW('Sanitation Data'!E140)))</f>
        <v/>
      </c>
      <c r="CS146" s="309" t="str">
        <f ca="true">+IF(OFFSET('Sanitation Data'!$E$31,0,10*ROW('Sanitation Data'!E140))="","",OFFSET('Sanitation Data'!$E$31,0,10*ROW('Sanitation Data'!E140)))</f>
        <v/>
      </c>
      <c r="CT146" s="309" t="str">
        <f ca="true">+IF(OFFSET('Sanitation Data'!$E$32,0,10*ROW('Sanitation Data'!E140))="","",OFFSET('Sanitation Data'!$E$32,0,10*ROW('Sanitation Data'!E140)))</f>
        <v/>
      </c>
      <c r="CU146" s="309" t="str">
        <f ca="true">+IF(OFFSET('Sanitation Data'!$F$28,0,10*ROW('Sanitation Data'!F140))="","",OFFSET('Sanitation Data'!$F$28,0,10*ROW('Sanitation Data'!F140)))</f>
        <v/>
      </c>
      <c r="CV146" s="309" t="str">
        <f ca="true">+IF(OFFSET('Sanitation Data'!$F$29,0,10*ROW('Sanitation Data'!F140))="","",OFFSET('Sanitation Data'!$F$29,0,10*ROW('Sanitation Data'!F140)))</f>
        <v/>
      </c>
      <c r="CW146" s="309" t="str">
        <f ca="true">+IF(OFFSET('Sanitation Data'!$F$30,0,10*ROW('Sanitation Data'!F140))="","",OFFSET('Sanitation Data'!$F$30,0,10*ROW('Sanitation Data'!F140)))</f>
        <v/>
      </c>
      <c r="CX146" s="309" t="str">
        <f ca="true">+IF(OFFSET('Sanitation Data'!$F$31,0,10*ROW('Sanitation Data'!F140))="","",OFFSET('Sanitation Data'!$F$31,0,10*ROW('Sanitation Data'!F140)))</f>
        <v/>
      </c>
      <c r="CY146" s="309" t="str">
        <f ca="true">+IF(OFFSET('Sanitation Data'!$F$32,0,10*ROW('Sanitation Data'!F140))="","",OFFSET('Sanitation Data'!$F$32,0,10*ROW('Sanitation Data'!F140)))</f>
        <v/>
      </c>
      <c r="CZ146" s="309" t="str">
        <f ca="true">+IF(OFFSET('Sanitation Data'!$G$28,0,10*ROW('Sanitation Data'!G140))="","",OFFSET('Sanitation Data'!$G$28,0,10*ROW('Sanitation Data'!G140)))</f>
        <v/>
      </c>
      <c r="DA146" s="309" t="str">
        <f ca="true">+IF(OFFSET('Sanitation Data'!$G$29,0,10*ROW('Sanitation Data'!G140))="","",OFFSET('Sanitation Data'!$G$29,0,10*ROW('Sanitation Data'!G140)))</f>
        <v/>
      </c>
      <c r="DB146" s="309" t="str">
        <f ca="true">+IF(OFFSET('Sanitation Data'!$G$30,0,10*ROW('Sanitation Data'!G140))="","",OFFSET('Sanitation Data'!$G$30,0,10*ROW('Sanitation Data'!G140)))</f>
        <v/>
      </c>
      <c r="DC146" s="309" t="str">
        <f ca="true">+IF(OFFSET('Sanitation Data'!$G$31,0,10*ROW('Sanitation Data'!G140))="","",OFFSET('Sanitation Data'!$G$31,0,10*ROW('Sanitation Data'!G140)))</f>
        <v/>
      </c>
      <c r="DD146" s="309" t="str">
        <f ca="true">+IF(OFFSET('Sanitation Data'!$G$32,0,10*ROW('Sanitation Data'!G140))="","",OFFSET('Sanitation Data'!$G$32,0,10*ROW('Sanitation Data'!G140)))</f>
        <v/>
      </c>
      <c r="DE146" s="309" t="str">
        <f ca="true">+IF(OFFSET('Sanitation Data'!$H$28,0,10*ROW('Sanitation Data'!H140))="","",OFFSET('Sanitation Data'!$H$28,0,10*ROW('Sanitation Data'!H140)))</f>
        <v/>
      </c>
      <c r="DF146" s="309" t="str">
        <f ca="true">+IF(OFFSET('Sanitation Data'!$H$29,0,10*ROW('Sanitation Data'!H140))="","",OFFSET('Sanitation Data'!$H$29,0,10*ROW('Sanitation Data'!H140)))</f>
        <v/>
      </c>
      <c r="DG146" s="309" t="str">
        <f ca="true">+IF(OFFSET('Sanitation Data'!$H$30,0,10*ROW('Sanitation Data'!H140))="","",OFFSET('Sanitation Data'!$H$30,0,10*ROW('Sanitation Data'!H140)))</f>
        <v/>
      </c>
      <c r="DH146" s="309" t="str">
        <f ca="true">+IF(OFFSET('Sanitation Data'!$H$31,0,10*ROW('Sanitation Data'!H140))="","",OFFSET('Sanitation Data'!$H$31,0,10*ROW('Sanitation Data'!H140)))</f>
        <v/>
      </c>
      <c r="DI146" s="309" t="str">
        <f ca="true">+IF(OFFSET('Sanitation Data'!$H$32,0,10*ROW('Sanitation Data'!H140))="","",OFFSET('Sanitation Data'!$H$32,0,10*ROW('Sanitation Data'!H140)))</f>
        <v/>
      </c>
      <c r="DJ146" s="309" t="str">
        <f ca="true">+IF(OFFSET('Sanitation Data'!$I$28,0,10*ROW('Sanitation Data'!I140))="","",OFFSET('Sanitation Data'!$I$28,0,10*ROW('Sanitation Data'!I140)))</f>
        <v/>
      </c>
      <c r="DK146" s="309" t="str">
        <f ca="true">+IF(OFFSET('Sanitation Data'!$I$29,0,10*ROW('Sanitation Data'!I140))="","",OFFSET('Sanitation Data'!$I$29,0,10*ROW('Sanitation Data'!I140)))</f>
        <v/>
      </c>
      <c r="DL146" s="309" t="str">
        <f ca="true">+IF(OFFSET('Sanitation Data'!$I$30,0,10*ROW('Sanitation Data'!I140))="","",OFFSET('Sanitation Data'!$I$30,0,10*ROW('Sanitation Data'!I140)))</f>
        <v/>
      </c>
      <c r="DM146" s="309" t="str">
        <f ca="true">+IF(OFFSET('Sanitation Data'!$I$31,0,10*ROW('Sanitation Data'!I140))="","",OFFSET('Sanitation Data'!$I$31,0,10*ROW('Sanitation Data'!I140)))</f>
        <v/>
      </c>
      <c r="DN146" s="309" t="str">
        <f ca="true">+IF(OFFSET('Sanitation Data'!$I$32,0,10*ROW('Sanitation Data'!I140))="","",OFFSET('Sanitation Data'!$I$32,0,10*ROW('Sanitation Data'!I140)))</f>
        <v/>
      </c>
      <c r="DO146" s="309" t="str">
        <f ca="true">+IF(OFFSET('Hygiene Data'!$D$11,0,10*ROW('Hygiene Data'!D140))="","",OFFSET('Hygiene Data'!$D$11,0,10*ROW('Hygiene Data'!D140)))</f>
        <v/>
      </c>
      <c r="DP146" s="309" t="str">
        <f ca="true">+IF(OFFSET('Hygiene Data'!$D$12,0,10*ROW('Hygiene Data'!D140))="","",OFFSET('Hygiene Data'!$D$12,0,10*ROW('Hygiene Data'!D140)))</f>
        <v/>
      </c>
      <c r="DQ146" s="309" t="str">
        <f ca="true">+IF(OFFSET('Hygiene Data'!$D$13,0,10*ROW('Hygiene Data'!D140))="","",OFFSET('Hygiene Data'!$D$13,0,10*ROW('Hygiene Data'!D140)))</f>
        <v/>
      </c>
      <c r="DR146" s="309" t="str">
        <f ca="true">+IF(OFFSET('Hygiene Data'!$E$11,0,10*ROW('Hygiene Data'!E140))="","",OFFSET('Hygiene Data'!$E$11,0,10*ROW('Hygiene Data'!E140)))</f>
        <v/>
      </c>
      <c r="DS146" s="309" t="str">
        <f ca="true">+IF(OFFSET('Hygiene Data'!$E$12,0,10*ROW('Hygiene Data'!E140))="","",OFFSET('Hygiene Data'!$E$12,0,10*ROW('Hygiene Data'!E140)))</f>
        <v/>
      </c>
      <c r="DT146" s="309" t="str">
        <f ca="true">+IF(OFFSET('Hygiene Data'!$E$13,0,10*ROW('Hygiene Data'!E140))="","",OFFSET('Hygiene Data'!$E$13,0,10*ROW('Hygiene Data'!E140)))</f>
        <v/>
      </c>
      <c r="DU146" s="309" t="str">
        <f ca="true">+IF(OFFSET('Hygiene Data'!$F$11,0,10*ROW('Hygiene Data'!F140))="","",OFFSET('Hygiene Data'!$F$11,0,10*ROW('Hygiene Data'!F140)))</f>
        <v/>
      </c>
      <c r="DV146" s="309" t="str">
        <f ca="true">+IF(OFFSET('Hygiene Data'!$F$12,0,10*ROW('Hygiene Data'!F140))="","",OFFSET('Hygiene Data'!$F$12,0,10*ROW('Hygiene Data'!F140)))</f>
        <v/>
      </c>
      <c r="DW146" s="309" t="str">
        <f ca="true">+IF(OFFSET('Hygiene Data'!$F$13,0,10*ROW('Hygiene Data'!F140))="","",OFFSET('Hygiene Data'!$F$13,0,10*ROW('Hygiene Data'!F140)))</f>
        <v/>
      </c>
      <c r="DX146" s="309" t="str">
        <f ca="true">+IF(OFFSET('Hygiene Data'!$G$11,0,10*ROW('Hygiene Data'!G140))="","",OFFSET('Hygiene Data'!$G$11,0,10*ROW('Hygiene Data'!G140)))</f>
        <v/>
      </c>
      <c r="DY146" s="309" t="str">
        <f ca="true">+IF(OFFSET('Hygiene Data'!$G$12,0,10*ROW('Hygiene Data'!G140))="","",OFFSET('Hygiene Data'!$G$12,0,10*ROW('Hygiene Data'!G140)))</f>
        <v/>
      </c>
      <c r="DZ146" s="309" t="str">
        <f ca="true">+IF(OFFSET('Hygiene Data'!$G$13,0,10*ROW('Hygiene Data'!G140))="","",OFFSET('Hygiene Data'!$G$13,0,10*ROW('Hygiene Data'!G140)))</f>
        <v/>
      </c>
      <c r="EA146" s="309" t="str">
        <f ca="true">+IF(OFFSET('Hygiene Data'!$H$11,0,10*ROW('Hygiene Data'!H140))="","",OFFSET('Hygiene Data'!$H$11,0,10*ROW('Hygiene Data'!H140)))</f>
        <v/>
      </c>
      <c r="EB146" s="309" t="str">
        <f ca="true">+IF(OFFSET('Hygiene Data'!$H$12,0,10*ROW('Hygiene Data'!H140))="","",OFFSET('Hygiene Data'!$H$12,0,10*ROW('Hygiene Data'!H140)))</f>
        <v/>
      </c>
      <c r="EC146" s="309" t="str">
        <f ca="true">+IF(OFFSET('Hygiene Data'!$H$13,0,10*ROW('Hygiene Data'!H140))="","",OFFSET('Hygiene Data'!$H$13,0,10*ROW('Hygiene Data'!H140)))</f>
        <v/>
      </c>
      <c r="ED146" s="309" t="str">
        <f ca="true">+IF(OFFSET('Hygiene Data'!$I$11,0,10*ROW('Hygiene Data'!I140))="","",OFFSET('Hygiene Data'!$I$11,0,10*ROW('Hygiene Data'!I140)))</f>
        <v/>
      </c>
      <c r="EE146" s="309" t="str">
        <f ca="true">+IF(OFFSET('Hygiene Data'!$I$12,0,10*ROW('Hygiene Data'!I140))="","",OFFSET('Hygiene Data'!$I$12,0,10*ROW('Hygiene Data'!I140)))</f>
        <v/>
      </c>
      <c r="EF146" s="309"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65"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9"/>
      <c r="BS147" s="309" t="str">
        <f ca="true">+IF(OFFSET('Water Data'!$D$27,0,10*ROW('Water Data'!D141))="","",OFFSET('Water Data'!$D$27,0,10*ROW('Water Data'!D141)))</f>
        <v/>
      </c>
      <c r="BT147" s="309" t="str">
        <f ca="true">+IF(OFFSET('Water Data'!$D$28,0,10*ROW('Water Data'!D141))="","",OFFSET('Water Data'!$D$28,0,10*ROW('Water Data'!D141)))</f>
        <v/>
      </c>
      <c r="BU147" s="309" t="str">
        <f ca="true">+IF(OFFSET('Water Data'!$D$29,0,10*ROW('Water Data'!D141))="","",OFFSET('Water Data'!$D$29,0,10*ROW('Water Data'!D141)))</f>
        <v/>
      </c>
      <c r="BV147" s="309" t="str">
        <f ca="true">+IF(OFFSET('Water Data'!$E$27,0,10*ROW('Water Data'!E141))="","",OFFSET('Water Data'!$E$27,0,10*ROW('Water Data'!E141)))</f>
        <v/>
      </c>
      <c r="BW147" s="309" t="str">
        <f ca="true">+IF(OFFSET('Water Data'!$E$28,0,10*ROW('Water Data'!E141))="","",OFFSET('Water Data'!$E$28,0,10*ROW('Water Data'!E141)))</f>
        <v/>
      </c>
      <c r="BX147" s="309" t="str">
        <f ca="true">+IF(OFFSET('Water Data'!$E$29,0,10*ROW('Water Data'!E141))="","",OFFSET('Water Data'!$E$29,0,10*ROW('Water Data'!E141)))</f>
        <v/>
      </c>
      <c r="BY147" s="309" t="str">
        <f ca="true">+IF(OFFSET('Water Data'!$F$27,0,10*ROW('Water Data'!F141))="","",OFFSET('Water Data'!$F$27,0,10*ROW('Water Data'!F141)))</f>
        <v/>
      </c>
      <c r="BZ147" s="309" t="str">
        <f ca="true">+IF(OFFSET('Water Data'!$F$28,0,10*ROW('Water Data'!F141))="","",OFFSET('Water Data'!$F$28,0,10*ROW('Water Data'!F141)))</f>
        <v/>
      </c>
      <c r="CA147" s="309" t="str">
        <f ca="true">+IF(OFFSET('Water Data'!$F$29,0,10*ROW('Water Data'!F141))="","",OFFSET('Water Data'!$F$29,0,10*ROW('Water Data'!F141)))</f>
        <v/>
      </c>
      <c r="CB147" s="309" t="str">
        <f ca="true">+IF(OFFSET('Water Data'!$G$27,0,10*ROW('Water Data'!G141))="","",OFFSET('Water Data'!$G$27,0,10*ROW('Water Data'!G141)))</f>
        <v/>
      </c>
      <c r="CC147" s="309" t="str">
        <f ca="true">+IF(OFFSET('Water Data'!$G$28,0,10*ROW('Water Data'!G141))="","",OFFSET('Water Data'!$G$28,0,10*ROW('Water Data'!G141)))</f>
        <v/>
      </c>
      <c r="CD147" s="309" t="str">
        <f ca="true">+IF(OFFSET('Water Data'!$G$29,0,10*ROW('Water Data'!G141))="","",OFFSET('Water Data'!$G$29,0,10*ROW('Water Data'!G141)))</f>
        <v/>
      </c>
      <c r="CE147" s="309" t="str">
        <f ca="true">+IF(OFFSET('Water Data'!$H$27,0,10*ROW('Water Data'!H141))="","",OFFSET('Water Data'!$H$27,0,10*ROW('Water Data'!H141)))</f>
        <v/>
      </c>
      <c r="CF147" s="309" t="str">
        <f ca="true">+IF(OFFSET('Water Data'!$H$28,0,10*ROW('Water Data'!H141))="","",OFFSET('Water Data'!$H$28,0,10*ROW('Water Data'!H141)))</f>
        <v/>
      </c>
      <c r="CG147" s="309" t="str">
        <f ca="true">+IF(OFFSET('Water Data'!$H$29,0,10*ROW('Water Data'!H141))="","",OFFSET('Water Data'!$H$29,0,10*ROW('Water Data'!H141)))</f>
        <v/>
      </c>
      <c r="CH147" s="309" t="str">
        <f ca="true">+IF(OFFSET('Water Data'!$I$27,0,10*ROW('Water Data'!I141))="","",OFFSET('Water Data'!$I$27,0,10*ROW('Water Data'!I141)))</f>
        <v/>
      </c>
      <c r="CI147" s="309" t="str">
        <f ca="true">+IF(OFFSET('Water Data'!$I$28,0,10*ROW('Water Data'!I141))="","",OFFSET('Water Data'!$I$28,0,10*ROW('Water Data'!I141)))</f>
        <v/>
      </c>
      <c r="CJ147" s="309" t="str">
        <f ca="true">+IF(OFFSET('Water Data'!$I$29,0,10*ROW('Water Data'!I141))="","",OFFSET('Water Data'!$I$29,0,10*ROW('Water Data'!I141)))</f>
        <v/>
      </c>
      <c r="CK147" s="309" t="str">
        <f ca="true">+IF(OFFSET('Sanitation Data'!$D$28,0,10*ROW('Sanitation Data'!D141))="","",OFFSET('Sanitation Data'!$D$28,0,10*ROW('Sanitation Data'!D141)))</f>
        <v/>
      </c>
      <c r="CL147" s="309" t="str">
        <f ca="true">+IF(OFFSET('Sanitation Data'!$D$29,0,10*ROW('Sanitation Data'!D141))="","",OFFSET('Sanitation Data'!$D$29,0,10*ROW('Sanitation Data'!D141)))</f>
        <v/>
      </c>
      <c r="CM147" s="309" t="str">
        <f ca="true">+IF(OFFSET('Sanitation Data'!$D$30,0,10*ROW('Sanitation Data'!D141))="","",OFFSET('Sanitation Data'!$D$30,0,10*ROW('Sanitation Data'!D141)))</f>
        <v/>
      </c>
      <c r="CN147" s="309" t="str">
        <f ca="true">+IF(OFFSET('Sanitation Data'!$D$31,0,10*ROW('Sanitation Data'!D141))="","",OFFSET('Sanitation Data'!$D$31,0,10*ROW('Sanitation Data'!D141)))</f>
        <v/>
      </c>
      <c r="CO147" s="309" t="str">
        <f ca="true">+IF(OFFSET('Sanitation Data'!$D$32,0,10*ROW('Sanitation Data'!D141))="","",OFFSET('Sanitation Data'!$D$32,0,10*ROW('Sanitation Data'!D141)))</f>
        <v/>
      </c>
      <c r="CP147" s="309" t="str">
        <f ca="true">+IF(OFFSET('Sanitation Data'!$E$28,0,10*ROW('Sanitation Data'!E141))="","",OFFSET('Sanitation Data'!$E$28,0,10*ROW('Sanitation Data'!E141)))</f>
        <v/>
      </c>
      <c r="CQ147" s="309" t="str">
        <f ca="true">+IF(OFFSET('Sanitation Data'!$E$29,0,10*ROW('Sanitation Data'!E141))="","",OFFSET('Sanitation Data'!$E$29,0,10*ROW('Sanitation Data'!E141)))</f>
        <v/>
      </c>
      <c r="CR147" s="309" t="str">
        <f ca="true">+IF(OFFSET('Sanitation Data'!$E$30,0,10*ROW('Sanitation Data'!E141))="","",OFFSET('Sanitation Data'!$E$30,0,10*ROW('Sanitation Data'!E141)))</f>
        <v/>
      </c>
      <c r="CS147" s="309" t="str">
        <f ca="true">+IF(OFFSET('Sanitation Data'!$E$31,0,10*ROW('Sanitation Data'!E141))="","",OFFSET('Sanitation Data'!$E$31,0,10*ROW('Sanitation Data'!E141)))</f>
        <v/>
      </c>
      <c r="CT147" s="309" t="str">
        <f ca="true">+IF(OFFSET('Sanitation Data'!$E$32,0,10*ROW('Sanitation Data'!E141))="","",OFFSET('Sanitation Data'!$E$32,0,10*ROW('Sanitation Data'!E141)))</f>
        <v/>
      </c>
      <c r="CU147" s="309" t="str">
        <f ca="true">+IF(OFFSET('Sanitation Data'!$F$28,0,10*ROW('Sanitation Data'!F141))="","",OFFSET('Sanitation Data'!$F$28,0,10*ROW('Sanitation Data'!F141)))</f>
        <v/>
      </c>
      <c r="CV147" s="309" t="str">
        <f ca="true">+IF(OFFSET('Sanitation Data'!$F$29,0,10*ROW('Sanitation Data'!F141))="","",OFFSET('Sanitation Data'!$F$29,0,10*ROW('Sanitation Data'!F141)))</f>
        <v/>
      </c>
      <c r="CW147" s="309" t="str">
        <f ca="true">+IF(OFFSET('Sanitation Data'!$F$30,0,10*ROW('Sanitation Data'!F141))="","",OFFSET('Sanitation Data'!$F$30,0,10*ROW('Sanitation Data'!F141)))</f>
        <v/>
      </c>
      <c r="CX147" s="309" t="str">
        <f ca="true">+IF(OFFSET('Sanitation Data'!$F$31,0,10*ROW('Sanitation Data'!F141))="","",OFFSET('Sanitation Data'!$F$31,0,10*ROW('Sanitation Data'!F141)))</f>
        <v/>
      </c>
      <c r="CY147" s="309" t="str">
        <f ca="true">+IF(OFFSET('Sanitation Data'!$F$32,0,10*ROW('Sanitation Data'!F141))="","",OFFSET('Sanitation Data'!$F$32,0,10*ROW('Sanitation Data'!F141)))</f>
        <v/>
      </c>
      <c r="CZ147" s="309" t="str">
        <f ca="true">+IF(OFFSET('Sanitation Data'!$G$28,0,10*ROW('Sanitation Data'!G141))="","",OFFSET('Sanitation Data'!$G$28,0,10*ROW('Sanitation Data'!G141)))</f>
        <v/>
      </c>
      <c r="DA147" s="309" t="str">
        <f ca="true">+IF(OFFSET('Sanitation Data'!$G$29,0,10*ROW('Sanitation Data'!G141))="","",OFFSET('Sanitation Data'!$G$29,0,10*ROW('Sanitation Data'!G141)))</f>
        <v/>
      </c>
      <c r="DB147" s="309" t="str">
        <f ca="true">+IF(OFFSET('Sanitation Data'!$G$30,0,10*ROW('Sanitation Data'!G141))="","",OFFSET('Sanitation Data'!$G$30,0,10*ROW('Sanitation Data'!G141)))</f>
        <v/>
      </c>
      <c r="DC147" s="309" t="str">
        <f ca="true">+IF(OFFSET('Sanitation Data'!$G$31,0,10*ROW('Sanitation Data'!G141))="","",OFFSET('Sanitation Data'!$G$31,0,10*ROW('Sanitation Data'!G141)))</f>
        <v/>
      </c>
      <c r="DD147" s="309" t="str">
        <f ca="true">+IF(OFFSET('Sanitation Data'!$G$32,0,10*ROW('Sanitation Data'!G141))="","",OFFSET('Sanitation Data'!$G$32,0,10*ROW('Sanitation Data'!G141)))</f>
        <v/>
      </c>
      <c r="DE147" s="309" t="str">
        <f ca="true">+IF(OFFSET('Sanitation Data'!$H$28,0,10*ROW('Sanitation Data'!H141))="","",OFFSET('Sanitation Data'!$H$28,0,10*ROW('Sanitation Data'!H141)))</f>
        <v/>
      </c>
      <c r="DF147" s="309" t="str">
        <f ca="true">+IF(OFFSET('Sanitation Data'!$H$29,0,10*ROW('Sanitation Data'!H141))="","",OFFSET('Sanitation Data'!$H$29,0,10*ROW('Sanitation Data'!H141)))</f>
        <v/>
      </c>
      <c r="DG147" s="309" t="str">
        <f ca="true">+IF(OFFSET('Sanitation Data'!$H$30,0,10*ROW('Sanitation Data'!H141))="","",OFFSET('Sanitation Data'!$H$30,0,10*ROW('Sanitation Data'!H141)))</f>
        <v/>
      </c>
      <c r="DH147" s="309" t="str">
        <f ca="true">+IF(OFFSET('Sanitation Data'!$H$31,0,10*ROW('Sanitation Data'!H141))="","",OFFSET('Sanitation Data'!$H$31,0,10*ROW('Sanitation Data'!H141)))</f>
        <v/>
      </c>
      <c r="DI147" s="309" t="str">
        <f ca="true">+IF(OFFSET('Sanitation Data'!$H$32,0,10*ROW('Sanitation Data'!H141))="","",OFFSET('Sanitation Data'!$H$32,0,10*ROW('Sanitation Data'!H141)))</f>
        <v/>
      </c>
      <c r="DJ147" s="309" t="str">
        <f ca="true">+IF(OFFSET('Sanitation Data'!$I$28,0,10*ROW('Sanitation Data'!I141))="","",OFFSET('Sanitation Data'!$I$28,0,10*ROW('Sanitation Data'!I141)))</f>
        <v/>
      </c>
      <c r="DK147" s="309" t="str">
        <f ca="true">+IF(OFFSET('Sanitation Data'!$I$29,0,10*ROW('Sanitation Data'!I141))="","",OFFSET('Sanitation Data'!$I$29,0,10*ROW('Sanitation Data'!I141)))</f>
        <v/>
      </c>
      <c r="DL147" s="309" t="str">
        <f ca="true">+IF(OFFSET('Sanitation Data'!$I$30,0,10*ROW('Sanitation Data'!I141))="","",OFFSET('Sanitation Data'!$I$30,0,10*ROW('Sanitation Data'!I141)))</f>
        <v/>
      </c>
      <c r="DM147" s="309" t="str">
        <f ca="true">+IF(OFFSET('Sanitation Data'!$I$31,0,10*ROW('Sanitation Data'!I141))="","",OFFSET('Sanitation Data'!$I$31,0,10*ROW('Sanitation Data'!I141)))</f>
        <v/>
      </c>
      <c r="DN147" s="309" t="str">
        <f ca="true">+IF(OFFSET('Sanitation Data'!$I$32,0,10*ROW('Sanitation Data'!I141))="","",OFFSET('Sanitation Data'!$I$32,0,10*ROW('Sanitation Data'!I141)))</f>
        <v/>
      </c>
      <c r="DO147" s="309" t="str">
        <f ca="true">+IF(OFFSET('Hygiene Data'!$D$11,0,10*ROW('Hygiene Data'!D141))="","",OFFSET('Hygiene Data'!$D$11,0,10*ROW('Hygiene Data'!D141)))</f>
        <v/>
      </c>
      <c r="DP147" s="309" t="str">
        <f ca="true">+IF(OFFSET('Hygiene Data'!$D$12,0,10*ROW('Hygiene Data'!D141))="","",OFFSET('Hygiene Data'!$D$12,0,10*ROW('Hygiene Data'!D141)))</f>
        <v/>
      </c>
      <c r="DQ147" s="309" t="str">
        <f ca="true">+IF(OFFSET('Hygiene Data'!$D$13,0,10*ROW('Hygiene Data'!D141))="","",OFFSET('Hygiene Data'!$D$13,0,10*ROW('Hygiene Data'!D141)))</f>
        <v/>
      </c>
      <c r="DR147" s="309" t="str">
        <f ca="true">+IF(OFFSET('Hygiene Data'!$E$11,0,10*ROW('Hygiene Data'!E141))="","",OFFSET('Hygiene Data'!$E$11,0,10*ROW('Hygiene Data'!E141)))</f>
        <v/>
      </c>
      <c r="DS147" s="309" t="str">
        <f ca="true">+IF(OFFSET('Hygiene Data'!$E$12,0,10*ROW('Hygiene Data'!E141))="","",OFFSET('Hygiene Data'!$E$12,0,10*ROW('Hygiene Data'!E141)))</f>
        <v/>
      </c>
      <c r="DT147" s="309" t="str">
        <f ca="true">+IF(OFFSET('Hygiene Data'!$E$13,0,10*ROW('Hygiene Data'!E141))="","",OFFSET('Hygiene Data'!$E$13,0,10*ROW('Hygiene Data'!E141)))</f>
        <v/>
      </c>
      <c r="DU147" s="309" t="str">
        <f ca="true">+IF(OFFSET('Hygiene Data'!$F$11,0,10*ROW('Hygiene Data'!F141))="","",OFFSET('Hygiene Data'!$F$11,0,10*ROW('Hygiene Data'!F141)))</f>
        <v/>
      </c>
      <c r="DV147" s="309" t="str">
        <f ca="true">+IF(OFFSET('Hygiene Data'!$F$12,0,10*ROW('Hygiene Data'!F141))="","",OFFSET('Hygiene Data'!$F$12,0,10*ROW('Hygiene Data'!F141)))</f>
        <v/>
      </c>
      <c r="DW147" s="309" t="str">
        <f ca="true">+IF(OFFSET('Hygiene Data'!$F$13,0,10*ROW('Hygiene Data'!F141))="","",OFFSET('Hygiene Data'!$F$13,0,10*ROW('Hygiene Data'!F141)))</f>
        <v/>
      </c>
      <c r="DX147" s="309" t="str">
        <f ca="true">+IF(OFFSET('Hygiene Data'!$G$11,0,10*ROW('Hygiene Data'!G141))="","",OFFSET('Hygiene Data'!$G$11,0,10*ROW('Hygiene Data'!G141)))</f>
        <v/>
      </c>
      <c r="DY147" s="309" t="str">
        <f ca="true">+IF(OFFSET('Hygiene Data'!$G$12,0,10*ROW('Hygiene Data'!G141))="","",OFFSET('Hygiene Data'!$G$12,0,10*ROW('Hygiene Data'!G141)))</f>
        <v/>
      </c>
      <c r="DZ147" s="309" t="str">
        <f ca="true">+IF(OFFSET('Hygiene Data'!$G$13,0,10*ROW('Hygiene Data'!G141))="","",OFFSET('Hygiene Data'!$G$13,0,10*ROW('Hygiene Data'!G141)))</f>
        <v/>
      </c>
      <c r="EA147" s="309" t="str">
        <f ca="true">+IF(OFFSET('Hygiene Data'!$H$11,0,10*ROW('Hygiene Data'!H141))="","",OFFSET('Hygiene Data'!$H$11,0,10*ROW('Hygiene Data'!H141)))</f>
        <v/>
      </c>
      <c r="EB147" s="309" t="str">
        <f ca="true">+IF(OFFSET('Hygiene Data'!$H$12,0,10*ROW('Hygiene Data'!H141))="","",OFFSET('Hygiene Data'!$H$12,0,10*ROW('Hygiene Data'!H141)))</f>
        <v/>
      </c>
      <c r="EC147" s="309" t="str">
        <f ca="true">+IF(OFFSET('Hygiene Data'!$H$13,0,10*ROW('Hygiene Data'!H141))="","",OFFSET('Hygiene Data'!$H$13,0,10*ROW('Hygiene Data'!H141)))</f>
        <v/>
      </c>
      <c r="ED147" s="309" t="str">
        <f ca="true">+IF(OFFSET('Hygiene Data'!$I$11,0,10*ROW('Hygiene Data'!I141))="","",OFFSET('Hygiene Data'!$I$11,0,10*ROW('Hygiene Data'!I141)))</f>
        <v/>
      </c>
      <c r="EE147" s="309" t="str">
        <f ca="true">+IF(OFFSET('Hygiene Data'!$I$12,0,10*ROW('Hygiene Data'!I141))="","",OFFSET('Hygiene Data'!$I$12,0,10*ROW('Hygiene Data'!I141)))</f>
        <v/>
      </c>
      <c r="EF147" s="309"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65"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9"/>
      <c r="BS148" s="309" t="str">
        <f ca="true">+IF(OFFSET('Water Data'!$D$27,0,10*ROW('Water Data'!D142))="","",OFFSET('Water Data'!$D$27,0,10*ROW('Water Data'!D142)))</f>
        <v/>
      </c>
      <c r="BT148" s="309" t="str">
        <f ca="true">+IF(OFFSET('Water Data'!$D$28,0,10*ROW('Water Data'!D142))="","",OFFSET('Water Data'!$D$28,0,10*ROW('Water Data'!D142)))</f>
        <v/>
      </c>
      <c r="BU148" s="309" t="str">
        <f ca="true">+IF(OFFSET('Water Data'!$D$29,0,10*ROW('Water Data'!D142))="","",OFFSET('Water Data'!$D$29,0,10*ROW('Water Data'!D142)))</f>
        <v/>
      </c>
      <c r="BV148" s="309" t="str">
        <f ca="true">+IF(OFFSET('Water Data'!$E$27,0,10*ROW('Water Data'!E142))="","",OFFSET('Water Data'!$E$27,0,10*ROW('Water Data'!E142)))</f>
        <v/>
      </c>
      <c r="BW148" s="309" t="str">
        <f ca="true">+IF(OFFSET('Water Data'!$E$28,0,10*ROW('Water Data'!E142))="","",OFFSET('Water Data'!$E$28,0,10*ROW('Water Data'!E142)))</f>
        <v/>
      </c>
      <c r="BX148" s="309" t="str">
        <f ca="true">+IF(OFFSET('Water Data'!$E$29,0,10*ROW('Water Data'!E142))="","",OFFSET('Water Data'!$E$29,0,10*ROW('Water Data'!E142)))</f>
        <v/>
      </c>
      <c r="BY148" s="309" t="str">
        <f ca="true">+IF(OFFSET('Water Data'!$F$27,0,10*ROW('Water Data'!F142))="","",OFFSET('Water Data'!$F$27,0,10*ROW('Water Data'!F142)))</f>
        <v/>
      </c>
      <c r="BZ148" s="309" t="str">
        <f ca="true">+IF(OFFSET('Water Data'!$F$28,0,10*ROW('Water Data'!F142))="","",OFFSET('Water Data'!$F$28,0,10*ROW('Water Data'!F142)))</f>
        <v/>
      </c>
      <c r="CA148" s="309" t="str">
        <f ca="true">+IF(OFFSET('Water Data'!$F$29,0,10*ROW('Water Data'!F142))="","",OFFSET('Water Data'!$F$29,0,10*ROW('Water Data'!F142)))</f>
        <v/>
      </c>
      <c r="CB148" s="309" t="str">
        <f ca="true">+IF(OFFSET('Water Data'!$G$27,0,10*ROW('Water Data'!G142))="","",OFFSET('Water Data'!$G$27,0,10*ROW('Water Data'!G142)))</f>
        <v/>
      </c>
      <c r="CC148" s="309" t="str">
        <f ca="true">+IF(OFFSET('Water Data'!$G$28,0,10*ROW('Water Data'!G142))="","",OFFSET('Water Data'!$G$28,0,10*ROW('Water Data'!G142)))</f>
        <v/>
      </c>
      <c r="CD148" s="309" t="str">
        <f ca="true">+IF(OFFSET('Water Data'!$G$29,0,10*ROW('Water Data'!G142))="","",OFFSET('Water Data'!$G$29,0,10*ROW('Water Data'!G142)))</f>
        <v/>
      </c>
      <c r="CE148" s="309" t="str">
        <f ca="true">+IF(OFFSET('Water Data'!$H$27,0,10*ROW('Water Data'!H142))="","",OFFSET('Water Data'!$H$27,0,10*ROW('Water Data'!H142)))</f>
        <v/>
      </c>
      <c r="CF148" s="309" t="str">
        <f ca="true">+IF(OFFSET('Water Data'!$H$28,0,10*ROW('Water Data'!H142))="","",OFFSET('Water Data'!$H$28,0,10*ROW('Water Data'!H142)))</f>
        <v/>
      </c>
      <c r="CG148" s="309" t="str">
        <f ca="true">+IF(OFFSET('Water Data'!$H$29,0,10*ROW('Water Data'!H142))="","",OFFSET('Water Data'!$H$29,0,10*ROW('Water Data'!H142)))</f>
        <v/>
      </c>
      <c r="CH148" s="309" t="str">
        <f ca="true">+IF(OFFSET('Water Data'!$I$27,0,10*ROW('Water Data'!I142))="","",OFFSET('Water Data'!$I$27,0,10*ROW('Water Data'!I142)))</f>
        <v/>
      </c>
      <c r="CI148" s="309" t="str">
        <f ca="true">+IF(OFFSET('Water Data'!$I$28,0,10*ROW('Water Data'!I142))="","",OFFSET('Water Data'!$I$28,0,10*ROW('Water Data'!I142)))</f>
        <v/>
      </c>
      <c r="CJ148" s="309" t="str">
        <f ca="true">+IF(OFFSET('Water Data'!$I$29,0,10*ROW('Water Data'!I142))="","",OFFSET('Water Data'!$I$29,0,10*ROW('Water Data'!I142)))</f>
        <v/>
      </c>
      <c r="CK148" s="309" t="str">
        <f ca="true">+IF(OFFSET('Sanitation Data'!$D$28,0,10*ROW('Sanitation Data'!D142))="","",OFFSET('Sanitation Data'!$D$28,0,10*ROW('Sanitation Data'!D142)))</f>
        <v/>
      </c>
      <c r="CL148" s="309" t="str">
        <f ca="true">+IF(OFFSET('Sanitation Data'!$D$29,0,10*ROW('Sanitation Data'!D142))="","",OFFSET('Sanitation Data'!$D$29,0,10*ROW('Sanitation Data'!D142)))</f>
        <v/>
      </c>
      <c r="CM148" s="309" t="str">
        <f ca="true">+IF(OFFSET('Sanitation Data'!$D$30,0,10*ROW('Sanitation Data'!D142))="","",OFFSET('Sanitation Data'!$D$30,0,10*ROW('Sanitation Data'!D142)))</f>
        <v/>
      </c>
      <c r="CN148" s="309" t="str">
        <f ca="true">+IF(OFFSET('Sanitation Data'!$D$31,0,10*ROW('Sanitation Data'!D142))="","",OFFSET('Sanitation Data'!$D$31,0,10*ROW('Sanitation Data'!D142)))</f>
        <v/>
      </c>
      <c r="CO148" s="309" t="str">
        <f ca="true">+IF(OFFSET('Sanitation Data'!$D$32,0,10*ROW('Sanitation Data'!D142))="","",OFFSET('Sanitation Data'!$D$32,0,10*ROW('Sanitation Data'!D142)))</f>
        <v/>
      </c>
      <c r="CP148" s="309" t="str">
        <f ca="true">+IF(OFFSET('Sanitation Data'!$E$28,0,10*ROW('Sanitation Data'!E142))="","",OFFSET('Sanitation Data'!$E$28,0,10*ROW('Sanitation Data'!E142)))</f>
        <v/>
      </c>
      <c r="CQ148" s="309" t="str">
        <f ca="true">+IF(OFFSET('Sanitation Data'!$E$29,0,10*ROW('Sanitation Data'!E142))="","",OFFSET('Sanitation Data'!$E$29,0,10*ROW('Sanitation Data'!E142)))</f>
        <v/>
      </c>
      <c r="CR148" s="309" t="str">
        <f ca="true">+IF(OFFSET('Sanitation Data'!$E$30,0,10*ROW('Sanitation Data'!E142))="","",OFFSET('Sanitation Data'!$E$30,0,10*ROW('Sanitation Data'!E142)))</f>
        <v/>
      </c>
      <c r="CS148" s="309" t="str">
        <f ca="true">+IF(OFFSET('Sanitation Data'!$E$31,0,10*ROW('Sanitation Data'!E142))="","",OFFSET('Sanitation Data'!$E$31,0,10*ROW('Sanitation Data'!E142)))</f>
        <v/>
      </c>
      <c r="CT148" s="309" t="str">
        <f ca="true">+IF(OFFSET('Sanitation Data'!$E$32,0,10*ROW('Sanitation Data'!E142))="","",OFFSET('Sanitation Data'!$E$32,0,10*ROW('Sanitation Data'!E142)))</f>
        <v/>
      </c>
      <c r="CU148" s="309" t="str">
        <f ca="true">+IF(OFFSET('Sanitation Data'!$F$28,0,10*ROW('Sanitation Data'!F142))="","",OFFSET('Sanitation Data'!$F$28,0,10*ROW('Sanitation Data'!F142)))</f>
        <v/>
      </c>
      <c r="CV148" s="309" t="str">
        <f ca="true">+IF(OFFSET('Sanitation Data'!$F$29,0,10*ROW('Sanitation Data'!F142))="","",OFFSET('Sanitation Data'!$F$29,0,10*ROW('Sanitation Data'!F142)))</f>
        <v/>
      </c>
      <c r="CW148" s="309" t="str">
        <f ca="true">+IF(OFFSET('Sanitation Data'!$F$30,0,10*ROW('Sanitation Data'!F142))="","",OFFSET('Sanitation Data'!$F$30,0,10*ROW('Sanitation Data'!F142)))</f>
        <v/>
      </c>
      <c r="CX148" s="309" t="str">
        <f ca="true">+IF(OFFSET('Sanitation Data'!$F$31,0,10*ROW('Sanitation Data'!F142))="","",OFFSET('Sanitation Data'!$F$31,0,10*ROW('Sanitation Data'!F142)))</f>
        <v/>
      </c>
      <c r="CY148" s="309" t="str">
        <f ca="true">+IF(OFFSET('Sanitation Data'!$F$32,0,10*ROW('Sanitation Data'!F142))="","",OFFSET('Sanitation Data'!$F$32,0,10*ROW('Sanitation Data'!F142)))</f>
        <v/>
      </c>
      <c r="CZ148" s="309" t="str">
        <f ca="true">+IF(OFFSET('Sanitation Data'!$G$28,0,10*ROW('Sanitation Data'!G142))="","",OFFSET('Sanitation Data'!$G$28,0,10*ROW('Sanitation Data'!G142)))</f>
        <v/>
      </c>
      <c r="DA148" s="309" t="str">
        <f ca="true">+IF(OFFSET('Sanitation Data'!$G$29,0,10*ROW('Sanitation Data'!G142))="","",OFFSET('Sanitation Data'!$G$29,0,10*ROW('Sanitation Data'!G142)))</f>
        <v/>
      </c>
      <c r="DB148" s="309" t="str">
        <f ca="true">+IF(OFFSET('Sanitation Data'!$G$30,0,10*ROW('Sanitation Data'!G142))="","",OFFSET('Sanitation Data'!$G$30,0,10*ROW('Sanitation Data'!G142)))</f>
        <v/>
      </c>
      <c r="DC148" s="309" t="str">
        <f ca="true">+IF(OFFSET('Sanitation Data'!$G$31,0,10*ROW('Sanitation Data'!G142))="","",OFFSET('Sanitation Data'!$G$31,0,10*ROW('Sanitation Data'!G142)))</f>
        <v/>
      </c>
      <c r="DD148" s="309" t="str">
        <f ca="true">+IF(OFFSET('Sanitation Data'!$G$32,0,10*ROW('Sanitation Data'!G142))="","",OFFSET('Sanitation Data'!$G$32,0,10*ROW('Sanitation Data'!G142)))</f>
        <v/>
      </c>
      <c r="DE148" s="309" t="str">
        <f ca="true">+IF(OFFSET('Sanitation Data'!$H$28,0,10*ROW('Sanitation Data'!H142))="","",OFFSET('Sanitation Data'!$H$28,0,10*ROW('Sanitation Data'!H142)))</f>
        <v/>
      </c>
      <c r="DF148" s="309" t="str">
        <f ca="true">+IF(OFFSET('Sanitation Data'!$H$29,0,10*ROW('Sanitation Data'!H142))="","",OFFSET('Sanitation Data'!$H$29,0,10*ROW('Sanitation Data'!H142)))</f>
        <v/>
      </c>
      <c r="DG148" s="309" t="str">
        <f ca="true">+IF(OFFSET('Sanitation Data'!$H$30,0,10*ROW('Sanitation Data'!H142))="","",OFFSET('Sanitation Data'!$H$30,0,10*ROW('Sanitation Data'!H142)))</f>
        <v/>
      </c>
      <c r="DH148" s="309" t="str">
        <f ca="true">+IF(OFFSET('Sanitation Data'!$H$31,0,10*ROW('Sanitation Data'!H142))="","",OFFSET('Sanitation Data'!$H$31,0,10*ROW('Sanitation Data'!H142)))</f>
        <v/>
      </c>
      <c r="DI148" s="309" t="str">
        <f ca="true">+IF(OFFSET('Sanitation Data'!$H$32,0,10*ROW('Sanitation Data'!H142))="","",OFFSET('Sanitation Data'!$H$32,0,10*ROW('Sanitation Data'!H142)))</f>
        <v/>
      </c>
      <c r="DJ148" s="309" t="str">
        <f ca="true">+IF(OFFSET('Sanitation Data'!$I$28,0,10*ROW('Sanitation Data'!I142))="","",OFFSET('Sanitation Data'!$I$28,0,10*ROW('Sanitation Data'!I142)))</f>
        <v/>
      </c>
      <c r="DK148" s="309" t="str">
        <f ca="true">+IF(OFFSET('Sanitation Data'!$I$29,0,10*ROW('Sanitation Data'!I142))="","",OFFSET('Sanitation Data'!$I$29,0,10*ROW('Sanitation Data'!I142)))</f>
        <v/>
      </c>
      <c r="DL148" s="309" t="str">
        <f ca="true">+IF(OFFSET('Sanitation Data'!$I$30,0,10*ROW('Sanitation Data'!I142))="","",OFFSET('Sanitation Data'!$I$30,0,10*ROW('Sanitation Data'!I142)))</f>
        <v/>
      </c>
      <c r="DM148" s="309" t="str">
        <f ca="true">+IF(OFFSET('Sanitation Data'!$I$31,0,10*ROW('Sanitation Data'!I142))="","",OFFSET('Sanitation Data'!$I$31,0,10*ROW('Sanitation Data'!I142)))</f>
        <v/>
      </c>
      <c r="DN148" s="309" t="str">
        <f ca="true">+IF(OFFSET('Sanitation Data'!$I$32,0,10*ROW('Sanitation Data'!I142))="","",OFFSET('Sanitation Data'!$I$32,0,10*ROW('Sanitation Data'!I142)))</f>
        <v/>
      </c>
      <c r="DO148" s="309" t="str">
        <f ca="true">+IF(OFFSET('Hygiene Data'!$D$11,0,10*ROW('Hygiene Data'!D142))="","",OFFSET('Hygiene Data'!$D$11,0,10*ROW('Hygiene Data'!D142)))</f>
        <v/>
      </c>
      <c r="DP148" s="309" t="str">
        <f ca="true">+IF(OFFSET('Hygiene Data'!$D$12,0,10*ROW('Hygiene Data'!D142))="","",OFFSET('Hygiene Data'!$D$12,0,10*ROW('Hygiene Data'!D142)))</f>
        <v/>
      </c>
      <c r="DQ148" s="309" t="str">
        <f ca="true">+IF(OFFSET('Hygiene Data'!$D$13,0,10*ROW('Hygiene Data'!D142))="","",OFFSET('Hygiene Data'!$D$13,0,10*ROW('Hygiene Data'!D142)))</f>
        <v/>
      </c>
      <c r="DR148" s="309" t="str">
        <f ca="true">+IF(OFFSET('Hygiene Data'!$E$11,0,10*ROW('Hygiene Data'!E142))="","",OFFSET('Hygiene Data'!$E$11,0,10*ROW('Hygiene Data'!E142)))</f>
        <v/>
      </c>
      <c r="DS148" s="309" t="str">
        <f ca="true">+IF(OFFSET('Hygiene Data'!$E$12,0,10*ROW('Hygiene Data'!E142))="","",OFFSET('Hygiene Data'!$E$12,0,10*ROW('Hygiene Data'!E142)))</f>
        <v/>
      </c>
      <c r="DT148" s="309" t="str">
        <f ca="true">+IF(OFFSET('Hygiene Data'!$E$13,0,10*ROW('Hygiene Data'!E142))="","",OFFSET('Hygiene Data'!$E$13,0,10*ROW('Hygiene Data'!E142)))</f>
        <v/>
      </c>
      <c r="DU148" s="309" t="str">
        <f ca="true">+IF(OFFSET('Hygiene Data'!$F$11,0,10*ROW('Hygiene Data'!F142))="","",OFFSET('Hygiene Data'!$F$11,0,10*ROW('Hygiene Data'!F142)))</f>
        <v/>
      </c>
      <c r="DV148" s="309" t="str">
        <f ca="true">+IF(OFFSET('Hygiene Data'!$F$12,0,10*ROW('Hygiene Data'!F142))="","",OFFSET('Hygiene Data'!$F$12,0,10*ROW('Hygiene Data'!F142)))</f>
        <v/>
      </c>
      <c r="DW148" s="309" t="str">
        <f ca="true">+IF(OFFSET('Hygiene Data'!$F$13,0,10*ROW('Hygiene Data'!F142))="","",OFFSET('Hygiene Data'!$F$13,0,10*ROW('Hygiene Data'!F142)))</f>
        <v/>
      </c>
      <c r="DX148" s="309" t="str">
        <f ca="true">+IF(OFFSET('Hygiene Data'!$G$11,0,10*ROW('Hygiene Data'!G142))="","",OFFSET('Hygiene Data'!$G$11,0,10*ROW('Hygiene Data'!G142)))</f>
        <v/>
      </c>
      <c r="DY148" s="309" t="str">
        <f ca="true">+IF(OFFSET('Hygiene Data'!$G$12,0,10*ROW('Hygiene Data'!G142))="","",OFFSET('Hygiene Data'!$G$12,0,10*ROW('Hygiene Data'!G142)))</f>
        <v/>
      </c>
      <c r="DZ148" s="309" t="str">
        <f ca="true">+IF(OFFSET('Hygiene Data'!$G$13,0,10*ROW('Hygiene Data'!G142))="","",OFFSET('Hygiene Data'!$G$13,0,10*ROW('Hygiene Data'!G142)))</f>
        <v/>
      </c>
      <c r="EA148" s="309" t="str">
        <f ca="true">+IF(OFFSET('Hygiene Data'!$H$11,0,10*ROW('Hygiene Data'!H142))="","",OFFSET('Hygiene Data'!$H$11,0,10*ROW('Hygiene Data'!H142)))</f>
        <v/>
      </c>
      <c r="EB148" s="309" t="str">
        <f ca="true">+IF(OFFSET('Hygiene Data'!$H$12,0,10*ROW('Hygiene Data'!H142))="","",OFFSET('Hygiene Data'!$H$12,0,10*ROW('Hygiene Data'!H142)))</f>
        <v/>
      </c>
      <c r="EC148" s="309" t="str">
        <f ca="true">+IF(OFFSET('Hygiene Data'!$H$13,0,10*ROW('Hygiene Data'!H142))="","",OFFSET('Hygiene Data'!$H$13,0,10*ROW('Hygiene Data'!H142)))</f>
        <v/>
      </c>
      <c r="ED148" s="309" t="str">
        <f ca="true">+IF(OFFSET('Hygiene Data'!$I$11,0,10*ROW('Hygiene Data'!I142))="","",OFFSET('Hygiene Data'!$I$11,0,10*ROW('Hygiene Data'!I142)))</f>
        <v/>
      </c>
      <c r="EE148" s="309" t="str">
        <f ca="true">+IF(OFFSET('Hygiene Data'!$I$12,0,10*ROW('Hygiene Data'!I142))="","",OFFSET('Hygiene Data'!$I$12,0,10*ROW('Hygiene Data'!I142)))</f>
        <v/>
      </c>
      <c r="EF148" s="309"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65"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9"/>
      <c r="BS149" s="309" t="str">
        <f ca="true">+IF(OFFSET('Water Data'!$D$27,0,10*ROW('Water Data'!D143))="","",OFFSET('Water Data'!$D$27,0,10*ROW('Water Data'!D143)))</f>
        <v/>
      </c>
      <c r="BT149" s="309" t="str">
        <f ca="true">+IF(OFFSET('Water Data'!$D$28,0,10*ROW('Water Data'!D143))="","",OFFSET('Water Data'!$D$28,0,10*ROW('Water Data'!D143)))</f>
        <v/>
      </c>
      <c r="BU149" s="309" t="str">
        <f ca="true">+IF(OFFSET('Water Data'!$D$29,0,10*ROW('Water Data'!D143))="","",OFFSET('Water Data'!$D$29,0,10*ROW('Water Data'!D143)))</f>
        <v/>
      </c>
      <c r="BV149" s="309" t="str">
        <f ca="true">+IF(OFFSET('Water Data'!$E$27,0,10*ROW('Water Data'!E143))="","",OFFSET('Water Data'!$E$27,0,10*ROW('Water Data'!E143)))</f>
        <v/>
      </c>
      <c r="BW149" s="309" t="str">
        <f ca="true">+IF(OFFSET('Water Data'!$E$28,0,10*ROW('Water Data'!E143))="","",OFFSET('Water Data'!$E$28,0,10*ROW('Water Data'!E143)))</f>
        <v/>
      </c>
      <c r="BX149" s="309" t="str">
        <f ca="true">+IF(OFFSET('Water Data'!$E$29,0,10*ROW('Water Data'!E143))="","",OFFSET('Water Data'!$E$29,0,10*ROW('Water Data'!E143)))</f>
        <v/>
      </c>
      <c r="BY149" s="309" t="str">
        <f ca="true">+IF(OFFSET('Water Data'!$F$27,0,10*ROW('Water Data'!F143))="","",OFFSET('Water Data'!$F$27,0,10*ROW('Water Data'!F143)))</f>
        <v/>
      </c>
      <c r="BZ149" s="309" t="str">
        <f ca="true">+IF(OFFSET('Water Data'!$F$28,0,10*ROW('Water Data'!F143))="","",OFFSET('Water Data'!$F$28,0,10*ROW('Water Data'!F143)))</f>
        <v/>
      </c>
      <c r="CA149" s="309" t="str">
        <f ca="true">+IF(OFFSET('Water Data'!$F$29,0,10*ROW('Water Data'!F143))="","",OFFSET('Water Data'!$F$29,0,10*ROW('Water Data'!F143)))</f>
        <v/>
      </c>
      <c r="CB149" s="309" t="str">
        <f ca="true">+IF(OFFSET('Water Data'!$G$27,0,10*ROW('Water Data'!G143))="","",OFFSET('Water Data'!$G$27,0,10*ROW('Water Data'!G143)))</f>
        <v/>
      </c>
      <c r="CC149" s="309" t="str">
        <f ca="true">+IF(OFFSET('Water Data'!$G$28,0,10*ROW('Water Data'!G143))="","",OFFSET('Water Data'!$G$28,0,10*ROW('Water Data'!G143)))</f>
        <v/>
      </c>
      <c r="CD149" s="309" t="str">
        <f ca="true">+IF(OFFSET('Water Data'!$G$29,0,10*ROW('Water Data'!G143))="","",OFFSET('Water Data'!$G$29,0,10*ROW('Water Data'!G143)))</f>
        <v/>
      </c>
      <c r="CE149" s="309" t="str">
        <f ca="true">+IF(OFFSET('Water Data'!$H$27,0,10*ROW('Water Data'!H143))="","",OFFSET('Water Data'!$H$27,0,10*ROW('Water Data'!H143)))</f>
        <v/>
      </c>
      <c r="CF149" s="309" t="str">
        <f ca="true">+IF(OFFSET('Water Data'!$H$28,0,10*ROW('Water Data'!H143))="","",OFFSET('Water Data'!$H$28,0,10*ROW('Water Data'!H143)))</f>
        <v/>
      </c>
      <c r="CG149" s="309" t="str">
        <f ca="true">+IF(OFFSET('Water Data'!$H$29,0,10*ROW('Water Data'!H143))="","",OFFSET('Water Data'!$H$29,0,10*ROW('Water Data'!H143)))</f>
        <v/>
      </c>
      <c r="CH149" s="309" t="str">
        <f ca="true">+IF(OFFSET('Water Data'!$I$27,0,10*ROW('Water Data'!I143))="","",OFFSET('Water Data'!$I$27,0,10*ROW('Water Data'!I143)))</f>
        <v/>
      </c>
      <c r="CI149" s="309" t="str">
        <f ca="true">+IF(OFFSET('Water Data'!$I$28,0,10*ROW('Water Data'!I143))="","",OFFSET('Water Data'!$I$28,0,10*ROW('Water Data'!I143)))</f>
        <v/>
      </c>
      <c r="CJ149" s="309" t="str">
        <f ca="true">+IF(OFFSET('Water Data'!$I$29,0,10*ROW('Water Data'!I143))="","",OFFSET('Water Data'!$I$29,0,10*ROW('Water Data'!I143)))</f>
        <v/>
      </c>
      <c r="CK149" s="309" t="str">
        <f ca="true">+IF(OFFSET('Sanitation Data'!$D$28,0,10*ROW('Sanitation Data'!D143))="","",OFFSET('Sanitation Data'!$D$28,0,10*ROW('Sanitation Data'!D143)))</f>
        <v/>
      </c>
      <c r="CL149" s="309" t="str">
        <f ca="true">+IF(OFFSET('Sanitation Data'!$D$29,0,10*ROW('Sanitation Data'!D143))="","",OFFSET('Sanitation Data'!$D$29,0,10*ROW('Sanitation Data'!D143)))</f>
        <v/>
      </c>
      <c r="CM149" s="309" t="str">
        <f ca="true">+IF(OFFSET('Sanitation Data'!$D$30,0,10*ROW('Sanitation Data'!D143))="","",OFFSET('Sanitation Data'!$D$30,0,10*ROW('Sanitation Data'!D143)))</f>
        <v/>
      </c>
      <c r="CN149" s="309" t="str">
        <f ca="true">+IF(OFFSET('Sanitation Data'!$D$31,0,10*ROW('Sanitation Data'!D143))="","",OFFSET('Sanitation Data'!$D$31,0,10*ROW('Sanitation Data'!D143)))</f>
        <v/>
      </c>
      <c r="CO149" s="309" t="str">
        <f ca="true">+IF(OFFSET('Sanitation Data'!$D$32,0,10*ROW('Sanitation Data'!D143))="","",OFFSET('Sanitation Data'!$D$32,0,10*ROW('Sanitation Data'!D143)))</f>
        <v/>
      </c>
      <c r="CP149" s="309" t="str">
        <f ca="true">+IF(OFFSET('Sanitation Data'!$E$28,0,10*ROW('Sanitation Data'!E143))="","",OFFSET('Sanitation Data'!$E$28,0,10*ROW('Sanitation Data'!E143)))</f>
        <v/>
      </c>
      <c r="CQ149" s="309" t="str">
        <f ca="true">+IF(OFFSET('Sanitation Data'!$E$29,0,10*ROW('Sanitation Data'!E143))="","",OFFSET('Sanitation Data'!$E$29,0,10*ROW('Sanitation Data'!E143)))</f>
        <v/>
      </c>
      <c r="CR149" s="309" t="str">
        <f ca="true">+IF(OFFSET('Sanitation Data'!$E$30,0,10*ROW('Sanitation Data'!E143))="","",OFFSET('Sanitation Data'!$E$30,0,10*ROW('Sanitation Data'!E143)))</f>
        <v/>
      </c>
      <c r="CS149" s="309" t="str">
        <f ca="true">+IF(OFFSET('Sanitation Data'!$E$31,0,10*ROW('Sanitation Data'!E143))="","",OFFSET('Sanitation Data'!$E$31,0,10*ROW('Sanitation Data'!E143)))</f>
        <v/>
      </c>
      <c r="CT149" s="309" t="str">
        <f ca="true">+IF(OFFSET('Sanitation Data'!$E$32,0,10*ROW('Sanitation Data'!E143))="","",OFFSET('Sanitation Data'!$E$32,0,10*ROW('Sanitation Data'!E143)))</f>
        <v/>
      </c>
      <c r="CU149" s="309" t="str">
        <f ca="true">+IF(OFFSET('Sanitation Data'!$F$28,0,10*ROW('Sanitation Data'!F143))="","",OFFSET('Sanitation Data'!$F$28,0,10*ROW('Sanitation Data'!F143)))</f>
        <v/>
      </c>
      <c r="CV149" s="309" t="str">
        <f ca="true">+IF(OFFSET('Sanitation Data'!$F$29,0,10*ROW('Sanitation Data'!F143))="","",OFFSET('Sanitation Data'!$F$29,0,10*ROW('Sanitation Data'!F143)))</f>
        <v/>
      </c>
      <c r="CW149" s="309" t="str">
        <f ca="true">+IF(OFFSET('Sanitation Data'!$F$30,0,10*ROW('Sanitation Data'!F143))="","",OFFSET('Sanitation Data'!$F$30,0,10*ROW('Sanitation Data'!F143)))</f>
        <v/>
      </c>
      <c r="CX149" s="309" t="str">
        <f ca="true">+IF(OFFSET('Sanitation Data'!$F$31,0,10*ROW('Sanitation Data'!F143))="","",OFFSET('Sanitation Data'!$F$31,0,10*ROW('Sanitation Data'!F143)))</f>
        <v/>
      </c>
      <c r="CY149" s="309" t="str">
        <f ca="true">+IF(OFFSET('Sanitation Data'!$F$32,0,10*ROW('Sanitation Data'!F143))="","",OFFSET('Sanitation Data'!$F$32,0,10*ROW('Sanitation Data'!F143)))</f>
        <v/>
      </c>
      <c r="CZ149" s="309" t="str">
        <f ca="true">+IF(OFFSET('Sanitation Data'!$G$28,0,10*ROW('Sanitation Data'!G143))="","",OFFSET('Sanitation Data'!$G$28,0,10*ROW('Sanitation Data'!G143)))</f>
        <v/>
      </c>
      <c r="DA149" s="309" t="str">
        <f ca="true">+IF(OFFSET('Sanitation Data'!$G$29,0,10*ROW('Sanitation Data'!G143))="","",OFFSET('Sanitation Data'!$G$29,0,10*ROW('Sanitation Data'!G143)))</f>
        <v/>
      </c>
      <c r="DB149" s="309" t="str">
        <f ca="true">+IF(OFFSET('Sanitation Data'!$G$30,0,10*ROW('Sanitation Data'!G143))="","",OFFSET('Sanitation Data'!$G$30,0,10*ROW('Sanitation Data'!G143)))</f>
        <v/>
      </c>
      <c r="DC149" s="309" t="str">
        <f ca="true">+IF(OFFSET('Sanitation Data'!$G$31,0,10*ROW('Sanitation Data'!G143))="","",OFFSET('Sanitation Data'!$G$31,0,10*ROW('Sanitation Data'!G143)))</f>
        <v/>
      </c>
      <c r="DD149" s="309" t="str">
        <f ca="true">+IF(OFFSET('Sanitation Data'!$G$32,0,10*ROW('Sanitation Data'!G143))="","",OFFSET('Sanitation Data'!$G$32,0,10*ROW('Sanitation Data'!G143)))</f>
        <v/>
      </c>
      <c r="DE149" s="309" t="str">
        <f ca="true">+IF(OFFSET('Sanitation Data'!$H$28,0,10*ROW('Sanitation Data'!H143))="","",OFFSET('Sanitation Data'!$H$28,0,10*ROW('Sanitation Data'!H143)))</f>
        <v/>
      </c>
      <c r="DF149" s="309" t="str">
        <f ca="true">+IF(OFFSET('Sanitation Data'!$H$29,0,10*ROW('Sanitation Data'!H143))="","",OFFSET('Sanitation Data'!$H$29,0,10*ROW('Sanitation Data'!H143)))</f>
        <v/>
      </c>
      <c r="DG149" s="309" t="str">
        <f ca="true">+IF(OFFSET('Sanitation Data'!$H$30,0,10*ROW('Sanitation Data'!H143))="","",OFFSET('Sanitation Data'!$H$30,0,10*ROW('Sanitation Data'!H143)))</f>
        <v/>
      </c>
      <c r="DH149" s="309" t="str">
        <f ca="true">+IF(OFFSET('Sanitation Data'!$H$31,0,10*ROW('Sanitation Data'!H143))="","",OFFSET('Sanitation Data'!$H$31,0,10*ROW('Sanitation Data'!H143)))</f>
        <v/>
      </c>
      <c r="DI149" s="309" t="str">
        <f ca="true">+IF(OFFSET('Sanitation Data'!$H$32,0,10*ROW('Sanitation Data'!H143))="","",OFFSET('Sanitation Data'!$H$32,0,10*ROW('Sanitation Data'!H143)))</f>
        <v/>
      </c>
      <c r="DJ149" s="309" t="str">
        <f ca="true">+IF(OFFSET('Sanitation Data'!$I$28,0,10*ROW('Sanitation Data'!I143))="","",OFFSET('Sanitation Data'!$I$28,0,10*ROW('Sanitation Data'!I143)))</f>
        <v/>
      </c>
      <c r="DK149" s="309" t="str">
        <f ca="true">+IF(OFFSET('Sanitation Data'!$I$29,0,10*ROW('Sanitation Data'!I143))="","",OFFSET('Sanitation Data'!$I$29,0,10*ROW('Sanitation Data'!I143)))</f>
        <v/>
      </c>
      <c r="DL149" s="309" t="str">
        <f ca="true">+IF(OFFSET('Sanitation Data'!$I$30,0,10*ROW('Sanitation Data'!I143))="","",OFFSET('Sanitation Data'!$I$30,0,10*ROW('Sanitation Data'!I143)))</f>
        <v/>
      </c>
      <c r="DM149" s="309" t="str">
        <f ca="true">+IF(OFFSET('Sanitation Data'!$I$31,0,10*ROW('Sanitation Data'!I143))="","",OFFSET('Sanitation Data'!$I$31,0,10*ROW('Sanitation Data'!I143)))</f>
        <v/>
      </c>
      <c r="DN149" s="309" t="str">
        <f ca="true">+IF(OFFSET('Sanitation Data'!$I$32,0,10*ROW('Sanitation Data'!I143))="","",OFFSET('Sanitation Data'!$I$32,0,10*ROW('Sanitation Data'!I143)))</f>
        <v/>
      </c>
      <c r="DO149" s="309" t="str">
        <f ca="true">+IF(OFFSET('Hygiene Data'!$D$11,0,10*ROW('Hygiene Data'!D143))="","",OFFSET('Hygiene Data'!$D$11,0,10*ROW('Hygiene Data'!D143)))</f>
        <v/>
      </c>
      <c r="DP149" s="309" t="str">
        <f ca="true">+IF(OFFSET('Hygiene Data'!$D$12,0,10*ROW('Hygiene Data'!D143))="","",OFFSET('Hygiene Data'!$D$12,0,10*ROW('Hygiene Data'!D143)))</f>
        <v/>
      </c>
      <c r="DQ149" s="309" t="str">
        <f ca="true">+IF(OFFSET('Hygiene Data'!$D$13,0,10*ROW('Hygiene Data'!D143))="","",OFFSET('Hygiene Data'!$D$13,0,10*ROW('Hygiene Data'!D143)))</f>
        <v/>
      </c>
      <c r="DR149" s="309" t="str">
        <f ca="true">+IF(OFFSET('Hygiene Data'!$E$11,0,10*ROW('Hygiene Data'!E143))="","",OFFSET('Hygiene Data'!$E$11,0,10*ROW('Hygiene Data'!E143)))</f>
        <v/>
      </c>
      <c r="DS149" s="309" t="str">
        <f ca="true">+IF(OFFSET('Hygiene Data'!$E$12,0,10*ROW('Hygiene Data'!E143))="","",OFFSET('Hygiene Data'!$E$12,0,10*ROW('Hygiene Data'!E143)))</f>
        <v/>
      </c>
      <c r="DT149" s="309" t="str">
        <f ca="true">+IF(OFFSET('Hygiene Data'!$E$13,0,10*ROW('Hygiene Data'!E143))="","",OFFSET('Hygiene Data'!$E$13,0,10*ROW('Hygiene Data'!E143)))</f>
        <v/>
      </c>
      <c r="DU149" s="309" t="str">
        <f ca="true">+IF(OFFSET('Hygiene Data'!$F$11,0,10*ROW('Hygiene Data'!F143))="","",OFFSET('Hygiene Data'!$F$11,0,10*ROW('Hygiene Data'!F143)))</f>
        <v/>
      </c>
      <c r="DV149" s="309" t="str">
        <f ca="true">+IF(OFFSET('Hygiene Data'!$F$12,0,10*ROW('Hygiene Data'!F143))="","",OFFSET('Hygiene Data'!$F$12,0,10*ROW('Hygiene Data'!F143)))</f>
        <v/>
      </c>
      <c r="DW149" s="309" t="str">
        <f ca="true">+IF(OFFSET('Hygiene Data'!$F$13,0,10*ROW('Hygiene Data'!F143))="","",OFFSET('Hygiene Data'!$F$13,0,10*ROW('Hygiene Data'!F143)))</f>
        <v/>
      </c>
      <c r="DX149" s="309" t="str">
        <f ca="true">+IF(OFFSET('Hygiene Data'!$G$11,0,10*ROW('Hygiene Data'!G143))="","",OFFSET('Hygiene Data'!$G$11,0,10*ROW('Hygiene Data'!G143)))</f>
        <v/>
      </c>
      <c r="DY149" s="309" t="str">
        <f ca="true">+IF(OFFSET('Hygiene Data'!$G$12,0,10*ROW('Hygiene Data'!G143))="","",OFFSET('Hygiene Data'!$G$12,0,10*ROW('Hygiene Data'!G143)))</f>
        <v/>
      </c>
      <c r="DZ149" s="309" t="str">
        <f ca="true">+IF(OFFSET('Hygiene Data'!$G$13,0,10*ROW('Hygiene Data'!G143))="","",OFFSET('Hygiene Data'!$G$13,0,10*ROW('Hygiene Data'!G143)))</f>
        <v/>
      </c>
      <c r="EA149" s="309" t="str">
        <f ca="true">+IF(OFFSET('Hygiene Data'!$H$11,0,10*ROW('Hygiene Data'!H143))="","",OFFSET('Hygiene Data'!$H$11,0,10*ROW('Hygiene Data'!H143)))</f>
        <v/>
      </c>
      <c r="EB149" s="309" t="str">
        <f ca="true">+IF(OFFSET('Hygiene Data'!$H$12,0,10*ROW('Hygiene Data'!H143))="","",OFFSET('Hygiene Data'!$H$12,0,10*ROW('Hygiene Data'!H143)))</f>
        <v/>
      </c>
      <c r="EC149" s="309" t="str">
        <f ca="true">+IF(OFFSET('Hygiene Data'!$H$13,0,10*ROW('Hygiene Data'!H143))="","",OFFSET('Hygiene Data'!$H$13,0,10*ROW('Hygiene Data'!H143)))</f>
        <v/>
      </c>
      <c r="ED149" s="309" t="str">
        <f ca="true">+IF(OFFSET('Hygiene Data'!$I$11,0,10*ROW('Hygiene Data'!I143))="","",OFFSET('Hygiene Data'!$I$11,0,10*ROW('Hygiene Data'!I143)))</f>
        <v/>
      </c>
      <c r="EE149" s="309" t="str">
        <f ca="true">+IF(OFFSET('Hygiene Data'!$I$12,0,10*ROW('Hygiene Data'!I143))="","",OFFSET('Hygiene Data'!$I$12,0,10*ROW('Hygiene Data'!I143)))</f>
        <v/>
      </c>
      <c r="EF149" s="309"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65"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9"/>
      <c r="BS150" s="309" t="str">
        <f ca="true">+IF(OFFSET('Water Data'!$D$27,0,10*ROW('Water Data'!D144))="","",OFFSET('Water Data'!$D$27,0,10*ROW('Water Data'!D144)))</f>
        <v/>
      </c>
      <c r="BT150" s="309" t="str">
        <f ca="true">+IF(OFFSET('Water Data'!$D$28,0,10*ROW('Water Data'!D144))="","",OFFSET('Water Data'!$D$28,0,10*ROW('Water Data'!D144)))</f>
        <v/>
      </c>
      <c r="BU150" s="309" t="str">
        <f ca="true">+IF(OFFSET('Water Data'!$D$29,0,10*ROW('Water Data'!D144))="","",OFFSET('Water Data'!$D$29,0,10*ROW('Water Data'!D144)))</f>
        <v/>
      </c>
      <c r="BV150" s="309" t="str">
        <f ca="true">+IF(OFFSET('Water Data'!$E$27,0,10*ROW('Water Data'!E144))="","",OFFSET('Water Data'!$E$27,0,10*ROW('Water Data'!E144)))</f>
        <v/>
      </c>
      <c r="BW150" s="309" t="str">
        <f ca="true">+IF(OFFSET('Water Data'!$E$28,0,10*ROW('Water Data'!E144))="","",OFFSET('Water Data'!$E$28,0,10*ROW('Water Data'!E144)))</f>
        <v/>
      </c>
      <c r="BX150" s="309" t="str">
        <f ca="true">+IF(OFFSET('Water Data'!$E$29,0,10*ROW('Water Data'!E144))="","",OFFSET('Water Data'!$E$29,0,10*ROW('Water Data'!E144)))</f>
        <v/>
      </c>
      <c r="BY150" s="309" t="str">
        <f ca="true">+IF(OFFSET('Water Data'!$F$27,0,10*ROW('Water Data'!F144))="","",OFFSET('Water Data'!$F$27,0,10*ROW('Water Data'!F144)))</f>
        <v/>
      </c>
      <c r="BZ150" s="309" t="str">
        <f ca="true">+IF(OFFSET('Water Data'!$F$28,0,10*ROW('Water Data'!F144))="","",OFFSET('Water Data'!$F$28,0,10*ROW('Water Data'!F144)))</f>
        <v/>
      </c>
      <c r="CA150" s="309" t="str">
        <f ca="true">+IF(OFFSET('Water Data'!$F$29,0,10*ROW('Water Data'!F144))="","",OFFSET('Water Data'!$F$29,0,10*ROW('Water Data'!F144)))</f>
        <v/>
      </c>
      <c r="CB150" s="309" t="str">
        <f ca="true">+IF(OFFSET('Water Data'!$G$27,0,10*ROW('Water Data'!G144))="","",OFFSET('Water Data'!$G$27,0,10*ROW('Water Data'!G144)))</f>
        <v/>
      </c>
      <c r="CC150" s="309" t="str">
        <f ca="true">+IF(OFFSET('Water Data'!$G$28,0,10*ROW('Water Data'!G144))="","",OFFSET('Water Data'!$G$28,0,10*ROW('Water Data'!G144)))</f>
        <v/>
      </c>
      <c r="CD150" s="309" t="str">
        <f ca="true">+IF(OFFSET('Water Data'!$G$29,0,10*ROW('Water Data'!G144))="","",OFFSET('Water Data'!$G$29,0,10*ROW('Water Data'!G144)))</f>
        <v/>
      </c>
      <c r="CE150" s="309" t="str">
        <f ca="true">+IF(OFFSET('Water Data'!$H$27,0,10*ROW('Water Data'!H144))="","",OFFSET('Water Data'!$H$27,0,10*ROW('Water Data'!H144)))</f>
        <v/>
      </c>
      <c r="CF150" s="309" t="str">
        <f ca="true">+IF(OFFSET('Water Data'!$H$28,0,10*ROW('Water Data'!H144))="","",OFFSET('Water Data'!$H$28,0,10*ROW('Water Data'!H144)))</f>
        <v/>
      </c>
      <c r="CG150" s="309" t="str">
        <f ca="true">+IF(OFFSET('Water Data'!$H$29,0,10*ROW('Water Data'!H144))="","",OFFSET('Water Data'!$H$29,0,10*ROW('Water Data'!H144)))</f>
        <v/>
      </c>
      <c r="CH150" s="309" t="str">
        <f ca="true">+IF(OFFSET('Water Data'!$I$27,0,10*ROW('Water Data'!I144))="","",OFFSET('Water Data'!$I$27,0,10*ROW('Water Data'!I144)))</f>
        <v/>
      </c>
      <c r="CI150" s="309" t="str">
        <f ca="true">+IF(OFFSET('Water Data'!$I$28,0,10*ROW('Water Data'!I144))="","",OFFSET('Water Data'!$I$28,0,10*ROW('Water Data'!I144)))</f>
        <v/>
      </c>
      <c r="CJ150" s="309" t="str">
        <f ca="true">+IF(OFFSET('Water Data'!$I$29,0,10*ROW('Water Data'!I144))="","",OFFSET('Water Data'!$I$29,0,10*ROW('Water Data'!I144)))</f>
        <v/>
      </c>
      <c r="CK150" s="309" t="str">
        <f ca="true">+IF(OFFSET('Sanitation Data'!$D$28,0,10*ROW('Sanitation Data'!D144))="","",OFFSET('Sanitation Data'!$D$28,0,10*ROW('Sanitation Data'!D144)))</f>
        <v/>
      </c>
      <c r="CL150" s="309" t="str">
        <f ca="true">+IF(OFFSET('Sanitation Data'!$D$29,0,10*ROW('Sanitation Data'!D144))="","",OFFSET('Sanitation Data'!$D$29,0,10*ROW('Sanitation Data'!D144)))</f>
        <v/>
      </c>
      <c r="CM150" s="309" t="str">
        <f ca="true">+IF(OFFSET('Sanitation Data'!$D$30,0,10*ROW('Sanitation Data'!D144))="","",OFFSET('Sanitation Data'!$D$30,0,10*ROW('Sanitation Data'!D144)))</f>
        <v/>
      </c>
      <c r="CN150" s="309" t="str">
        <f ca="true">+IF(OFFSET('Sanitation Data'!$D$31,0,10*ROW('Sanitation Data'!D144))="","",OFFSET('Sanitation Data'!$D$31,0,10*ROW('Sanitation Data'!D144)))</f>
        <v/>
      </c>
      <c r="CO150" s="309" t="str">
        <f ca="true">+IF(OFFSET('Sanitation Data'!$D$32,0,10*ROW('Sanitation Data'!D144))="","",OFFSET('Sanitation Data'!$D$32,0,10*ROW('Sanitation Data'!D144)))</f>
        <v/>
      </c>
      <c r="CP150" s="309" t="str">
        <f ca="true">+IF(OFFSET('Sanitation Data'!$E$28,0,10*ROW('Sanitation Data'!E144))="","",OFFSET('Sanitation Data'!$E$28,0,10*ROW('Sanitation Data'!E144)))</f>
        <v/>
      </c>
      <c r="CQ150" s="309" t="str">
        <f ca="true">+IF(OFFSET('Sanitation Data'!$E$29,0,10*ROW('Sanitation Data'!E144))="","",OFFSET('Sanitation Data'!$E$29,0,10*ROW('Sanitation Data'!E144)))</f>
        <v/>
      </c>
      <c r="CR150" s="309" t="str">
        <f ca="true">+IF(OFFSET('Sanitation Data'!$E$30,0,10*ROW('Sanitation Data'!E144))="","",OFFSET('Sanitation Data'!$E$30,0,10*ROW('Sanitation Data'!E144)))</f>
        <v/>
      </c>
      <c r="CS150" s="309" t="str">
        <f ca="true">+IF(OFFSET('Sanitation Data'!$E$31,0,10*ROW('Sanitation Data'!E144))="","",OFFSET('Sanitation Data'!$E$31,0,10*ROW('Sanitation Data'!E144)))</f>
        <v/>
      </c>
      <c r="CT150" s="309" t="str">
        <f ca="true">+IF(OFFSET('Sanitation Data'!$E$32,0,10*ROW('Sanitation Data'!E144))="","",OFFSET('Sanitation Data'!$E$32,0,10*ROW('Sanitation Data'!E144)))</f>
        <v/>
      </c>
      <c r="CU150" s="309" t="str">
        <f ca="true">+IF(OFFSET('Sanitation Data'!$F$28,0,10*ROW('Sanitation Data'!F144))="","",OFFSET('Sanitation Data'!$F$28,0,10*ROW('Sanitation Data'!F144)))</f>
        <v/>
      </c>
      <c r="CV150" s="309" t="str">
        <f ca="true">+IF(OFFSET('Sanitation Data'!$F$29,0,10*ROW('Sanitation Data'!F144))="","",OFFSET('Sanitation Data'!$F$29,0,10*ROW('Sanitation Data'!F144)))</f>
        <v/>
      </c>
      <c r="CW150" s="309" t="str">
        <f ca="true">+IF(OFFSET('Sanitation Data'!$F$30,0,10*ROW('Sanitation Data'!F144))="","",OFFSET('Sanitation Data'!$F$30,0,10*ROW('Sanitation Data'!F144)))</f>
        <v/>
      </c>
      <c r="CX150" s="309" t="str">
        <f ca="true">+IF(OFFSET('Sanitation Data'!$F$31,0,10*ROW('Sanitation Data'!F144))="","",OFFSET('Sanitation Data'!$F$31,0,10*ROW('Sanitation Data'!F144)))</f>
        <v/>
      </c>
      <c r="CY150" s="309" t="str">
        <f ca="true">+IF(OFFSET('Sanitation Data'!$F$32,0,10*ROW('Sanitation Data'!F144))="","",OFFSET('Sanitation Data'!$F$32,0,10*ROW('Sanitation Data'!F144)))</f>
        <v/>
      </c>
      <c r="CZ150" s="309" t="str">
        <f ca="true">+IF(OFFSET('Sanitation Data'!$G$28,0,10*ROW('Sanitation Data'!G144))="","",OFFSET('Sanitation Data'!$G$28,0,10*ROW('Sanitation Data'!G144)))</f>
        <v/>
      </c>
      <c r="DA150" s="309" t="str">
        <f ca="true">+IF(OFFSET('Sanitation Data'!$G$29,0,10*ROW('Sanitation Data'!G144))="","",OFFSET('Sanitation Data'!$G$29,0,10*ROW('Sanitation Data'!G144)))</f>
        <v/>
      </c>
      <c r="DB150" s="309" t="str">
        <f ca="true">+IF(OFFSET('Sanitation Data'!$G$30,0,10*ROW('Sanitation Data'!G144))="","",OFFSET('Sanitation Data'!$G$30,0,10*ROW('Sanitation Data'!G144)))</f>
        <v/>
      </c>
      <c r="DC150" s="309" t="str">
        <f ca="true">+IF(OFFSET('Sanitation Data'!$G$31,0,10*ROW('Sanitation Data'!G144))="","",OFFSET('Sanitation Data'!$G$31,0,10*ROW('Sanitation Data'!G144)))</f>
        <v/>
      </c>
      <c r="DD150" s="309" t="str">
        <f ca="true">+IF(OFFSET('Sanitation Data'!$G$32,0,10*ROW('Sanitation Data'!G144))="","",OFFSET('Sanitation Data'!$G$32,0,10*ROW('Sanitation Data'!G144)))</f>
        <v/>
      </c>
      <c r="DE150" s="309" t="str">
        <f ca="true">+IF(OFFSET('Sanitation Data'!$H$28,0,10*ROW('Sanitation Data'!H144))="","",OFFSET('Sanitation Data'!$H$28,0,10*ROW('Sanitation Data'!H144)))</f>
        <v/>
      </c>
      <c r="DF150" s="309" t="str">
        <f ca="true">+IF(OFFSET('Sanitation Data'!$H$29,0,10*ROW('Sanitation Data'!H144))="","",OFFSET('Sanitation Data'!$H$29,0,10*ROW('Sanitation Data'!H144)))</f>
        <v/>
      </c>
      <c r="DG150" s="309" t="str">
        <f ca="true">+IF(OFFSET('Sanitation Data'!$H$30,0,10*ROW('Sanitation Data'!H144))="","",OFFSET('Sanitation Data'!$H$30,0,10*ROW('Sanitation Data'!H144)))</f>
        <v/>
      </c>
      <c r="DH150" s="309" t="str">
        <f ca="true">+IF(OFFSET('Sanitation Data'!$H$31,0,10*ROW('Sanitation Data'!H144))="","",OFFSET('Sanitation Data'!$H$31,0,10*ROW('Sanitation Data'!H144)))</f>
        <v/>
      </c>
      <c r="DI150" s="309" t="str">
        <f ca="true">+IF(OFFSET('Sanitation Data'!$H$32,0,10*ROW('Sanitation Data'!H144))="","",OFFSET('Sanitation Data'!$H$32,0,10*ROW('Sanitation Data'!H144)))</f>
        <v/>
      </c>
      <c r="DJ150" s="309" t="str">
        <f ca="true">+IF(OFFSET('Sanitation Data'!$I$28,0,10*ROW('Sanitation Data'!I144))="","",OFFSET('Sanitation Data'!$I$28,0,10*ROW('Sanitation Data'!I144)))</f>
        <v/>
      </c>
      <c r="DK150" s="309" t="str">
        <f ca="true">+IF(OFFSET('Sanitation Data'!$I$29,0,10*ROW('Sanitation Data'!I144))="","",OFFSET('Sanitation Data'!$I$29,0,10*ROW('Sanitation Data'!I144)))</f>
        <v/>
      </c>
      <c r="DL150" s="309" t="str">
        <f ca="true">+IF(OFFSET('Sanitation Data'!$I$30,0,10*ROW('Sanitation Data'!I144))="","",OFFSET('Sanitation Data'!$I$30,0,10*ROW('Sanitation Data'!I144)))</f>
        <v/>
      </c>
      <c r="DM150" s="309" t="str">
        <f ca="true">+IF(OFFSET('Sanitation Data'!$I$31,0,10*ROW('Sanitation Data'!I144))="","",OFFSET('Sanitation Data'!$I$31,0,10*ROW('Sanitation Data'!I144)))</f>
        <v/>
      </c>
      <c r="DN150" s="309" t="str">
        <f ca="true">+IF(OFFSET('Sanitation Data'!$I$32,0,10*ROW('Sanitation Data'!I144))="","",OFFSET('Sanitation Data'!$I$32,0,10*ROW('Sanitation Data'!I144)))</f>
        <v/>
      </c>
      <c r="DO150" s="309" t="str">
        <f ca="true">+IF(OFFSET('Hygiene Data'!$D$11,0,10*ROW('Hygiene Data'!D144))="","",OFFSET('Hygiene Data'!$D$11,0,10*ROW('Hygiene Data'!D144)))</f>
        <v/>
      </c>
      <c r="DP150" s="309" t="str">
        <f ca="true">+IF(OFFSET('Hygiene Data'!$D$12,0,10*ROW('Hygiene Data'!D144))="","",OFFSET('Hygiene Data'!$D$12,0,10*ROW('Hygiene Data'!D144)))</f>
        <v/>
      </c>
      <c r="DQ150" s="309" t="str">
        <f ca="true">+IF(OFFSET('Hygiene Data'!$D$13,0,10*ROW('Hygiene Data'!D144))="","",OFFSET('Hygiene Data'!$D$13,0,10*ROW('Hygiene Data'!D144)))</f>
        <v/>
      </c>
      <c r="DR150" s="309" t="str">
        <f ca="true">+IF(OFFSET('Hygiene Data'!$E$11,0,10*ROW('Hygiene Data'!E144))="","",OFFSET('Hygiene Data'!$E$11,0,10*ROW('Hygiene Data'!E144)))</f>
        <v/>
      </c>
      <c r="DS150" s="309" t="str">
        <f ca="true">+IF(OFFSET('Hygiene Data'!$E$12,0,10*ROW('Hygiene Data'!E144))="","",OFFSET('Hygiene Data'!$E$12,0,10*ROW('Hygiene Data'!E144)))</f>
        <v/>
      </c>
      <c r="DT150" s="309" t="str">
        <f ca="true">+IF(OFFSET('Hygiene Data'!$E$13,0,10*ROW('Hygiene Data'!E144))="","",OFFSET('Hygiene Data'!$E$13,0,10*ROW('Hygiene Data'!E144)))</f>
        <v/>
      </c>
      <c r="DU150" s="309" t="str">
        <f ca="true">+IF(OFFSET('Hygiene Data'!$F$11,0,10*ROW('Hygiene Data'!F144))="","",OFFSET('Hygiene Data'!$F$11,0,10*ROW('Hygiene Data'!F144)))</f>
        <v/>
      </c>
      <c r="DV150" s="309" t="str">
        <f ca="true">+IF(OFFSET('Hygiene Data'!$F$12,0,10*ROW('Hygiene Data'!F144))="","",OFFSET('Hygiene Data'!$F$12,0,10*ROW('Hygiene Data'!F144)))</f>
        <v/>
      </c>
      <c r="DW150" s="309" t="str">
        <f ca="true">+IF(OFFSET('Hygiene Data'!$F$13,0,10*ROW('Hygiene Data'!F144))="","",OFFSET('Hygiene Data'!$F$13,0,10*ROW('Hygiene Data'!F144)))</f>
        <v/>
      </c>
      <c r="DX150" s="309" t="str">
        <f ca="true">+IF(OFFSET('Hygiene Data'!$G$11,0,10*ROW('Hygiene Data'!G144))="","",OFFSET('Hygiene Data'!$G$11,0,10*ROW('Hygiene Data'!G144)))</f>
        <v/>
      </c>
      <c r="DY150" s="309" t="str">
        <f ca="true">+IF(OFFSET('Hygiene Data'!$G$12,0,10*ROW('Hygiene Data'!G144))="","",OFFSET('Hygiene Data'!$G$12,0,10*ROW('Hygiene Data'!G144)))</f>
        <v/>
      </c>
      <c r="DZ150" s="309" t="str">
        <f ca="true">+IF(OFFSET('Hygiene Data'!$G$13,0,10*ROW('Hygiene Data'!G144))="","",OFFSET('Hygiene Data'!$G$13,0,10*ROW('Hygiene Data'!G144)))</f>
        <v/>
      </c>
      <c r="EA150" s="309" t="str">
        <f ca="true">+IF(OFFSET('Hygiene Data'!$H$11,0,10*ROW('Hygiene Data'!H144))="","",OFFSET('Hygiene Data'!$H$11,0,10*ROW('Hygiene Data'!H144)))</f>
        <v/>
      </c>
      <c r="EB150" s="309" t="str">
        <f ca="true">+IF(OFFSET('Hygiene Data'!$H$12,0,10*ROW('Hygiene Data'!H144))="","",OFFSET('Hygiene Data'!$H$12,0,10*ROW('Hygiene Data'!H144)))</f>
        <v/>
      </c>
      <c r="EC150" s="309" t="str">
        <f ca="true">+IF(OFFSET('Hygiene Data'!$H$13,0,10*ROW('Hygiene Data'!H144))="","",OFFSET('Hygiene Data'!$H$13,0,10*ROW('Hygiene Data'!H144)))</f>
        <v/>
      </c>
      <c r="ED150" s="309" t="str">
        <f ca="true">+IF(OFFSET('Hygiene Data'!$I$11,0,10*ROW('Hygiene Data'!I144))="","",OFFSET('Hygiene Data'!$I$11,0,10*ROW('Hygiene Data'!I144)))</f>
        <v/>
      </c>
      <c r="EE150" s="309" t="str">
        <f ca="true">+IF(OFFSET('Hygiene Data'!$I$12,0,10*ROW('Hygiene Data'!I144))="","",OFFSET('Hygiene Data'!$I$12,0,10*ROW('Hygiene Data'!I144)))</f>
        <v/>
      </c>
      <c r="EF150" s="309"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65"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9"/>
      <c r="BS151" s="309" t="str">
        <f ca="true">+IF(OFFSET('Water Data'!$D$27,0,10*ROW('Water Data'!D145))="","",OFFSET('Water Data'!$D$27,0,10*ROW('Water Data'!D145)))</f>
        <v/>
      </c>
      <c r="BT151" s="309" t="str">
        <f ca="true">+IF(OFFSET('Water Data'!$D$28,0,10*ROW('Water Data'!D145))="","",OFFSET('Water Data'!$D$28,0,10*ROW('Water Data'!D145)))</f>
        <v/>
      </c>
      <c r="BU151" s="309" t="str">
        <f ca="true">+IF(OFFSET('Water Data'!$D$29,0,10*ROW('Water Data'!D145))="","",OFFSET('Water Data'!$D$29,0,10*ROW('Water Data'!D145)))</f>
        <v/>
      </c>
      <c r="BV151" s="309" t="str">
        <f ca="true">+IF(OFFSET('Water Data'!$E$27,0,10*ROW('Water Data'!E145))="","",OFFSET('Water Data'!$E$27,0,10*ROW('Water Data'!E145)))</f>
        <v/>
      </c>
      <c r="BW151" s="309" t="str">
        <f ca="true">+IF(OFFSET('Water Data'!$E$28,0,10*ROW('Water Data'!E145))="","",OFFSET('Water Data'!$E$28,0,10*ROW('Water Data'!E145)))</f>
        <v/>
      </c>
      <c r="BX151" s="309" t="str">
        <f ca="true">+IF(OFFSET('Water Data'!$E$29,0,10*ROW('Water Data'!E145))="","",OFFSET('Water Data'!$E$29,0,10*ROW('Water Data'!E145)))</f>
        <v/>
      </c>
      <c r="BY151" s="309" t="str">
        <f ca="true">+IF(OFFSET('Water Data'!$F$27,0,10*ROW('Water Data'!F145))="","",OFFSET('Water Data'!$F$27,0,10*ROW('Water Data'!F145)))</f>
        <v/>
      </c>
      <c r="BZ151" s="309" t="str">
        <f ca="true">+IF(OFFSET('Water Data'!$F$28,0,10*ROW('Water Data'!F145))="","",OFFSET('Water Data'!$F$28,0,10*ROW('Water Data'!F145)))</f>
        <v/>
      </c>
      <c r="CA151" s="309" t="str">
        <f ca="true">+IF(OFFSET('Water Data'!$F$29,0,10*ROW('Water Data'!F145))="","",OFFSET('Water Data'!$F$29,0,10*ROW('Water Data'!F145)))</f>
        <v/>
      </c>
      <c r="CB151" s="309" t="str">
        <f ca="true">+IF(OFFSET('Water Data'!$G$27,0,10*ROW('Water Data'!G145))="","",OFFSET('Water Data'!$G$27,0,10*ROW('Water Data'!G145)))</f>
        <v/>
      </c>
      <c r="CC151" s="309" t="str">
        <f ca="true">+IF(OFFSET('Water Data'!$G$28,0,10*ROW('Water Data'!G145))="","",OFFSET('Water Data'!$G$28,0,10*ROW('Water Data'!G145)))</f>
        <v/>
      </c>
      <c r="CD151" s="309" t="str">
        <f ca="true">+IF(OFFSET('Water Data'!$G$29,0,10*ROW('Water Data'!G145))="","",OFFSET('Water Data'!$G$29,0,10*ROW('Water Data'!G145)))</f>
        <v/>
      </c>
      <c r="CE151" s="309" t="str">
        <f ca="true">+IF(OFFSET('Water Data'!$H$27,0,10*ROW('Water Data'!H145))="","",OFFSET('Water Data'!$H$27,0,10*ROW('Water Data'!H145)))</f>
        <v/>
      </c>
      <c r="CF151" s="309" t="str">
        <f ca="true">+IF(OFFSET('Water Data'!$H$28,0,10*ROW('Water Data'!H145))="","",OFFSET('Water Data'!$H$28,0,10*ROW('Water Data'!H145)))</f>
        <v/>
      </c>
      <c r="CG151" s="309" t="str">
        <f ca="true">+IF(OFFSET('Water Data'!$H$29,0,10*ROW('Water Data'!H145))="","",OFFSET('Water Data'!$H$29,0,10*ROW('Water Data'!H145)))</f>
        <v/>
      </c>
      <c r="CH151" s="309" t="str">
        <f ca="true">+IF(OFFSET('Water Data'!$I$27,0,10*ROW('Water Data'!I145))="","",OFFSET('Water Data'!$I$27,0,10*ROW('Water Data'!I145)))</f>
        <v/>
      </c>
      <c r="CI151" s="309" t="str">
        <f ca="true">+IF(OFFSET('Water Data'!$I$28,0,10*ROW('Water Data'!I145))="","",OFFSET('Water Data'!$I$28,0,10*ROW('Water Data'!I145)))</f>
        <v/>
      </c>
      <c r="CJ151" s="309" t="str">
        <f ca="true">+IF(OFFSET('Water Data'!$I$29,0,10*ROW('Water Data'!I145))="","",OFFSET('Water Data'!$I$29,0,10*ROW('Water Data'!I145)))</f>
        <v/>
      </c>
      <c r="CK151" s="309" t="str">
        <f ca="true">+IF(OFFSET('Sanitation Data'!$D$28,0,10*ROW('Sanitation Data'!D145))="","",OFFSET('Sanitation Data'!$D$28,0,10*ROW('Sanitation Data'!D145)))</f>
        <v/>
      </c>
      <c r="CL151" s="309" t="str">
        <f ca="true">+IF(OFFSET('Sanitation Data'!$D$29,0,10*ROW('Sanitation Data'!D145))="","",OFFSET('Sanitation Data'!$D$29,0,10*ROW('Sanitation Data'!D145)))</f>
        <v/>
      </c>
      <c r="CM151" s="309" t="str">
        <f ca="true">+IF(OFFSET('Sanitation Data'!$D$30,0,10*ROW('Sanitation Data'!D145))="","",OFFSET('Sanitation Data'!$D$30,0,10*ROW('Sanitation Data'!D145)))</f>
        <v/>
      </c>
      <c r="CN151" s="309" t="str">
        <f ca="true">+IF(OFFSET('Sanitation Data'!$D$31,0,10*ROW('Sanitation Data'!D145))="","",OFFSET('Sanitation Data'!$D$31,0,10*ROW('Sanitation Data'!D145)))</f>
        <v/>
      </c>
      <c r="CO151" s="309" t="str">
        <f ca="true">+IF(OFFSET('Sanitation Data'!$D$32,0,10*ROW('Sanitation Data'!D145))="","",OFFSET('Sanitation Data'!$D$32,0,10*ROW('Sanitation Data'!D145)))</f>
        <v/>
      </c>
      <c r="CP151" s="309" t="str">
        <f ca="true">+IF(OFFSET('Sanitation Data'!$E$28,0,10*ROW('Sanitation Data'!E145))="","",OFFSET('Sanitation Data'!$E$28,0,10*ROW('Sanitation Data'!E145)))</f>
        <v/>
      </c>
      <c r="CQ151" s="309" t="str">
        <f ca="true">+IF(OFFSET('Sanitation Data'!$E$29,0,10*ROW('Sanitation Data'!E145))="","",OFFSET('Sanitation Data'!$E$29,0,10*ROW('Sanitation Data'!E145)))</f>
        <v/>
      </c>
      <c r="CR151" s="309" t="str">
        <f ca="true">+IF(OFFSET('Sanitation Data'!$E$30,0,10*ROW('Sanitation Data'!E145))="","",OFFSET('Sanitation Data'!$E$30,0,10*ROW('Sanitation Data'!E145)))</f>
        <v/>
      </c>
      <c r="CS151" s="309" t="str">
        <f ca="true">+IF(OFFSET('Sanitation Data'!$E$31,0,10*ROW('Sanitation Data'!E145))="","",OFFSET('Sanitation Data'!$E$31,0,10*ROW('Sanitation Data'!E145)))</f>
        <v/>
      </c>
      <c r="CT151" s="309" t="str">
        <f ca="true">+IF(OFFSET('Sanitation Data'!$E$32,0,10*ROW('Sanitation Data'!E145))="","",OFFSET('Sanitation Data'!$E$32,0,10*ROW('Sanitation Data'!E145)))</f>
        <v/>
      </c>
      <c r="CU151" s="309" t="str">
        <f ca="true">+IF(OFFSET('Sanitation Data'!$F$28,0,10*ROW('Sanitation Data'!F145))="","",OFFSET('Sanitation Data'!$F$28,0,10*ROW('Sanitation Data'!F145)))</f>
        <v/>
      </c>
      <c r="CV151" s="309" t="str">
        <f ca="true">+IF(OFFSET('Sanitation Data'!$F$29,0,10*ROW('Sanitation Data'!F145))="","",OFFSET('Sanitation Data'!$F$29,0,10*ROW('Sanitation Data'!F145)))</f>
        <v/>
      </c>
      <c r="CW151" s="309" t="str">
        <f ca="true">+IF(OFFSET('Sanitation Data'!$F$30,0,10*ROW('Sanitation Data'!F145))="","",OFFSET('Sanitation Data'!$F$30,0,10*ROW('Sanitation Data'!F145)))</f>
        <v/>
      </c>
      <c r="CX151" s="309" t="str">
        <f ca="true">+IF(OFFSET('Sanitation Data'!$F$31,0,10*ROW('Sanitation Data'!F145))="","",OFFSET('Sanitation Data'!$F$31,0,10*ROW('Sanitation Data'!F145)))</f>
        <v/>
      </c>
      <c r="CY151" s="309" t="str">
        <f ca="true">+IF(OFFSET('Sanitation Data'!$F$32,0,10*ROW('Sanitation Data'!F145))="","",OFFSET('Sanitation Data'!$F$32,0,10*ROW('Sanitation Data'!F145)))</f>
        <v/>
      </c>
      <c r="CZ151" s="309" t="str">
        <f ca="true">+IF(OFFSET('Sanitation Data'!$G$28,0,10*ROW('Sanitation Data'!G145))="","",OFFSET('Sanitation Data'!$G$28,0,10*ROW('Sanitation Data'!G145)))</f>
        <v/>
      </c>
      <c r="DA151" s="309" t="str">
        <f ca="true">+IF(OFFSET('Sanitation Data'!$G$29,0,10*ROW('Sanitation Data'!G145))="","",OFFSET('Sanitation Data'!$G$29,0,10*ROW('Sanitation Data'!G145)))</f>
        <v/>
      </c>
      <c r="DB151" s="309" t="str">
        <f ca="true">+IF(OFFSET('Sanitation Data'!$G$30,0,10*ROW('Sanitation Data'!G145))="","",OFFSET('Sanitation Data'!$G$30,0,10*ROW('Sanitation Data'!G145)))</f>
        <v/>
      </c>
      <c r="DC151" s="309" t="str">
        <f ca="true">+IF(OFFSET('Sanitation Data'!$G$31,0,10*ROW('Sanitation Data'!G145))="","",OFFSET('Sanitation Data'!$G$31,0,10*ROW('Sanitation Data'!G145)))</f>
        <v/>
      </c>
      <c r="DD151" s="309" t="str">
        <f ca="true">+IF(OFFSET('Sanitation Data'!$G$32,0,10*ROW('Sanitation Data'!G145))="","",OFFSET('Sanitation Data'!$G$32,0,10*ROW('Sanitation Data'!G145)))</f>
        <v/>
      </c>
      <c r="DE151" s="309" t="str">
        <f ca="true">+IF(OFFSET('Sanitation Data'!$H$28,0,10*ROW('Sanitation Data'!H145))="","",OFFSET('Sanitation Data'!$H$28,0,10*ROW('Sanitation Data'!H145)))</f>
        <v/>
      </c>
      <c r="DF151" s="309" t="str">
        <f ca="true">+IF(OFFSET('Sanitation Data'!$H$29,0,10*ROW('Sanitation Data'!H145))="","",OFFSET('Sanitation Data'!$H$29,0,10*ROW('Sanitation Data'!H145)))</f>
        <v/>
      </c>
      <c r="DG151" s="309" t="str">
        <f ca="true">+IF(OFFSET('Sanitation Data'!$H$30,0,10*ROW('Sanitation Data'!H145))="","",OFFSET('Sanitation Data'!$H$30,0,10*ROW('Sanitation Data'!H145)))</f>
        <v/>
      </c>
      <c r="DH151" s="309" t="str">
        <f ca="true">+IF(OFFSET('Sanitation Data'!$H$31,0,10*ROW('Sanitation Data'!H145))="","",OFFSET('Sanitation Data'!$H$31,0,10*ROW('Sanitation Data'!H145)))</f>
        <v/>
      </c>
      <c r="DI151" s="309" t="str">
        <f ca="true">+IF(OFFSET('Sanitation Data'!$H$32,0,10*ROW('Sanitation Data'!H145))="","",OFFSET('Sanitation Data'!$H$32,0,10*ROW('Sanitation Data'!H145)))</f>
        <v/>
      </c>
      <c r="DJ151" s="309" t="str">
        <f ca="true">+IF(OFFSET('Sanitation Data'!$I$28,0,10*ROW('Sanitation Data'!I145))="","",OFFSET('Sanitation Data'!$I$28,0,10*ROW('Sanitation Data'!I145)))</f>
        <v/>
      </c>
      <c r="DK151" s="309" t="str">
        <f ca="true">+IF(OFFSET('Sanitation Data'!$I$29,0,10*ROW('Sanitation Data'!I145))="","",OFFSET('Sanitation Data'!$I$29,0,10*ROW('Sanitation Data'!I145)))</f>
        <v/>
      </c>
      <c r="DL151" s="309" t="str">
        <f ca="true">+IF(OFFSET('Sanitation Data'!$I$30,0,10*ROW('Sanitation Data'!I145))="","",OFFSET('Sanitation Data'!$I$30,0,10*ROW('Sanitation Data'!I145)))</f>
        <v/>
      </c>
      <c r="DM151" s="309" t="str">
        <f ca="true">+IF(OFFSET('Sanitation Data'!$I$31,0,10*ROW('Sanitation Data'!I145))="","",OFFSET('Sanitation Data'!$I$31,0,10*ROW('Sanitation Data'!I145)))</f>
        <v/>
      </c>
      <c r="DN151" s="309" t="str">
        <f ca="true">+IF(OFFSET('Sanitation Data'!$I$32,0,10*ROW('Sanitation Data'!I145))="","",OFFSET('Sanitation Data'!$I$32,0,10*ROW('Sanitation Data'!I145)))</f>
        <v/>
      </c>
      <c r="DO151" s="309" t="str">
        <f ca="true">+IF(OFFSET('Hygiene Data'!$D$11,0,10*ROW('Hygiene Data'!D145))="","",OFFSET('Hygiene Data'!$D$11,0,10*ROW('Hygiene Data'!D145)))</f>
        <v/>
      </c>
      <c r="DP151" s="309" t="str">
        <f ca="true">+IF(OFFSET('Hygiene Data'!$D$12,0,10*ROW('Hygiene Data'!D145))="","",OFFSET('Hygiene Data'!$D$12,0,10*ROW('Hygiene Data'!D145)))</f>
        <v/>
      </c>
      <c r="DQ151" s="309" t="str">
        <f ca="true">+IF(OFFSET('Hygiene Data'!$D$13,0,10*ROW('Hygiene Data'!D145))="","",OFFSET('Hygiene Data'!$D$13,0,10*ROW('Hygiene Data'!D145)))</f>
        <v/>
      </c>
      <c r="DR151" s="309" t="str">
        <f ca="true">+IF(OFFSET('Hygiene Data'!$E$11,0,10*ROW('Hygiene Data'!E145))="","",OFFSET('Hygiene Data'!$E$11,0,10*ROW('Hygiene Data'!E145)))</f>
        <v/>
      </c>
      <c r="DS151" s="309" t="str">
        <f ca="true">+IF(OFFSET('Hygiene Data'!$E$12,0,10*ROW('Hygiene Data'!E145))="","",OFFSET('Hygiene Data'!$E$12,0,10*ROW('Hygiene Data'!E145)))</f>
        <v/>
      </c>
      <c r="DT151" s="309" t="str">
        <f ca="true">+IF(OFFSET('Hygiene Data'!$E$13,0,10*ROW('Hygiene Data'!E145))="","",OFFSET('Hygiene Data'!$E$13,0,10*ROW('Hygiene Data'!E145)))</f>
        <v/>
      </c>
      <c r="DU151" s="309" t="str">
        <f ca="true">+IF(OFFSET('Hygiene Data'!$F$11,0,10*ROW('Hygiene Data'!F145))="","",OFFSET('Hygiene Data'!$F$11,0,10*ROW('Hygiene Data'!F145)))</f>
        <v/>
      </c>
      <c r="DV151" s="309" t="str">
        <f ca="true">+IF(OFFSET('Hygiene Data'!$F$12,0,10*ROW('Hygiene Data'!F145))="","",OFFSET('Hygiene Data'!$F$12,0,10*ROW('Hygiene Data'!F145)))</f>
        <v/>
      </c>
      <c r="DW151" s="309" t="str">
        <f ca="true">+IF(OFFSET('Hygiene Data'!$F$13,0,10*ROW('Hygiene Data'!F145))="","",OFFSET('Hygiene Data'!$F$13,0,10*ROW('Hygiene Data'!F145)))</f>
        <v/>
      </c>
      <c r="DX151" s="309" t="str">
        <f ca="true">+IF(OFFSET('Hygiene Data'!$G$11,0,10*ROW('Hygiene Data'!G145))="","",OFFSET('Hygiene Data'!$G$11,0,10*ROW('Hygiene Data'!G145)))</f>
        <v/>
      </c>
      <c r="DY151" s="309" t="str">
        <f ca="true">+IF(OFFSET('Hygiene Data'!$G$12,0,10*ROW('Hygiene Data'!G145))="","",OFFSET('Hygiene Data'!$G$12,0,10*ROW('Hygiene Data'!G145)))</f>
        <v/>
      </c>
      <c r="DZ151" s="309" t="str">
        <f ca="true">+IF(OFFSET('Hygiene Data'!$G$13,0,10*ROW('Hygiene Data'!G145))="","",OFFSET('Hygiene Data'!$G$13,0,10*ROW('Hygiene Data'!G145)))</f>
        <v/>
      </c>
      <c r="EA151" s="309" t="str">
        <f ca="true">+IF(OFFSET('Hygiene Data'!$H$11,0,10*ROW('Hygiene Data'!H145))="","",OFFSET('Hygiene Data'!$H$11,0,10*ROW('Hygiene Data'!H145)))</f>
        <v/>
      </c>
      <c r="EB151" s="309" t="str">
        <f ca="true">+IF(OFFSET('Hygiene Data'!$H$12,0,10*ROW('Hygiene Data'!H145))="","",OFFSET('Hygiene Data'!$H$12,0,10*ROW('Hygiene Data'!H145)))</f>
        <v/>
      </c>
      <c r="EC151" s="309" t="str">
        <f ca="true">+IF(OFFSET('Hygiene Data'!$H$13,0,10*ROW('Hygiene Data'!H145))="","",OFFSET('Hygiene Data'!$H$13,0,10*ROW('Hygiene Data'!H145)))</f>
        <v/>
      </c>
      <c r="ED151" s="309" t="str">
        <f ca="true">+IF(OFFSET('Hygiene Data'!$I$11,0,10*ROW('Hygiene Data'!I145))="","",OFFSET('Hygiene Data'!$I$11,0,10*ROW('Hygiene Data'!I145)))</f>
        <v/>
      </c>
      <c r="EE151" s="309" t="str">
        <f ca="true">+IF(OFFSET('Hygiene Data'!$I$12,0,10*ROW('Hygiene Data'!I145))="","",OFFSET('Hygiene Data'!$I$12,0,10*ROW('Hygiene Data'!I145)))</f>
        <v/>
      </c>
      <c r="EF151" s="309"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65"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9"/>
      <c r="BS152" s="309" t="str">
        <f ca="true">+IF(OFFSET('Water Data'!$D$27,0,10*ROW('Water Data'!D146))="","",OFFSET('Water Data'!$D$27,0,10*ROW('Water Data'!D146)))</f>
        <v/>
      </c>
      <c r="BT152" s="309" t="str">
        <f ca="true">+IF(OFFSET('Water Data'!$D$28,0,10*ROW('Water Data'!D146))="","",OFFSET('Water Data'!$D$28,0,10*ROW('Water Data'!D146)))</f>
        <v/>
      </c>
      <c r="BU152" s="309" t="str">
        <f ca="true">+IF(OFFSET('Water Data'!$D$29,0,10*ROW('Water Data'!D146))="","",OFFSET('Water Data'!$D$29,0,10*ROW('Water Data'!D146)))</f>
        <v/>
      </c>
      <c r="BV152" s="309" t="str">
        <f ca="true">+IF(OFFSET('Water Data'!$E$27,0,10*ROW('Water Data'!E146))="","",OFFSET('Water Data'!$E$27,0,10*ROW('Water Data'!E146)))</f>
        <v/>
      </c>
      <c r="BW152" s="309" t="str">
        <f ca="true">+IF(OFFSET('Water Data'!$E$28,0,10*ROW('Water Data'!E146))="","",OFFSET('Water Data'!$E$28,0,10*ROW('Water Data'!E146)))</f>
        <v/>
      </c>
      <c r="BX152" s="309" t="str">
        <f ca="true">+IF(OFFSET('Water Data'!$E$29,0,10*ROW('Water Data'!E146))="","",OFFSET('Water Data'!$E$29,0,10*ROW('Water Data'!E146)))</f>
        <v/>
      </c>
      <c r="BY152" s="309" t="str">
        <f ca="true">+IF(OFFSET('Water Data'!$F$27,0,10*ROW('Water Data'!F146))="","",OFFSET('Water Data'!$F$27,0,10*ROW('Water Data'!F146)))</f>
        <v/>
      </c>
      <c r="BZ152" s="309" t="str">
        <f ca="true">+IF(OFFSET('Water Data'!$F$28,0,10*ROW('Water Data'!F146))="","",OFFSET('Water Data'!$F$28,0,10*ROW('Water Data'!F146)))</f>
        <v/>
      </c>
      <c r="CA152" s="309" t="str">
        <f ca="true">+IF(OFFSET('Water Data'!$F$29,0,10*ROW('Water Data'!F146))="","",OFFSET('Water Data'!$F$29,0,10*ROW('Water Data'!F146)))</f>
        <v/>
      </c>
      <c r="CB152" s="309" t="str">
        <f ca="true">+IF(OFFSET('Water Data'!$G$27,0,10*ROW('Water Data'!G146))="","",OFFSET('Water Data'!$G$27,0,10*ROW('Water Data'!G146)))</f>
        <v/>
      </c>
      <c r="CC152" s="309" t="str">
        <f ca="true">+IF(OFFSET('Water Data'!$G$28,0,10*ROW('Water Data'!G146))="","",OFFSET('Water Data'!$G$28,0,10*ROW('Water Data'!G146)))</f>
        <v/>
      </c>
      <c r="CD152" s="309" t="str">
        <f ca="true">+IF(OFFSET('Water Data'!$G$29,0,10*ROW('Water Data'!G146))="","",OFFSET('Water Data'!$G$29,0,10*ROW('Water Data'!G146)))</f>
        <v/>
      </c>
      <c r="CE152" s="309" t="str">
        <f ca="true">+IF(OFFSET('Water Data'!$H$27,0,10*ROW('Water Data'!H146))="","",OFFSET('Water Data'!$H$27,0,10*ROW('Water Data'!H146)))</f>
        <v/>
      </c>
      <c r="CF152" s="309" t="str">
        <f ca="true">+IF(OFFSET('Water Data'!$H$28,0,10*ROW('Water Data'!H146))="","",OFFSET('Water Data'!$H$28,0,10*ROW('Water Data'!H146)))</f>
        <v/>
      </c>
      <c r="CG152" s="309" t="str">
        <f ca="true">+IF(OFFSET('Water Data'!$H$29,0,10*ROW('Water Data'!H146))="","",OFFSET('Water Data'!$H$29,0,10*ROW('Water Data'!H146)))</f>
        <v/>
      </c>
      <c r="CH152" s="309" t="str">
        <f ca="true">+IF(OFFSET('Water Data'!$I$27,0,10*ROW('Water Data'!I146))="","",OFFSET('Water Data'!$I$27,0,10*ROW('Water Data'!I146)))</f>
        <v/>
      </c>
      <c r="CI152" s="309" t="str">
        <f ca="true">+IF(OFFSET('Water Data'!$I$28,0,10*ROW('Water Data'!I146))="","",OFFSET('Water Data'!$I$28,0,10*ROW('Water Data'!I146)))</f>
        <v/>
      </c>
      <c r="CJ152" s="309" t="str">
        <f ca="true">+IF(OFFSET('Water Data'!$I$29,0,10*ROW('Water Data'!I146))="","",OFFSET('Water Data'!$I$29,0,10*ROW('Water Data'!I146)))</f>
        <v/>
      </c>
      <c r="CK152" s="309" t="str">
        <f ca="true">+IF(OFFSET('Sanitation Data'!$D$28,0,10*ROW('Sanitation Data'!D146))="","",OFFSET('Sanitation Data'!$D$28,0,10*ROW('Sanitation Data'!D146)))</f>
        <v/>
      </c>
      <c r="CL152" s="309" t="str">
        <f ca="true">+IF(OFFSET('Sanitation Data'!$D$29,0,10*ROW('Sanitation Data'!D146))="","",OFFSET('Sanitation Data'!$D$29,0,10*ROW('Sanitation Data'!D146)))</f>
        <v/>
      </c>
      <c r="CM152" s="309" t="str">
        <f ca="true">+IF(OFFSET('Sanitation Data'!$D$30,0,10*ROW('Sanitation Data'!D146))="","",OFFSET('Sanitation Data'!$D$30,0,10*ROW('Sanitation Data'!D146)))</f>
        <v/>
      </c>
      <c r="CN152" s="309" t="str">
        <f ca="true">+IF(OFFSET('Sanitation Data'!$D$31,0,10*ROW('Sanitation Data'!D146))="","",OFFSET('Sanitation Data'!$D$31,0,10*ROW('Sanitation Data'!D146)))</f>
        <v/>
      </c>
      <c r="CO152" s="309" t="str">
        <f ca="true">+IF(OFFSET('Sanitation Data'!$D$32,0,10*ROW('Sanitation Data'!D146))="","",OFFSET('Sanitation Data'!$D$32,0,10*ROW('Sanitation Data'!D146)))</f>
        <v/>
      </c>
      <c r="CP152" s="309" t="str">
        <f ca="true">+IF(OFFSET('Sanitation Data'!$E$28,0,10*ROW('Sanitation Data'!E146))="","",OFFSET('Sanitation Data'!$E$28,0,10*ROW('Sanitation Data'!E146)))</f>
        <v/>
      </c>
      <c r="CQ152" s="309" t="str">
        <f ca="true">+IF(OFFSET('Sanitation Data'!$E$29,0,10*ROW('Sanitation Data'!E146))="","",OFFSET('Sanitation Data'!$E$29,0,10*ROW('Sanitation Data'!E146)))</f>
        <v/>
      </c>
      <c r="CR152" s="309" t="str">
        <f ca="true">+IF(OFFSET('Sanitation Data'!$E$30,0,10*ROW('Sanitation Data'!E146))="","",OFFSET('Sanitation Data'!$E$30,0,10*ROW('Sanitation Data'!E146)))</f>
        <v/>
      </c>
      <c r="CS152" s="309" t="str">
        <f ca="true">+IF(OFFSET('Sanitation Data'!$E$31,0,10*ROW('Sanitation Data'!E146))="","",OFFSET('Sanitation Data'!$E$31,0,10*ROW('Sanitation Data'!E146)))</f>
        <v/>
      </c>
      <c r="CT152" s="309" t="str">
        <f ca="true">+IF(OFFSET('Sanitation Data'!$E$32,0,10*ROW('Sanitation Data'!E146))="","",OFFSET('Sanitation Data'!$E$32,0,10*ROW('Sanitation Data'!E146)))</f>
        <v/>
      </c>
      <c r="CU152" s="309" t="str">
        <f ca="true">+IF(OFFSET('Sanitation Data'!$F$28,0,10*ROW('Sanitation Data'!F146))="","",OFFSET('Sanitation Data'!$F$28,0,10*ROW('Sanitation Data'!F146)))</f>
        <v/>
      </c>
      <c r="CV152" s="309" t="str">
        <f ca="true">+IF(OFFSET('Sanitation Data'!$F$29,0,10*ROW('Sanitation Data'!F146))="","",OFFSET('Sanitation Data'!$F$29,0,10*ROW('Sanitation Data'!F146)))</f>
        <v/>
      </c>
      <c r="CW152" s="309" t="str">
        <f ca="true">+IF(OFFSET('Sanitation Data'!$F$30,0,10*ROW('Sanitation Data'!F146))="","",OFFSET('Sanitation Data'!$F$30,0,10*ROW('Sanitation Data'!F146)))</f>
        <v/>
      </c>
      <c r="CX152" s="309" t="str">
        <f ca="true">+IF(OFFSET('Sanitation Data'!$F$31,0,10*ROW('Sanitation Data'!F146))="","",OFFSET('Sanitation Data'!$F$31,0,10*ROW('Sanitation Data'!F146)))</f>
        <v/>
      </c>
      <c r="CY152" s="309" t="str">
        <f ca="true">+IF(OFFSET('Sanitation Data'!$F$32,0,10*ROW('Sanitation Data'!F146))="","",OFFSET('Sanitation Data'!$F$32,0,10*ROW('Sanitation Data'!F146)))</f>
        <v/>
      </c>
      <c r="CZ152" s="309" t="str">
        <f ca="true">+IF(OFFSET('Sanitation Data'!$G$28,0,10*ROW('Sanitation Data'!G146))="","",OFFSET('Sanitation Data'!$G$28,0,10*ROW('Sanitation Data'!G146)))</f>
        <v/>
      </c>
      <c r="DA152" s="309" t="str">
        <f ca="true">+IF(OFFSET('Sanitation Data'!$G$29,0,10*ROW('Sanitation Data'!G146))="","",OFFSET('Sanitation Data'!$G$29,0,10*ROW('Sanitation Data'!G146)))</f>
        <v/>
      </c>
      <c r="DB152" s="309" t="str">
        <f ca="true">+IF(OFFSET('Sanitation Data'!$G$30,0,10*ROW('Sanitation Data'!G146))="","",OFFSET('Sanitation Data'!$G$30,0,10*ROW('Sanitation Data'!G146)))</f>
        <v/>
      </c>
      <c r="DC152" s="309" t="str">
        <f ca="true">+IF(OFFSET('Sanitation Data'!$G$31,0,10*ROW('Sanitation Data'!G146))="","",OFFSET('Sanitation Data'!$G$31,0,10*ROW('Sanitation Data'!G146)))</f>
        <v/>
      </c>
      <c r="DD152" s="309" t="str">
        <f ca="true">+IF(OFFSET('Sanitation Data'!$G$32,0,10*ROW('Sanitation Data'!G146))="","",OFFSET('Sanitation Data'!$G$32,0,10*ROW('Sanitation Data'!G146)))</f>
        <v/>
      </c>
      <c r="DE152" s="309" t="str">
        <f ca="true">+IF(OFFSET('Sanitation Data'!$H$28,0,10*ROW('Sanitation Data'!H146))="","",OFFSET('Sanitation Data'!$H$28,0,10*ROW('Sanitation Data'!H146)))</f>
        <v/>
      </c>
      <c r="DF152" s="309" t="str">
        <f ca="true">+IF(OFFSET('Sanitation Data'!$H$29,0,10*ROW('Sanitation Data'!H146))="","",OFFSET('Sanitation Data'!$H$29,0,10*ROW('Sanitation Data'!H146)))</f>
        <v/>
      </c>
      <c r="DG152" s="309" t="str">
        <f ca="true">+IF(OFFSET('Sanitation Data'!$H$30,0,10*ROW('Sanitation Data'!H146))="","",OFFSET('Sanitation Data'!$H$30,0,10*ROW('Sanitation Data'!H146)))</f>
        <v/>
      </c>
      <c r="DH152" s="309" t="str">
        <f ca="true">+IF(OFFSET('Sanitation Data'!$H$31,0,10*ROW('Sanitation Data'!H146))="","",OFFSET('Sanitation Data'!$H$31,0,10*ROW('Sanitation Data'!H146)))</f>
        <v/>
      </c>
      <c r="DI152" s="309" t="str">
        <f ca="true">+IF(OFFSET('Sanitation Data'!$H$32,0,10*ROW('Sanitation Data'!H146))="","",OFFSET('Sanitation Data'!$H$32,0,10*ROW('Sanitation Data'!H146)))</f>
        <v/>
      </c>
      <c r="DJ152" s="309" t="str">
        <f ca="true">+IF(OFFSET('Sanitation Data'!$I$28,0,10*ROW('Sanitation Data'!I146))="","",OFFSET('Sanitation Data'!$I$28,0,10*ROW('Sanitation Data'!I146)))</f>
        <v/>
      </c>
      <c r="DK152" s="309" t="str">
        <f ca="true">+IF(OFFSET('Sanitation Data'!$I$29,0,10*ROW('Sanitation Data'!I146))="","",OFFSET('Sanitation Data'!$I$29,0,10*ROW('Sanitation Data'!I146)))</f>
        <v/>
      </c>
      <c r="DL152" s="309" t="str">
        <f ca="true">+IF(OFFSET('Sanitation Data'!$I$30,0,10*ROW('Sanitation Data'!I146))="","",OFFSET('Sanitation Data'!$I$30,0,10*ROW('Sanitation Data'!I146)))</f>
        <v/>
      </c>
      <c r="DM152" s="309" t="str">
        <f ca="true">+IF(OFFSET('Sanitation Data'!$I$31,0,10*ROW('Sanitation Data'!I146))="","",OFFSET('Sanitation Data'!$I$31,0,10*ROW('Sanitation Data'!I146)))</f>
        <v/>
      </c>
      <c r="DN152" s="309" t="str">
        <f ca="true">+IF(OFFSET('Sanitation Data'!$I$32,0,10*ROW('Sanitation Data'!I146))="","",OFFSET('Sanitation Data'!$I$32,0,10*ROW('Sanitation Data'!I146)))</f>
        <v/>
      </c>
      <c r="DO152" s="309" t="str">
        <f ca="true">+IF(OFFSET('Hygiene Data'!$D$11,0,10*ROW('Hygiene Data'!D146))="","",OFFSET('Hygiene Data'!$D$11,0,10*ROW('Hygiene Data'!D146)))</f>
        <v/>
      </c>
      <c r="DP152" s="309" t="str">
        <f ca="true">+IF(OFFSET('Hygiene Data'!$D$12,0,10*ROW('Hygiene Data'!D146))="","",OFFSET('Hygiene Data'!$D$12,0,10*ROW('Hygiene Data'!D146)))</f>
        <v/>
      </c>
      <c r="DQ152" s="309" t="str">
        <f ca="true">+IF(OFFSET('Hygiene Data'!$D$13,0,10*ROW('Hygiene Data'!D146))="","",OFFSET('Hygiene Data'!$D$13,0,10*ROW('Hygiene Data'!D146)))</f>
        <v/>
      </c>
      <c r="DR152" s="309" t="str">
        <f ca="true">+IF(OFFSET('Hygiene Data'!$E$11,0,10*ROW('Hygiene Data'!E146))="","",OFFSET('Hygiene Data'!$E$11,0,10*ROW('Hygiene Data'!E146)))</f>
        <v/>
      </c>
      <c r="DS152" s="309" t="str">
        <f ca="true">+IF(OFFSET('Hygiene Data'!$E$12,0,10*ROW('Hygiene Data'!E146))="","",OFFSET('Hygiene Data'!$E$12,0,10*ROW('Hygiene Data'!E146)))</f>
        <v/>
      </c>
      <c r="DT152" s="309" t="str">
        <f ca="true">+IF(OFFSET('Hygiene Data'!$E$13,0,10*ROW('Hygiene Data'!E146))="","",OFFSET('Hygiene Data'!$E$13,0,10*ROW('Hygiene Data'!E146)))</f>
        <v/>
      </c>
      <c r="DU152" s="309" t="str">
        <f ca="true">+IF(OFFSET('Hygiene Data'!$F$11,0,10*ROW('Hygiene Data'!F146))="","",OFFSET('Hygiene Data'!$F$11,0,10*ROW('Hygiene Data'!F146)))</f>
        <v/>
      </c>
      <c r="DV152" s="309" t="str">
        <f ca="true">+IF(OFFSET('Hygiene Data'!$F$12,0,10*ROW('Hygiene Data'!F146))="","",OFFSET('Hygiene Data'!$F$12,0,10*ROW('Hygiene Data'!F146)))</f>
        <v/>
      </c>
      <c r="DW152" s="309" t="str">
        <f ca="true">+IF(OFFSET('Hygiene Data'!$F$13,0,10*ROW('Hygiene Data'!F146))="","",OFFSET('Hygiene Data'!$F$13,0,10*ROW('Hygiene Data'!F146)))</f>
        <v/>
      </c>
      <c r="DX152" s="309" t="str">
        <f ca="true">+IF(OFFSET('Hygiene Data'!$G$11,0,10*ROW('Hygiene Data'!G146))="","",OFFSET('Hygiene Data'!$G$11,0,10*ROW('Hygiene Data'!G146)))</f>
        <v/>
      </c>
      <c r="DY152" s="309" t="str">
        <f ca="true">+IF(OFFSET('Hygiene Data'!$G$12,0,10*ROW('Hygiene Data'!G146))="","",OFFSET('Hygiene Data'!$G$12,0,10*ROW('Hygiene Data'!G146)))</f>
        <v/>
      </c>
      <c r="DZ152" s="309" t="str">
        <f ca="true">+IF(OFFSET('Hygiene Data'!$G$13,0,10*ROW('Hygiene Data'!G146))="","",OFFSET('Hygiene Data'!$G$13,0,10*ROW('Hygiene Data'!G146)))</f>
        <v/>
      </c>
      <c r="EA152" s="309" t="str">
        <f ca="true">+IF(OFFSET('Hygiene Data'!$H$11,0,10*ROW('Hygiene Data'!H146))="","",OFFSET('Hygiene Data'!$H$11,0,10*ROW('Hygiene Data'!H146)))</f>
        <v/>
      </c>
      <c r="EB152" s="309" t="str">
        <f ca="true">+IF(OFFSET('Hygiene Data'!$H$12,0,10*ROW('Hygiene Data'!H146))="","",OFFSET('Hygiene Data'!$H$12,0,10*ROW('Hygiene Data'!H146)))</f>
        <v/>
      </c>
      <c r="EC152" s="309" t="str">
        <f ca="true">+IF(OFFSET('Hygiene Data'!$H$13,0,10*ROW('Hygiene Data'!H146))="","",OFFSET('Hygiene Data'!$H$13,0,10*ROW('Hygiene Data'!H146)))</f>
        <v/>
      </c>
      <c r="ED152" s="309" t="str">
        <f ca="true">+IF(OFFSET('Hygiene Data'!$I$11,0,10*ROW('Hygiene Data'!I146))="","",OFFSET('Hygiene Data'!$I$11,0,10*ROW('Hygiene Data'!I146)))</f>
        <v/>
      </c>
      <c r="EE152" s="309" t="str">
        <f ca="true">+IF(OFFSET('Hygiene Data'!$I$12,0,10*ROW('Hygiene Data'!I146))="","",OFFSET('Hygiene Data'!$I$12,0,10*ROW('Hygiene Data'!I146)))</f>
        <v/>
      </c>
      <c r="EF152" s="309"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65"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9"/>
      <c r="BS153" s="309" t="str">
        <f ca="true">+IF(OFFSET('Water Data'!$D$27,0,10*ROW('Water Data'!D147))="","",OFFSET('Water Data'!$D$27,0,10*ROW('Water Data'!D147)))</f>
        <v/>
      </c>
      <c r="BT153" s="309" t="str">
        <f ca="true">+IF(OFFSET('Water Data'!$D$28,0,10*ROW('Water Data'!D147))="","",OFFSET('Water Data'!$D$28,0,10*ROW('Water Data'!D147)))</f>
        <v/>
      </c>
      <c r="BU153" s="309" t="str">
        <f ca="true">+IF(OFFSET('Water Data'!$D$29,0,10*ROW('Water Data'!D147))="","",OFFSET('Water Data'!$D$29,0,10*ROW('Water Data'!D147)))</f>
        <v/>
      </c>
      <c r="BV153" s="309" t="str">
        <f ca="true">+IF(OFFSET('Water Data'!$E$27,0,10*ROW('Water Data'!E147))="","",OFFSET('Water Data'!$E$27,0,10*ROW('Water Data'!E147)))</f>
        <v/>
      </c>
      <c r="BW153" s="309" t="str">
        <f ca="true">+IF(OFFSET('Water Data'!$E$28,0,10*ROW('Water Data'!E147))="","",OFFSET('Water Data'!$E$28,0,10*ROW('Water Data'!E147)))</f>
        <v/>
      </c>
      <c r="BX153" s="309" t="str">
        <f ca="true">+IF(OFFSET('Water Data'!$E$29,0,10*ROW('Water Data'!E147))="","",OFFSET('Water Data'!$E$29,0,10*ROW('Water Data'!E147)))</f>
        <v/>
      </c>
      <c r="BY153" s="309" t="str">
        <f ca="true">+IF(OFFSET('Water Data'!$F$27,0,10*ROW('Water Data'!F147))="","",OFFSET('Water Data'!$F$27,0,10*ROW('Water Data'!F147)))</f>
        <v/>
      </c>
      <c r="BZ153" s="309" t="str">
        <f ca="true">+IF(OFFSET('Water Data'!$F$28,0,10*ROW('Water Data'!F147))="","",OFFSET('Water Data'!$F$28,0,10*ROW('Water Data'!F147)))</f>
        <v/>
      </c>
      <c r="CA153" s="309" t="str">
        <f ca="true">+IF(OFFSET('Water Data'!$F$29,0,10*ROW('Water Data'!F147))="","",OFFSET('Water Data'!$F$29,0,10*ROW('Water Data'!F147)))</f>
        <v/>
      </c>
      <c r="CB153" s="309" t="str">
        <f ca="true">+IF(OFFSET('Water Data'!$G$27,0,10*ROW('Water Data'!G147))="","",OFFSET('Water Data'!$G$27,0,10*ROW('Water Data'!G147)))</f>
        <v/>
      </c>
      <c r="CC153" s="309" t="str">
        <f ca="true">+IF(OFFSET('Water Data'!$G$28,0,10*ROW('Water Data'!G147))="","",OFFSET('Water Data'!$G$28,0,10*ROW('Water Data'!G147)))</f>
        <v/>
      </c>
      <c r="CD153" s="309" t="str">
        <f ca="true">+IF(OFFSET('Water Data'!$G$29,0,10*ROW('Water Data'!G147))="","",OFFSET('Water Data'!$G$29,0,10*ROW('Water Data'!G147)))</f>
        <v/>
      </c>
      <c r="CE153" s="309" t="str">
        <f ca="true">+IF(OFFSET('Water Data'!$H$27,0,10*ROW('Water Data'!H147))="","",OFFSET('Water Data'!$H$27,0,10*ROW('Water Data'!H147)))</f>
        <v/>
      </c>
      <c r="CF153" s="309" t="str">
        <f ca="true">+IF(OFFSET('Water Data'!$H$28,0,10*ROW('Water Data'!H147))="","",OFFSET('Water Data'!$H$28,0,10*ROW('Water Data'!H147)))</f>
        <v/>
      </c>
      <c r="CG153" s="309" t="str">
        <f ca="true">+IF(OFFSET('Water Data'!$H$29,0,10*ROW('Water Data'!H147))="","",OFFSET('Water Data'!$H$29,0,10*ROW('Water Data'!H147)))</f>
        <v/>
      </c>
      <c r="CH153" s="309" t="str">
        <f ca="true">+IF(OFFSET('Water Data'!$I$27,0,10*ROW('Water Data'!I147))="","",OFFSET('Water Data'!$I$27,0,10*ROW('Water Data'!I147)))</f>
        <v/>
      </c>
      <c r="CI153" s="309" t="str">
        <f ca="true">+IF(OFFSET('Water Data'!$I$28,0,10*ROW('Water Data'!I147))="","",OFFSET('Water Data'!$I$28,0,10*ROW('Water Data'!I147)))</f>
        <v/>
      </c>
      <c r="CJ153" s="309" t="str">
        <f ca="true">+IF(OFFSET('Water Data'!$I$29,0,10*ROW('Water Data'!I147))="","",OFFSET('Water Data'!$I$29,0,10*ROW('Water Data'!I147)))</f>
        <v/>
      </c>
      <c r="CK153" s="309" t="str">
        <f ca="true">+IF(OFFSET('Sanitation Data'!$D$28,0,10*ROW('Sanitation Data'!D147))="","",OFFSET('Sanitation Data'!$D$28,0,10*ROW('Sanitation Data'!D147)))</f>
        <v/>
      </c>
      <c r="CL153" s="309" t="str">
        <f ca="true">+IF(OFFSET('Sanitation Data'!$D$29,0,10*ROW('Sanitation Data'!D147))="","",OFFSET('Sanitation Data'!$D$29,0,10*ROW('Sanitation Data'!D147)))</f>
        <v/>
      </c>
      <c r="CM153" s="309" t="str">
        <f ca="true">+IF(OFFSET('Sanitation Data'!$D$30,0,10*ROW('Sanitation Data'!D147))="","",OFFSET('Sanitation Data'!$D$30,0,10*ROW('Sanitation Data'!D147)))</f>
        <v/>
      </c>
      <c r="CN153" s="309" t="str">
        <f ca="true">+IF(OFFSET('Sanitation Data'!$D$31,0,10*ROW('Sanitation Data'!D147))="","",OFFSET('Sanitation Data'!$D$31,0,10*ROW('Sanitation Data'!D147)))</f>
        <v/>
      </c>
      <c r="CO153" s="309" t="str">
        <f ca="true">+IF(OFFSET('Sanitation Data'!$D$32,0,10*ROW('Sanitation Data'!D147))="","",OFFSET('Sanitation Data'!$D$32,0,10*ROW('Sanitation Data'!D147)))</f>
        <v/>
      </c>
      <c r="CP153" s="309" t="str">
        <f ca="true">+IF(OFFSET('Sanitation Data'!$E$28,0,10*ROW('Sanitation Data'!E147))="","",OFFSET('Sanitation Data'!$E$28,0,10*ROW('Sanitation Data'!E147)))</f>
        <v/>
      </c>
      <c r="CQ153" s="309" t="str">
        <f ca="true">+IF(OFFSET('Sanitation Data'!$E$29,0,10*ROW('Sanitation Data'!E147))="","",OFFSET('Sanitation Data'!$E$29,0,10*ROW('Sanitation Data'!E147)))</f>
        <v/>
      </c>
      <c r="CR153" s="309" t="str">
        <f ca="true">+IF(OFFSET('Sanitation Data'!$E$30,0,10*ROW('Sanitation Data'!E147))="","",OFFSET('Sanitation Data'!$E$30,0,10*ROW('Sanitation Data'!E147)))</f>
        <v/>
      </c>
      <c r="CS153" s="309" t="str">
        <f ca="true">+IF(OFFSET('Sanitation Data'!$E$31,0,10*ROW('Sanitation Data'!E147))="","",OFFSET('Sanitation Data'!$E$31,0,10*ROW('Sanitation Data'!E147)))</f>
        <v/>
      </c>
      <c r="CT153" s="309" t="str">
        <f ca="true">+IF(OFFSET('Sanitation Data'!$E$32,0,10*ROW('Sanitation Data'!E147))="","",OFFSET('Sanitation Data'!$E$32,0,10*ROW('Sanitation Data'!E147)))</f>
        <v/>
      </c>
      <c r="CU153" s="309" t="str">
        <f ca="true">+IF(OFFSET('Sanitation Data'!$F$28,0,10*ROW('Sanitation Data'!F147))="","",OFFSET('Sanitation Data'!$F$28,0,10*ROW('Sanitation Data'!F147)))</f>
        <v/>
      </c>
      <c r="CV153" s="309" t="str">
        <f ca="true">+IF(OFFSET('Sanitation Data'!$F$29,0,10*ROW('Sanitation Data'!F147))="","",OFFSET('Sanitation Data'!$F$29,0,10*ROW('Sanitation Data'!F147)))</f>
        <v/>
      </c>
      <c r="CW153" s="309" t="str">
        <f ca="true">+IF(OFFSET('Sanitation Data'!$F$30,0,10*ROW('Sanitation Data'!F147))="","",OFFSET('Sanitation Data'!$F$30,0,10*ROW('Sanitation Data'!F147)))</f>
        <v/>
      </c>
      <c r="CX153" s="309" t="str">
        <f ca="true">+IF(OFFSET('Sanitation Data'!$F$31,0,10*ROW('Sanitation Data'!F147))="","",OFFSET('Sanitation Data'!$F$31,0,10*ROW('Sanitation Data'!F147)))</f>
        <v/>
      </c>
      <c r="CY153" s="309" t="str">
        <f ca="true">+IF(OFFSET('Sanitation Data'!$F$32,0,10*ROW('Sanitation Data'!F147))="","",OFFSET('Sanitation Data'!$F$32,0,10*ROW('Sanitation Data'!F147)))</f>
        <v/>
      </c>
      <c r="CZ153" s="309" t="str">
        <f ca="true">+IF(OFFSET('Sanitation Data'!$G$28,0,10*ROW('Sanitation Data'!G147))="","",OFFSET('Sanitation Data'!$G$28,0,10*ROW('Sanitation Data'!G147)))</f>
        <v/>
      </c>
      <c r="DA153" s="309" t="str">
        <f ca="true">+IF(OFFSET('Sanitation Data'!$G$29,0,10*ROW('Sanitation Data'!G147))="","",OFFSET('Sanitation Data'!$G$29,0,10*ROW('Sanitation Data'!G147)))</f>
        <v/>
      </c>
      <c r="DB153" s="309" t="str">
        <f ca="true">+IF(OFFSET('Sanitation Data'!$G$30,0,10*ROW('Sanitation Data'!G147))="","",OFFSET('Sanitation Data'!$G$30,0,10*ROW('Sanitation Data'!G147)))</f>
        <v/>
      </c>
      <c r="DC153" s="309" t="str">
        <f ca="true">+IF(OFFSET('Sanitation Data'!$G$31,0,10*ROW('Sanitation Data'!G147))="","",OFFSET('Sanitation Data'!$G$31,0,10*ROW('Sanitation Data'!G147)))</f>
        <v/>
      </c>
      <c r="DD153" s="309" t="str">
        <f ca="true">+IF(OFFSET('Sanitation Data'!$G$32,0,10*ROW('Sanitation Data'!G147))="","",OFFSET('Sanitation Data'!$G$32,0,10*ROW('Sanitation Data'!G147)))</f>
        <v/>
      </c>
      <c r="DE153" s="309" t="str">
        <f ca="true">+IF(OFFSET('Sanitation Data'!$H$28,0,10*ROW('Sanitation Data'!H147))="","",OFFSET('Sanitation Data'!$H$28,0,10*ROW('Sanitation Data'!H147)))</f>
        <v/>
      </c>
      <c r="DF153" s="309" t="str">
        <f ca="true">+IF(OFFSET('Sanitation Data'!$H$29,0,10*ROW('Sanitation Data'!H147))="","",OFFSET('Sanitation Data'!$H$29,0,10*ROW('Sanitation Data'!H147)))</f>
        <v/>
      </c>
      <c r="DG153" s="309" t="str">
        <f ca="true">+IF(OFFSET('Sanitation Data'!$H$30,0,10*ROW('Sanitation Data'!H147))="","",OFFSET('Sanitation Data'!$H$30,0,10*ROW('Sanitation Data'!H147)))</f>
        <v/>
      </c>
      <c r="DH153" s="309" t="str">
        <f ca="true">+IF(OFFSET('Sanitation Data'!$H$31,0,10*ROW('Sanitation Data'!H147))="","",OFFSET('Sanitation Data'!$H$31,0,10*ROW('Sanitation Data'!H147)))</f>
        <v/>
      </c>
      <c r="DI153" s="309" t="str">
        <f ca="true">+IF(OFFSET('Sanitation Data'!$H$32,0,10*ROW('Sanitation Data'!H147))="","",OFFSET('Sanitation Data'!$H$32,0,10*ROW('Sanitation Data'!H147)))</f>
        <v/>
      </c>
      <c r="DJ153" s="309" t="str">
        <f ca="true">+IF(OFFSET('Sanitation Data'!$I$28,0,10*ROW('Sanitation Data'!I147))="","",OFFSET('Sanitation Data'!$I$28,0,10*ROW('Sanitation Data'!I147)))</f>
        <v/>
      </c>
      <c r="DK153" s="309" t="str">
        <f ca="true">+IF(OFFSET('Sanitation Data'!$I$29,0,10*ROW('Sanitation Data'!I147))="","",OFFSET('Sanitation Data'!$I$29,0,10*ROW('Sanitation Data'!I147)))</f>
        <v/>
      </c>
      <c r="DL153" s="309" t="str">
        <f ca="true">+IF(OFFSET('Sanitation Data'!$I$30,0,10*ROW('Sanitation Data'!I147))="","",OFFSET('Sanitation Data'!$I$30,0,10*ROW('Sanitation Data'!I147)))</f>
        <v/>
      </c>
      <c r="DM153" s="309" t="str">
        <f ca="true">+IF(OFFSET('Sanitation Data'!$I$31,0,10*ROW('Sanitation Data'!I147))="","",OFFSET('Sanitation Data'!$I$31,0,10*ROW('Sanitation Data'!I147)))</f>
        <v/>
      </c>
      <c r="DN153" s="309" t="str">
        <f ca="true">+IF(OFFSET('Sanitation Data'!$I$32,0,10*ROW('Sanitation Data'!I147))="","",OFFSET('Sanitation Data'!$I$32,0,10*ROW('Sanitation Data'!I147)))</f>
        <v/>
      </c>
      <c r="DO153" s="309" t="str">
        <f ca="true">+IF(OFFSET('Hygiene Data'!$D$11,0,10*ROW('Hygiene Data'!D147))="","",OFFSET('Hygiene Data'!$D$11,0,10*ROW('Hygiene Data'!D147)))</f>
        <v/>
      </c>
      <c r="DP153" s="309" t="str">
        <f ca="true">+IF(OFFSET('Hygiene Data'!$D$12,0,10*ROW('Hygiene Data'!D147))="","",OFFSET('Hygiene Data'!$D$12,0,10*ROW('Hygiene Data'!D147)))</f>
        <v/>
      </c>
      <c r="DQ153" s="309" t="str">
        <f ca="true">+IF(OFFSET('Hygiene Data'!$D$13,0,10*ROW('Hygiene Data'!D147))="","",OFFSET('Hygiene Data'!$D$13,0,10*ROW('Hygiene Data'!D147)))</f>
        <v/>
      </c>
      <c r="DR153" s="309" t="str">
        <f ca="true">+IF(OFFSET('Hygiene Data'!$E$11,0,10*ROW('Hygiene Data'!E147))="","",OFFSET('Hygiene Data'!$E$11,0,10*ROW('Hygiene Data'!E147)))</f>
        <v/>
      </c>
      <c r="DS153" s="309" t="str">
        <f ca="true">+IF(OFFSET('Hygiene Data'!$E$12,0,10*ROW('Hygiene Data'!E147))="","",OFFSET('Hygiene Data'!$E$12,0,10*ROW('Hygiene Data'!E147)))</f>
        <v/>
      </c>
      <c r="DT153" s="309" t="str">
        <f ca="true">+IF(OFFSET('Hygiene Data'!$E$13,0,10*ROW('Hygiene Data'!E147))="","",OFFSET('Hygiene Data'!$E$13,0,10*ROW('Hygiene Data'!E147)))</f>
        <v/>
      </c>
      <c r="DU153" s="309" t="str">
        <f ca="true">+IF(OFFSET('Hygiene Data'!$F$11,0,10*ROW('Hygiene Data'!F147))="","",OFFSET('Hygiene Data'!$F$11,0,10*ROW('Hygiene Data'!F147)))</f>
        <v/>
      </c>
      <c r="DV153" s="309" t="str">
        <f ca="true">+IF(OFFSET('Hygiene Data'!$F$12,0,10*ROW('Hygiene Data'!F147))="","",OFFSET('Hygiene Data'!$F$12,0,10*ROW('Hygiene Data'!F147)))</f>
        <v/>
      </c>
      <c r="DW153" s="309" t="str">
        <f ca="true">+IF(OFFSET('Hygiene Data'!$F$13,0,10*ROW('Hygiene Data'!F147))="","",OFFSET('Hygiene Data'!$F$13,0,10*ROW('Hygiene Data'!F147)))</f>
        <v/>
      </c>
      <c r="DX153" s="309" t="str">
        <f ca="true">+IF(OFFSET('Hygiene Data'!$G$11,0,10*ROW('Hygiene Data'!G147))="","",OFFSET('Hygiene Data'!$G$11,0,10*ROW('Hygiene Data'!G147)))</f>
        <v/>
      </c>
      <c r="DY153" s="309" t="str">
        <f ca="true">+IF(OFFSET('Hygiene Data'!$G$12,0,10*ROW('Hygiene Data'!G147))="","",OFFSET('Hygiene Data'!$G$12,0,10*ROW('Hygiene Data'!G147)))</f>
        <v/>
      </c>
      <c r="DZ153" s="309" t="str">
        <f ca="true">+IF(OFFSET('Hygiene Data'!$G$13,0,10*ROW('Hygiene Data'!G147))="","",OFFSET('Hygiene Data'!$G$13,0,10*ROW('Hygiene Data'!G147)))</f>
        <v/>
      </c>
      <c r="EA153" s="309" t="str">
        <f ca="true">+IF(OFFSET('Hygiene Data'!$H$11,0,10*ROW('Hygiene Data'!H147))="","",OFFSET('Hygiene Data'!$H$11,0,10*ROW('Hygiene Data'!H147)))</f>
        <v/>
      </c>
      <c r="EB153" s="309" t="str">
        <f ca="true">+IF(OFFSET('Hygiene Data'!$H$12,0,10*ROW('Hygiene Data'!H147))="","",OFFSET('Hygiene Data'!$H$12,0,10*ROW('Hygiene Data'!H147)))</f>
        <v/>
      </c>
      <c r="EC153" s="309" t="str">
        <f ca="true">+IF(OFFSET('Hygiene Data'!$H$13,0,10*ROW('Hygiene Data'!H147))="","",OFFSET('Hygiene Data'!$H$13,0,10*ROW('Hygiene Data'!H147)))</f>
        <v/>
      </c>
      <c r="ED153" s="309" t="str">
        <f ca="true">+IF(OFFSET('Hygiene Data'!$I$11,0,10*ROW('Hygiene Data'!I147))="","",OFFSET('Hygiene Data'!$I$11,0,10*ROW('Hygiene Data'!I147)))</f>
        <v/>
      </c>
      <c r="EE153" s="309" t="str">
        <f ca="true">+IF(OFFSET('Hygiene Data'!$I$12,0,10*ROW('Hygiene Data'!I147))="","",OFFSET('Hygiene Data'!$I$12,0,10*ROW('Hygiene Data'!I147)))</f>
        <v/>
      </c>
      <c r="EF153" s="309"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65"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9"/>
      <c r="BS154" s="309" t="str">
        <f ca="true">+IF(OFFSET('Water Data'!$D$27,0,10*ROW('Water Data'!D148))="","",OFFSET('Water Data'!$D$27,0,10*ROW('Water Data'!D148)))</f>
        <v/>
      </c>
      <c r="BT154" s="309" t="str">
        <f ca="true">+IF(OFFSET('Water Data'!$D$28,0,10*ROW('Water Data'!D148))="","",OFFSET('Water Data'!$D$28,0,10*ROW('Water Data'!D148)))</f>
        <v/>
      </c>
      <c r="BU154" s="309" t="str">
        <f ca="true">+IF(OFFSET('Water Data'!$D$29,0,10*ROW('Water Data'!D148))="","",OFFSET('Water Data'!$D$29,0,10*ROW('Water Data'!D148)))</f>
        <v/>
      </c>
      <c r="BV154" s="309" t="str">
        <f ca="true">+IF(OFFSET('Water Data'!$E$27,0,10*ROW('Water Data'!E148))="","",OFFSET('Water Data'!$E$27,0,10*ROW('Water Data'!E148)))</f>
        <v/>
      </c>
      <c r="BW154" s="309" t="str">
        <f ca="true">+IF(OFFSET('Water Data'!$E$28,0,10*ROW('Water Data'!E148))="","",OFFSET('Water Data'!$E$28,0,10*ROW('Water Data'!E148)))</f>
        <v/>
      </c>
      <c r="BX154" s="309" t="str">
        <f ca="true">+IF(OFFSET('Water Data'!$E$29,0,10*ROW('Water Data'!E148))="","",OFFSET('Water Data'!$E$29,0,10*ROW('Water Data'!E148)))</f>
        <v/>
      </c>
      <c r="BY154" s="309" t="str">
        <f ca="true">+IF(OFFSET('Water Data'!$F$27,0,10*ROW('Water Data'!F148))="","",OFFSET('Water Data'!$F$27,0,10*ROW('Water Data'!F148)))</f>
        <v/>
      </c>
      <c r="BZ154" s="309" t="str">
        <f ca="true">+IF(OFFSET('Water Data'!$F$28,0,10*ROW('Water Data'!F148))="","",OFFSET('Water Data'!$F$28,0,10*ROW('Water Data'!F148)))</f>
        <v/>
      </c>
      <c r="CA154" s="309" t="str">
        <f ca="true">+IF(OFFSET('Water Data'!$F$29,0,10*ROW('Water Data'!F148))="","",OFFSET('Water Data'!$F$29,0,10*ROW('Water Data'!F148)))</f>
        <v/>
      </c>
      <c r="CB154" s="309" t="str">
        <f ca="true">+IF(OFFSET('Water Data'!$G$27,0,10*ROW('Water Data'!G148))="","",OFFSET('Water Data'!$G$27,0,10*ROW('Water Data'!G148)))</f>
        <v/>
      </c>
      <c r="CC154" s="309" t="str">
        <f ca="true">+IF(OFFSET('Water Data'!$G$28,0,10*ROW('Water Data'!G148))="","",OFFSET('Water Data'!$G$28,0,10*ROW('Water Data'!G148)))</f>
        <v/>
      </c>
      <c r="CD154" s="309" t="str">
        <f ca="true">+IF(OFFSET('Water Data'!$G$29,0,10*ROW('Water Data'!G148))="","",OFFSET('Water Data'!$G$29,0,10*ROW('Water Data'!G148)))</f>
        <v/>
      </c>
      <c r="CE154" s="309" t="str">
        <f ca="true">+IF(OFFSET('Water Data'!$H$27,0,10*ROW('Water Data'!H148))="","",OFFSET('Water Data'!$H$27,0,10*ROW('Water Data'!H148)))</f>
        <v/>
      </c>
      <c r="CF154" s="309" t="str">
        <f ca="true">+IF(OFFSET('Water Data'!$H$28,0,10*ROW('Water Data'!H148))="","",OFFSET('Water Data'!$H$28,0,10*ROW('Water Data'!H148)))</f>
        <v/>
      </c>
      <c r="CG154" s="309" t="str">
        <f ca="true">+IF(OFFSET('Water Data'!$H$29,0,10*ROW('Water Data'!H148))="","",OFFSET('Water Data'!$H$29,0,10*ROW('Water Data'!H148)))</f>
        <v/>
      </c>
      <c r="CH154" s="309" t="str">
        <f ca="true">+IF(OFFSET('Water Data'!$I$27,0,10*ROW('Water Data'!I148))="","",OFFSET('Water Data'!$I$27,0,10*ROW('Water Data'!I148)))</f>
        <v/>
      </c>
      <c r="CI154" s="309" t="str">
        <f ca="true">+IF(OFFSET('Water Data'!$I$28,0,10*ROW('Water Data'!I148))="","",OFFSET('Water Data'!$I$28,0,10*ROW('Water Data'!I148)))</f>
        <v/>
      </c>
      <c r="CJ154" s="309" t="str">
        <f ca="true">+IF(OFFSET('Water Data'!$I$29,0,10*ROW('Water Data'!I148))="","",OFFSET('Water Data'!$I$29,0,10*ROW('Water Data'!I148)))</f>
        <v/>
      </c>
      <c r="CK154" s="309" t="str">
        <f ca="true">+IF(OFFSET('Sanitation Data'!$D$28,0,10*ROW('Sanitation Data'!D148))="","",OFFSET('Sanitation Data'!$D$28,0,10*ROW('Sanitation Data'!D148)))</f>
        <v/>
      </c>
      <c r="CL154" s="309" t="str">
        <f ca="true">+IF(OFFSET('Sanitation Data'!$D$29,0,10*ROW('Sanitation Data'!D148))="","",OFFSET('Sanitation Data'!$D$29,0,10*ROW('Sanitation Data'!D148)))</f>
        <v/>
      </c>
      <c r="CM154" s="309" t="str">
        <f ca="true">+IF(OFFSET('Sanitation Data'!$D$30,0,10*ROW('Sanitation Data'!D148))="","",OFFSET('Sanitation Data'!$D$30,0,10*ROW('Sanitation Data'!D148)))</f>
        <v/>
      </c>
      <c r="CN154" s="309" t="str">
        <f ca="true">+IF(OFFSET('Sanitation Data'!$D$31,0,10*ROW('Sanitation Data'!D148))="","",OFFSET('Sanitation Data'!$D$31,0,10*ROW('Sanitation Data'!D148)))</f>
        <v/>
      </c>
      <c r="CO154" s="309" t="str">
        <f ca="true">+IF(OFFSET('Sanitation Data'!$D$32,0,10*ROW('Sanitation Data'!D148))="","",OFFSET('Sanitation Data'!$D$32,0,10*ROW('Sanitation Data'!D148)))</f>
        <v/>
      </c>
      <c r="CP154" s="309" t="str">
        <f ca="true">+IF(OFFSET('Sanitation Data'!$E$28,0,10*ROW('Sanitation Data'!E148))="","",OFFSET('Sanitation Data'!$E$28,0,10*ROW('Sanitation Data'!E148)))</f>
        <v/>
      </c>
      <c r="CQ154" s="309" t="str">
        <f ca="true">+IF(OFFSET('Sanitation Data'!$E$29,0,10*ROW('Sanitation Data'!E148))="","",OFFSET('Sanitation Data'!$E$29,0,10*ROW('Sanitation Data'!E148)))</f>
        <v/>
      </c>
      <c r="CR154" s="309" t="str">
        <f ca="true">+IF(OFFSET('Sanitation Data'!$E$30,0,10*ROW('Sanitation Data'!E148))="","",OFFSET('Sanitation Data'!$E$30,0,10*ROW('Sanitation Data'!E148)))</f>
        <v/>
      </c>
      <c r="CS154" s="309" t="str">
        <f ca="true">+IF(OFFSET('Sanitation Data'!$E$31,0,10*ROW('Sanitation Data'!E148))="","",OFFSET('Sanitation Data'!$E$31,0,10*ROW('Sanitation Data'!E148)))</f>
        <v/>
      </c>
      <c r="CT154" s="309" t="str">
        <f ca="true">+IF(OFFSET('Sanitation Data'!$E$32,0,10*ROW('Sanitation Data'!E148))="","",OFFSET('Sanitation Data'!$E$32,0,10*ROW('Sanitation Data'!E148)))</f>
        <v/>
      </c>
      <c r="CU154" s="309" t="str">
        <f ca="true">+IF(OFFSET('Sanitation Data'!$F$28,0,10*ROW('Sanitation Data'!F148))="","",OFFSET('Sanitation Data'!$F$28,0,10*ROW('Sanitation Data'!F148)))</f>
        <v/>
      </c>
      <c r="CV154" s="309" t="str">
        <f ca="true">+IF(OFFSET('Sanitation Data'!$F$29,0,10*ROW('Sanitation Data'!F148))="","",OFFSET('Sanitation Data'!$F$29,0,10*ROW('Sanitation Data'!F148)))</f>
        <v/>
      </c>
      <c r="CW154" s="309" t="str">
        <f ca="true">+IF(OFFSET('Sanitation Data'!$F$30,0,10*ROW('Sanitation Data'!F148))="","",OFFSET('Sanitation Data'!$F$30,0,10*ROW('Sanitation Data'!F148)))</f>
        <v/>
      </c>
      <c r="CX154" s="309" t="str">
        <f ca="true">+IF(OFFSET('Sanitation Data'!$F$31,0,10*ROW('Sanitation Data'!F148))="","",OFFSET('Sanitation Data'!$F$31,0,10*ROW('Sanitation Data'!F148)))</f>
        <v/>
      </c>
      <c r="CY154" s="309" t="str">
        <f ca="true">+IF(OFFSET('Sanitation Data'!$F$32,0,10*ROW('Sanitation Data'!F148))="","",OFFSET('Sanitation Data'!$F$32,0,10*ROW('Sanitation Data'!F148)))</f>
        <v/>
      </c>
      <c r="CZ154" s="309" t="str">
        <f ca="true">+IF(OFFSET('Sanitation Data'!$G$28,0,10*ROW('Sanitation Data'!G148))="","",OFFSET('Sanitation Data'!$G$28,0,10*ROW('Sanitation Data'!G148)))</f>
        <v/>
      </c>
      <c r="DA154" s="309" t="str">
        <f ca="true">+IF(OFFSET('Sanitation Data'!$G$29,0,10*ROW('Sanitation Data'!G148))="","",OFFSET('Sanitation Data'!$G$29,0,10*ROW('Sanitation Data'!G148)))</f>
        <v/>
      </c>
      <c r="DB154" s="309" t="str">
        <f ca="true">+IF(OFFSET('Sanitation Data'!$G$30,0,10*ROW('Sanitation Data'!G148))="","",OFFSET('Sanitation Data'!$G$30,0,10*ROW('Sanitation Data'!G148)))</f>
        <v/>
      </c>
      <c r="DC154" s="309" t="str">
        <f ca="true">+IF(OFFSET('Sanitation Data'!$G$31,0,10*ROW('Sanitation Data'!G148))="","",OFFSET('Sanitation Data'!$G$31,0,10*ROW('Sanitation Data'!G148)))</f>
        <v/>
      </c>
      <c r="DD154" s="309" t="str">
        <f ca="true">+IF(OFFSET('Sanitation Data'!$G$32,0,10*ROW('Sanitation Data'!G148))="","",OFFSET('Sanitation Data'!$G$32,0,10*ROW('Sanitation Data'!G148)))</f>
        <v/>
      </c>
      <c r="DE154" s="309" t="str">
        <f ca="true">+IF(OFFSET('Sanitation Data'!$H$28,0,10*ROW('Sanitation Data'!H148))="","",OFFSET('Sanitation Data'!$H$28,0,10*ROW('Sanitation Data'!H148)))</f>
        <v/>
      </c>
      <c r="DF154" s="309" t="str">
        <f ca="true">+IF(OFFSET('Sanitation Data'!$H$29,0,10*ROW('Sanitation Data'!H148))="","",OFFSET('Sanitation Data'!$H$29,0,10*ROW('Sanitation Data'!H148)))</f>
        <v/>
      </c>
      <c r="DG154" s="309" t="str">
        <f ca="true">+IF(OFFSET('Sanitation Data'!$H$30,0,10*ROW('Sanitation Data'!H148))="","",OFFSET('Sanitation Data'!$H$30,0,10*ROW('Sanitation Data'!H148)))</f>
        <v/>
      </c>
      <c r="DH154" s="309" t="str">
        <f ca="true">+IF(OFFSET('Sanitation Data'!$H$31,0,10*ROW('Sanitation Data'!H148))="","",OFFSET('Sanitation Data'!$H$31,0,10*ROW('Sanitation Data'!H148)))</f>
        <v/>
      </c>
      <c r="DI154" s="309" t="str">
        <f ca="true">+IF(OFFSET('Sanitation Data'!$H$32,0,10*ROW('Sanitation Data'!H148))="","",OFFSET('Sanitation Data'!$H$32,0,10*ROW('Sanitation Data'!H148)))</f>
        <v/>
      </c>
      <c r="DJ154" s="309" t="str">
        <f ca="true">+IF(OFFSET('Sanitation Data'!$I$28,0,10*ROW('Sanitation Data'!I148))="","",OFFSET('Sanitation Data'!$I$28,0,10*ROW('Sanitation Data'!I148)))</f>
        <v/>
      </c>
      <c r="DK154" s="309" t="str">
        <f ca="true">+IF(OFFSET('Sanitation Data'!$I$29,0,10*ROW('Sanitation Data'!I148))="","",OFFSET('Sanitation Data'!$I$29,0,10*ROW('Sanitation Data'!I148)))</f>
        <v/>
      </c>
      <c r="DL154" s="309" t="str">
        <f ca="true">+IF(OFFSET('Sanitation Data'!$I$30,0,10*ROW('Sanitation Data'!I148))="","",OFFSET('Sanitation Data'!$I$30,0,10*ROW('Sanitation Data'!I148)))</f>
        <v/>
      </c>
      <c r="DM154" s="309" t="str">
        <f ca="true">+IF(OFFSET('Sanitation Data'!$I$31,0,10*ROW('Sanitation Data'!I148))="","",OFFSET('Sanitation Data'!$I$31,0,10*ROW('Sanitation Data'!I148)))</f>
        <v/>
      </c>
      <c r="DN154" s="309" t="str">
        <f ca="true">+IF(OFFSET('Sanitation Data'!$I$32,0,10*ROW('Sanitation Data'!I148))="","",OFFSET('Sanitation Data'!$I$32,0,10*ROW('Sanitation Data'!I148)))</f>
        <v/>
      </c>
      <c r="DO154" s="309" t="str">
        <f ca="true">+IF(OFFSET('Hygiene Data'!$D$11,0,10*ROW('Hygiene Data'!D148))="","",OFFSET('Hygiene Data'!$D$11,0,10*ROW('Hygiene Data'!D148)))</f>
        <v/>
      </c>
      <c r="DP154" s="309" t="str">
        <f ca="true">+IF(OFFSET('Hygiene Data'!$D$12,0,10*ROW('Hygiene Data'!D148))="","",OFFSET('Hygiene Data'!$D$12,0,10*ROW('Hygiene Data'!D148)))</f>
        <v/>
      </c>
      <c r="DQ154" s="309" t="str">
        <f ca="true">+IF(OFFSET('Hygiene Data'!$D$13,0,10*ROW('Hygiene Data'!D148))="","",OFFSET('Hygiene Data'!$D$13,0,10*ROW('Hygiene Data'!D148)))</f>
        <v/>
      </c>
      <c r="DR154" s="309" t="str">
        <f ca="true">+IF(OFFSET('Hygiene Data'!$E$11,0,10*ROW('Hygiene Data'!E148))="","",OFFSET('Hygiene Data'!$E$11,0,10*ROW('Hygiene Data'!E148)))</f>
        <v/>
      </c>
      <c r="DS154" s="309" t="str">
        <f ca="true">+IF(OFFSET('Hygiene Data'!$E$12,0,10*ROW('Hygiene Data'!E148))="","",OFFSET('Hygiene Data'!$E$12,0,10*ROW('Hygiene Data'!E148)))</f>
        <v/>
      </c>
      <c r="DT154" s="309" t="str">
        <f ca="true">+IF(OFFSET('Hygiene Data'!$E$13,0,10*ROW('Hygiene Data'!E148))="","",OFFSET('Hygiene Data'!$E$13,0,10*ROW('Hygiene Data'!E148)))</f>
        <v/>
      </c>
      <c r="DU154" s="309" t="str">
        <f ca="true">+IF(OFFSET('Hygiene Data'!$F$11,0,10*ROW('Hygiene Data'!F148))="","",OFFSET('Hygiene Data'!$F$11,0,10*ROW('Hygiene Data'!F148)))</f>
        <v/>
      </c>
      <c r="DV154" s="309" t="str">
        <f ca="true">+IF(OFFSET('Hygiene Data'!$F$12,0,10*ROW('Hygiene Data'!F148))="","",OFFSET('Hygiene Data'!$F$12,0,10*ROW('Hygiene Data'!F148)))</f>
        <v/>
      </c>
      <c r="DW154" s="309" t="str">
        <f ca="true">+IF(OFFSET('Hygiene Data'!$F$13,0,10*ROW('Hygiene Data'!F148))="","",OFFSET('Hygiene Data'!$F$13,0,10*ROW('Hygiene Data'!F148)))</f>
        <v/>
      </c>
      <c r="DX154" s="309" t="str">
        <f ca="true">+IF(OFFSET('Hygiene Data'!$G$11,0,10*ROW('Hygiene Data'!G148))="","",OFFSET('Hygiene Data'!$G$11,0,10*ROW('Hygiene Data'!G148)))</f>
        <v/>
      </c>
      <c r="DY154" s="309" t="str">
        <f ca="true">+IF(OFFSET('Hygiene Data'!$G$12,0,10*ROW('Hygiene Data'!G148))="","",OFFSET('Hygiene Data'!$G$12,0,10*ROW('Hygiene Data'!G148)))</f>
        <v/>
      </c>
      <c r="DZ154" s="309" t="str">
        <f ca="true">+IF(OFFSET('Hygiene Data'!$G$13,0,10*ROW('Hygiene Data'!G148))="","",OFFSET('Hygiene Data'!$G$13,0,10*ROW('Hygiene Data'!G148)))</f>
        <v/>
      </c>
      <c r="EA154" s="309" t="str">
        <f ca="true">+IF(OFFSET('Hygiene Data'!$H$11,0,10*ROW('Hygiene Data'!H148))="","",OFFSET('Hygiene Data'!$H$11,0,10*ROW('Hygiene Data'!H148)))</f>
        <v/>
      </c>
      <c r="EB154" s="309" t="str">
        <f ca="true">+IF(OFFSET('Hygiene Data'!$H$12,0,10*ROW('Hygiene Data'!H148))="","",OFFSET('Hygiene Data'!$H$12,0,10*ROW('Hygiene Data'!H148)))</f>
        <v/>
      </c>
      <c r="EC154" s="309" t="str">
        <f ca="true">+IF(OFFSET('Hygiene Data'!$H$13,0,10*ROW('Hygiene Data'!H148))="","",OFFSET('Hygiene Data'!$H$13,0,10*ROW('Hygiene Data'!H148)))</f>
        <v/>
      </c>
      <c r="ED154" s="309" t="str">
        <f ca="true">+IF(OFFSET('Hygiene Data'!$I$11,0,10*ROW('Hygiene Data'!I148))="","",OFFSET('Hygiene Data'!$I$11,0,10*ROW('Hygiene Data'!I148)))</f>
        <v/>
      </c>
      <c r="EE154" s="309" t="str">
        <f ca="true">+IF(OFFSET('Hygiene Data'!$I$12,0,10*ROW('Hygiene Data'!I148))="","",OFFSET('Hygiene Data'!$I$12,0,10*ROW('Hygiene Data'!I148)))</f>
        <v/>
      </c>
      <c r="EF154" s="309"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65"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9"/>
      <c r="BS155" s="309" t="str">
        <f ca="true">+IF(OFFSET('Water Data'!$D$27,0,10*ROW('Water Data'!D149))="","",OFFSET('Water Data'!$D$27,0,10*ROW('Water Data'!D149)))</f>
        <v/>
      </c>
      <c r="BT155" s="309" t="str">
        <f ca="true">+IF(OFFSET('Water Data'!$D$28,0,10*ROW('Water Data'!D149))="","",OFFSET('Water Data'!$D$28,0,10*ROW('Water Data'!D149)))</f>
        <v/>
      </c>
      <c r="BU155" s="309" t="str">
        <f ca="true">+IF(OFFSET('Water Data'!$D$29,0,10*ROW('Water Data'!D149))="","",OFFSET('Water Data'!$D$29,0,10*ROW('Water Data'!D149)))</f>
        <v/>
      </c>
      <c r="BV155" s="309" t="str">
        <f ca="true">+IF(OFFSET('Water Data'!$E$27,0,10*ROW('Water Data'!E149))="","",OFFSET('Water Data'!$E$27,0,10*ROW('Water Data'!E149)))</f>
        <v/>
      </c>
      <c r="BW155" s="309" t="str">
        <f ca="true">+IF(OFFSET('Water Data'!$E$28,0,10*ROW('Water Data'!E149))="","",OFFSET('Water Data'!$E$28,0,10*ROW('Water Data'!E149)))</f>
        <v/>
      </c>
      <c r="BX155" s="309" t="str">
        <f ca="true">+IF(OFFSET('Water Data'!$E$29,0,10*ROW('Water Data'!E149))="","",OFFSET('Water Data'!$E$29,0,10*ROW('Water Data'!E149)))</f>
        <v/>
      </c>
      <c r="BY155" s="309" t="str">
        <f ca="true">+IF(OFFSET('Water Data'!$F$27,0,10*ROW('Water Data'!F149))="","",OFFSET('Water Data'!$F$27,0,10*ROW('Water Data'!F149)))</f>
        <v/>
      </c>
      <c r="BZ155" s="309" t="str">
        <f ca="true">+IF(OFFSET('Water Data'!$F$28,0,10*ROW('Water Data'!F149))="","",OFFSET('Water Data'!$F$28,0,10*ROW('Water Data'!F149)))</f>
        <v/>
      </c>
      <c r="CA155" s="309" t="str">
        <f ca="true">+IF(OFFSET('Water Data'!$F$29,0,10*ROW('Water Data'!F149))="","",OFFSET('Water Data'!$F$29,0,10*ROW('Water Data'!F149)))</f>
        <v/>
      </c>
      <c r="CB155" s="309" t="str">
        <f ca="true">+IF(OFFSET('Water Data'!$G$27,0,10*ROW('Water Data'!G149))="","",OFFSET('Water Data'!$G$27,0,10*ROW('Water Data'!G149)))</f>
        <v/>
      </c>
      <c r="CC155" s="309" t="str">
        <f ca="true">+IF(OFFSET('Water Data'!$G$28,0,10*ROW('Water Data'!G149))="","",OFFSET('Water Data'!$G$28,0,10*ROW('Water Data'!G149)))</f>
        <v/>
      </c>
      <c r="CD155" s="309" t="str">
        <f ca="true">+IF(OFFSET('Water Data'!$G$29,0,10*ROW('Water Data'!G149))="","",OFFSET('Water Data'!$G$29,0,10*ROW('Water Data'!G149)))</f>
        <v/>
      </c>
      <c r="CE155" s="309" t="str">
        <f ca="true">+IF(OFFSET('Water Data'!$H$27,0,10*ROW('Water Data'!H149))="","",OFFSET('Water Data'!$H$27,0,10*ROW('Water Data'!H149)))</f>
        <v/>
      </c>
      <c r="CF155" s="309" t="str">
        <f ca="true">+IF(OFFSET('Water Data'!$H$28,0,10*ROW('Water Data'!H149))="","",OFFSET('Water Data'!$H$28,0,10*ROW('Water Data'!H149)))</f>
        <v/>
      </c>
      <c r="CG155" s="309" t="str">
        <f ca="true">+IF(OFFSET('Water Data'!$H$29,0,10*ROW('Water Data'!H149))="","",OFFSET('Water Data'!$H$29,0,10*ROW('Water Data'!H149)))</f>
        <v/>
      </c>
      <c r="CH155" s="309" t="str">
        <f ca="true">+IF(OFFSET('Water Data'!$I$27,0,10*ROW('Water Data'!I149))="","",OFFSET('Water Data'!$I$27,0,10*ROW('Water Data'!I149)))</f>
        <v/>
      </c>
      <c r="CI155" s="309" t="str">
        <f ca="true">+IF(OFFSET('Water Data'!$I$28,0,10*ROW('Water Data'!I149))="","",OFFSET('Water Data'!$I$28,0,10*ROW('Water Data'!I149)))</f>
        <v/>
      </c>
      <c r="CJ155" s="309" t="str">
        <f ca="true">+IF(OFFSET('Water Data'!$I$29,0,10*ROW('Water Data'!I149))="","",OFFSET('Water Data'!$I$29,0,10*ROW('Water Data'!I149)))</f>
        <v/>
      </c>
      <c r="CK155" s="309" t="str">
        <f ca="true">+IF(OFFSET('Sanitation Data'!$D$28,0,10*ROW('Sanitation Data'!D149))="","",OFFSET('Sanitation Data'!$D$28,0,10*ROW('Sanitation Data'!D149)))</f>
        <v/>
      </c>
      <c r="CL155" s="309" t="str">
        <f ca="true">+IF(OFFSET('Sanitation Data'!$D$29,0,10*ROW('Sanitation Data'!D149))="","",OFFSET('Sanitation Data'!$D$29,0,10*ROW('Sanitation Data'!D149)))</f>
        <v/>
      </c>
      <c r="CM155" s="309" t="str">
        <f ca="true">+IF(OFFSET('Sanitation Data'!$D$30,0,10*ROW('Sanitation Data'!D149))="","",OFFSET('Sanitation Data'!$D$30,0,10*ROW('Sanitation Data'!D149)))</f>
        <v/>
      </c>
      <c r="CN155" s="309" t="str">
        <f ca="true">+IF(OFFSET('Sanitation Data'!$D$31,0,10*ROW('Sanitation Data'!D149))="","",OFFSET('Sanitation Data'!$D$31,0,10*ROW('Sanitation Data'!D149)))</f>
        <v/>
      </c>
      <c r="CO155" s="309" t="str">
        <f ca="true">+IF(OFFSET('Sanitation Data'!$D$32,0,10*ROW('Sanitation Data'!D149))="","",OFFSET('Sanitation Data'!$D$32,0,10*ROW('Sanitation Data'!D149)))</f>
        <v/>
      </c>
      <c r="CP155" s="309" t="str">
        <f ca="true">+IF(OFFSET('Sanitation Data'!$E$28,0,10*ROW('Sanitation Data'!E149))="","",OFFSET('Sanitation Data'!$E$28,0,10*ROW('Sanitation Data'!E149)))</f>
        <v/>
      </c>
      <c r="CQ155" s="309" t="str">
        <f ca="true">+IF(OFFSET('Sanitation Data'!$E$29,0,10*ROW('Sanitation Data'!E149))="","",OFFSET('Sanitation Data'!$E$29,0,10*ROW('Sanitation Data'!E149)))</f>
        <v/>
      </c>
      <c r="CR155" s="309" t="str">
        <f ca="true">+IF(OFFSET('Sanitation Data'!$E$30,0,10*ROW('Sanitation Data'!E149))="","",OFFSET('Sanitation Data'!$E$30,0,10*ROW('Sanitation Data'!E149)))</f>
        <v/>
      </c>
      <c r="CS155" s="309" t="str">
        <f ca="true">+IF(OFFSET('Sanitation Data'!$E$31,0,10*ROW('Sanitation Data'!E149))="","",OFFSET('Sanitation Data'!$E$31,0,10*ROW('Sanitation Data'!E149)))</f>
        <v/>
      </c>
      <c r="CT155" s="309" t="str">
        <f ca="true">+IF(OFFSET('Sanitation Data'!$E$32,0,10*ROW('Sanitation Data'!E149))="","",OFFSET('Sanitation Data'!$E$32,0,10*ROW('Sanitation Data'!E149)))</f>
        <v/>
      </c>
      <c r="CU155" s="309" t="str">
        <f ca="true">+IF(OFFSET('Sanitation Data'!$F$28,0,10*ROW('Sanitation Data'!F149))="","",OFFSET('Sanitation Data'!$F$28,0,10*ROW('Sanitation Data'!F149)))</f>
        <v/>
      </c>
      <c r="CV155" s="309" t="str">
        <f ca="true">+IF(OFFSET('Sanitation Data'!$F$29,0,10*ROW('Sanitation Data'!F149))="","",OFFSET('Sanitation Data'!$F$29,0,10*ROW('Sanitation Data'!F149)))</f>
        <v/>
      </c>
      <c r="CW155" s="309" t="str">
        <f ca="true">+IF(OFFSET('Sanitation Data'!$F$30,0,10*ROW('Sanitation Data'!F149))="","",OFFSET('Sanitation Data'!$F$30,0,10*ROW('Sanitation Data'!F149)))</f>
        <v/>
      </c>
      <c r="CX155" s="309" t="str">
        <f ca="true">+IF(OFFSET('Sanitation Data'!$F$31,0,10*ROW('Sanitation Data'!F149))="","",OFFSET('Sanitation Data'!$F$31,0,10*ROW('Sanitation Data'!F149)))</f>
        <v/>
      </c>
      <c r="CY155" s="309" t="str">
        <f ca="true">+IF(OFFSET('Sanitation Data'!$F$32,0,10*ROW('Sanitation Data'!F149))="","",OFFSET('Sanitation Data'!$F$32,0,10*ROW('Sanitation Data'!F149)))</f>
        <v/>
      </c>
      <c r="CZ155" s="309" t="str">
        <f ca="true">+IF(OFFSET('Sanitation Data'!$G$28,0,10*ROW('Sanitation Data'!G149))="","",OFFSET('Sanitation Data'!$G$28,0,10*ROW('Sanitation Data'!G149)))</f>
        <v/>
      </c>
      <c r="DA155" s="309" t="str">
        <f ca="true">+IF(OFFSET('Sanitation Data'!$G$29,0,10*ROW('Sanitation Data'!G149))="","",OFFSET('Sanitation Data'!$G$29,0,10*ROW('Sanitation Data'!G149)))</f>
        <v/>
      </c>
      <c r="DB155" s="309" t="str">
        <f ca="true">+IF(OFFSET('Sanitation Data'!$G$30,0,10*ROW('Sanitation Data'!G149))="","",OFFSET('Sanitation Data'!$G$30,0,10*ROW('Sanitation Data'!G149)))</f>
        <v/>
      </c>
      <c r="DC155" s="309" t="str">
        <f ca="true">+IF(OFFSET('Sanitation Data'!$G$31,0,10*ROW('Sanitation Data'!G149))="","",OFFSET('Sanitation Data'!$G$31,0,10*ROW('Sanitation Data'!G149)))</f>
        <v/>
      </c>
      <c r="DD155" s="309" t="str">
        <f ca="true">+IF(OFFSET('Sanitation Data'!$G$32,0,10*ROW('Sanitation Data'!G149))="","",OFFSET('Sanitation Data'!$G$32,0,10*ROW('Sanitation Data'!G149)))</f>
        <v/>
      </c>
      <c r="DE155" s="309" t="str">
        <f ca="true">+IF(OFFSET('Sanitation Data'!$H$28,0,10*ROW('Sanitation Data'!H149))="","",OFFSET('Sanitation Data'!$H$28,0,10*ROW('Sanitation Data'!H149)))</f>
        <v/>
      </c>
      <c r="DF155" s="309" t="str">
        <f ca="true">+IF(OFFSET('Sanitation Data'!$H$29,0,10*ROW('Sanitation Data'!H149))="","",OFFSET('Sanitation Data'!$H$29,0,10*ROW('Sanitation Data'!H149)))</f>
        <v/>
      </c>
      <c r="DG155" s="309" t="str">
        <f ca="true">+IF(OFFSET('Sanitation Data'!$H$30,0,10*ROW('Sanitation Data'!H149))="","",OFFSET('Sanitation Data'!$H$30,0,10*ROW('Sanitation Data'!H149)))</f>
        <v/>
      </c>
      <c r="DH155" s="309" t="str">
        <f ca="true">+IF(OFFSET('Sanitation Data'!$H$31,0,10*ROW('Sanitation Data'!H149))="","",OFFSET('Sanitation Data'!$H$31,0,10*ROW('Sanitation Data'!H149)))</f>
        <v/>
      </c>
      <c r="DI155" s="309" t="str">
        <f ca="true">+IF(OFFSET('Sanitation Data'!$H$32,0,10*ROW('Sanitation Data'!H149))="","",OFFSET('Sanitation Data'!$H$32,0,10*ROW('Sanitation Data'!H149)))</f>
        <v/>
      </c>
      <c r="DJ155" s="309" t="str">
        <f ca="true">+IF(OFFSET('Sanitation Data'!$I$28,0,10*ROW('Sanitation Data'!I149))="","",OFFSET('Sanitation Data'!$I$28,0,10*ROW('Sanitation Data'!I149)))</f>
        <v/>
      </c>
      <c r="DK155" s="309" t="str">
        <f ca="true">+IF(OFFSET('Sanitation Data'!$I$29,0,10*ROW('Sanitation Data'!I149))="","",OFFSET('Sanitation Data'!$I$29,0,10*ROW('Sanitation Data'!I149)))</f>
        <v/>
      </c>
      <c r="DL155" s="309" t="str">
        <f ca="true">+IF(OFFSET('Sanitation Data'!$I$30,0,10*ROW('Sanitation Data'!I149))="","",OFFSET('Sanitation Data'!$I$30,0,10*ROW('Sanitation Data'!I149)))</f>
        <v/>
      </c>
      <c r="DM155" s="309" t="str">
        <f ca="true">+IF(OFFSET('Sanitation Data'!$I$31,0,10*ROW('Sanitation Data'!I149))="","",OFFSET('Sanitation Data'!$I$31,0,10*ROW('Sanitation Data'!I149)))</f>
        <v/>
      </c>
      <c r="DN155" s="309" t="str">
        <f ca="true">+IF(OFFSET('Sanitation Data'!$I$32,0,10*ROW('Sanitation Data'!I149))="","",OFFSET('Sanitation Data'!$I$32,0,10*ROW('Sanitation Data'!I149)))</f>
        <v/>
      </c>
      <c r="DO155" s="309" t="str">
        <f ca="true">+IF(OFFSET('Hygiene Data'!$D$11,0,10*ROW('Hygiene Data'!D149))="","",OFFSET('Hygiene Data'!$D$11,0,10*ROW('Hygiene Data'!D149)))</f>
        <v/>
      </c>
      <c r="DP155" s="309" t="str">
        <f ca="true">+IF(OFFSET('Hygiene Data'!$D$12,0,10*ROW('Hygiene Data'!D149))="","",OFFSET('Hygiene Data'!$D$12,0,10*ROW('Hygiene Data'!D149)))</f>
        <v/>
      </c>
      <c r="DQ155" s="309" t="str">
        <f ca="true">+IF(OFFSET('Hygiene Data'!$D$13,0,10*ROW('Hygiene Data'!D149))="","",OFFSET('Hygiene Data'!$D$13,0,10*ROW('Hygiene Data'!D149)))</f>
        <v/>
      </c>
      <c r="DR155" s="309" t="str">
        <f ca="true">+IF(OFFSET('Hygiene Data'!$E$11,0,10*ROW('Hygiene Data'!E149))="","",OFFSET('Hygiene Data'!$E$11,0,10*ROW('Hygiene Data'!E149)))</f>
        <v/>
      </c>
      <c r="DS155" s="309" t="str">
        <f ca="true">+IF(OFFSET('Hygiene Data'!$E$12,0,10*ROW('Hygiene Data'!E149))="","",OFFSET('Hygiene Data'!$E$12,0,10*ROW('Hygiene Data'!E149)))</f>
        <v/>
      </c>
      <c r="DT155" s="309" t="str">
        <f ca="true">+IF(OFFSET('Hygiene Data'!$E$13,0,10*ROW('Hygiene Data'!E149))="","",OFFSET('Hygiene Data'!$E$13,0,10*ROW('Hygiene Data'!E149)))</f>
        <v/>
      </c>
      <c r="DU155" s="309" t="str">
        <f ca="true">+IF(OFFSET('Hygiene Data'!$F$11,0,10*ROW('Hygiene Data'!F149))="","",OFFSET('Hygiene Data'!$F$11,0,10*ROW('Hygiene Data'!F149)))</f>
        <v/>
      </c>
      <c r="DV155" s="309" t="str">
        <f ca="true">+IF(OFFSET('Hygiene Data'!$F$12,0,10*ROW('Hygiene Data'!F149))="","",OFFSET('Hygiene Data'!$F$12,0,10*ROW('Hygiene Data'!F149)))</f>
        <v/>
      </c>
      <c r="DW155" s="309" t="str">
        <f ca="true">+IF(OFFSET('Hygiene Data'!$F$13,0,10*ROW('Hygiene Data'!F149))="","",OFFSET('Hygiene Data'!$F$13,0,10*ROW('Hygiene Data'!F149)))</f>
        <v/>
      </c>
      <c r="DX155" s="309" t="str">
        <f ca="true">+IF(OFFSET('Hygiene Data'!$G$11,0,10*ROW('Hygiene Data'!G149))="","",OFFSET('Hygiene Data'!$G$11,0,10*ROW('Hygiene Data'!G149)))</f>
        <v/>
      </c>
      <c r="DY155" s="309" t="str">
        <f ca="true">+IF(OFFSET('Hygiene Data'!$G$12,0,10*ROW('Hygiene Data'!G149))="","",OFFSET('Hygiene Data'!$G$12,0,10*ROW('Hygiene Data'!G149)))</f>
        <v/>
      </c>
      <c r="DZ155" s="309" t="str">
        <f ca="true">+IF(OFFSET('Hygiene Data'!$G$13,0,10*ROW('Hygiene Data'!G149))="","",OFFSET('Hygiene Data'!$G$13,0,10*ROW('Hygiene Data'!G149)))</f>
        <v/>
      </c>
      <c r="EA155" s="309" t="str">
        <f ca="true">+IF(OFFSET('Hygiene Data'!$H$11,0,10*ROW('Hygiene Data'!H149))="","",OFFSET('Hygiene Data'!$H$11,0,10*ROW('Hygiene Data'!H149)))</f>
        <v/>
      </c>
      <c r="EB155" s="309" t="str">
        <f ca="true">+IF(OFFSET('Hygiene Data'!$H$12,0,10*ROW('Hygiene Data'!H149))="","",OFFSET('Hygiene Data'!$H$12,0,10*ROW('Hygiene Data'!H149)))</f>
        <v/>
      </c>
      <c r="EC155" s="309" t="str">
        <f ca="true">+IF(OFFSET('Hygiene Data'!$H$13,0,10*ROW('Hygiene Data'!H149))="","",OFFSET('Hygiene Data'!$H$13,0,10*ROW('Hygiene Data'!H149)))</f>
        <v/>
      </c>
      <c r="ED155" s="309" t="str">
        <f ca="true">+IF(OFFSET('Hygiene Data'!$I$11,0,10*ROW('Hygiene Data'!I149))="","",OFFSET('Hygiene Data'!$I$11,0,10*ROW('Hygiene Data'!I149)))</f>
        <v/>
      </c>
      <c r="EE155" s="309" t="str">
        <f ca="true">+IF(OFFSET('Hygiene Data'!$I$12,0,10*ROW('Hygiene Data'!I149))="","",OFFSET('Hygiene Data'!$I$12,0,10*ROW('Hygiene Data'!I149)))</f>
        <v/>
      </c>
      <c r="EF155" s="309"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65"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9"/>
      <c r="BS156" s="309" t="str">
        <f ca="true">+IF(OFFSET('Water Data'!$D$27,0,10*ROW('Water Data'!D150))="","",OFFSET('Water Data'!$D$27,0,10*ROW('Water Data'!D150)))</f>
        <v/>
      </c>
      <c r="BT156" s="309" t="str">
        <f ca="true">+IF(OFFSET('Water Data'!$D$28,0,10*ROW('Water Data'!D150))="","",OFFSET('Water Data'!$D$28,0,10*ROW('Water Data'!D150)))</f>
        <v/>
      </c>
      <c r="BU156" s="309" t="str">
        <f ca="true">+IF(OFFSET('Water Data'!$D$29,0,10*ROW('Water Data'!D150))="","",OFFSET('Water Data'!$D$29,0,10*ROW('Water Data'!D150)))</f>
        <v/>
      </c>
      <c r="BV156" s="309" t="str">
        <f ca="true">+IF(OFFSET('Water Data'!$E$27,0,10*ROW('Water Data'!E150))="","",OFFSET('Water Data'!$E$27,0,10*ROW('Water Data'!E150)))</f>
        <v/>
      </c>
      <c r="BW156" s="309" t="str">
        <f ca="true">+IF(OFFSET('Water Data'!$E$28,0,10*ROW('Water Data'!E150))="","",OFFSET('Water Data'!$E$28,0,10*ROW('Water Data'!E150)))</f>
        <v/>
      </c>
      <c r="BX156" s="309" t="str">
        <f ca="true">+IF(OFFSET('Water Data'!$E$29,0,10*ROW('Water Data'!E150))="","",OFFSET('Water Data'!$E$29,0,10*ROW('Water Data'!E150)))</f>
        <v/>
      </c>
      <c r="BY156" s="309" t="str">
        <f ca="true">+IF(OFFSET('Water Data'!$F$27,0,10*ROW('Water Data'!F150))="","",OFFSET('Water Data'!$F$27,0,10*ROW('Water Data'!F150)))</f>
        <v/>
      </c>
      <c r="BZ156" s="309" t="str">
        <f ca="true">+IF(OFFSET('Water Data'!$F$28,0,10*ROW('Water Data'!F150))="","",OFFSET('Water Data'!$F$28,0,10*ROW('Water Data'!F150)))</f>
        <v/>
      </c>
      <c r="CA156" s="309" t="str">
        <f ca="true">+IF(OFFSET('Water Data'!$F$29,0,10*ROW('Water Data'!F150))="","",OFFSET('Water Data'!$F$29,0,10*ROW('Water Data'!F150)))</f>
        <v/>
      </c>
      <c r="CB156" s="309" t="str">
        <f ca="true">+IF(OFFSET('Water Data'!$G$27,0,10*ROW('Water Data'!G150))="","",OFFSET('Water Data'!$G$27,0,10*ROW('Water Data'!G150)))</f>
        <v/>
      </c>
      <c r="CC156" s="309" t="str">
        <f ca="true">+IF(OFFSET('Water Data'!$G$28,0,10*ROW('Water Data'!G150))="","",OFFSET('Water Data'!$G$28,0,10*ROW('Water Data'!G150)))</f>
        <v/>
      </c>
      <c r="CD156" s="309" t="str">
        <f ca="true">+IF(OFFSET('Water Data'!$G$29,0,10*ROW('Water Data'!G150))="","",OFFSET('Water Data'!$G$29,0,10*ROW('Water Data'!G150)))</f>
        <v/>
      </c>
      <c r="CE156" s="309" t="str">
        <f ca="true">+IF(OFFSET('Water Data'!$H$27,0,10*ROW('Water Data'!H150))="","",OFFSET('Water Data'!$H$27,0,10*ROW('Water Data'!H150)))</f>
        <v/>
      </c>
      <c r="CF156" s="309" t="str">
        <f ca="true">+IF(OFFSET('Water Data'!$H$28,0,10*ROW('Water Data'!H150))="","",OFFSET('Water Data'!$H$28,0,10*ROW('Water Data'!H150)))</f>
        <v/>
      </c>
      <c r="CG156" s="309" t="str">
        <f ca="true">+IF(OFFSET('Water Data'!$H$29,0,10*ROW('Water Data'!H150))="","",OFFSET('Water Data'!$H$29,0,10*ROW('Water Data'!H150)))</f>
        <v/>
      </c>
      <c r="CH156" s="309" t="str">
        <f ca="true">+IF(OFFSET('Water Data'!$I$27,0,10*ROW('Water Data'!I150))="","",OFFSET('Water Data'!$I$27,0,10*ROW('Water Data'!I150)))</f>
        <v/>
      </c>
      <c r="CI156" s="309" t="str">
        <f ca="true">+IF(OFFSET('Water Data'!$I$28,0,10*ROW('Water Data'!I150))="","",OFFSET('Water Data'!$I$28,0,10*ROW('Water Data'!I150)))</f>
        <v/>
      </c>
      <c r="CJ156" s="309" t="str">
        <f ca="true">+IF(OFFSET('Water Data'!$I$29,0,10*ROW('Water Data'!I150))="","",OFFSET('Water Data'!$I$29,0,10*ROW('Water Data'!I150)))</f>
        <v/>
      </c>
      <c r="CK156" s="309" t="str">
        <f ca="true">+IF(OFFSET('Sanitation Data'!$D$28,0,10*ROW('Sanitation Data'!D150))="","",OFFSET('Sanitation Data'!$D$28,0,10*ROW('Sanitation Data'!D150)))</f>
        <v/>
      </c>
      <c r="CL156" s="309" t="str">
        <f ca="true">+IF(OFFSET('Sanitation Data'!$D$29,0,10*ROW('Sanitation Data'!D150))="","",OFFSET('Sanitation Data'!$D$29,0,10*ROW('Sanitation Data'!D150)))</f>
        <v/>
      </c>
      <c r="CM156" s="309" t="str">
        <f ca="true">+IF(OFFSET('Sanitation Data'!$D$30,0,10*ROW('Sanitation Data'!D150))="","",OFFSET('Sanitation Data'!$D$30,0,10*ROW('Sanitation Data'!D150)))</f>
        <v/>
      </c>
      <c r="CN156" s="309" t="str">
        <f ca="true">+IF(OFFSET('Sanitation Data'!$D$31,0,10*ROW('Sanitation Data'!D150))="","",OFFSET('Sanitation Data'!$D$31,0,10*ROW('Sanitation Data'!D150)))</f>
        <v/>
      </c>
      <c r="CO156" s="309" t="str">
        <f ca="true">+IF(OFFSET('Sanitation Data'!$D$32,0,10*ROW('Sanitation Data'!D150))="","",OFFSET('Sanitation Data'!$D$32,0,10*ROW('Sanitation Data'!D150)))</f>
        <v/>
      </c>
      <c r="CP156" s="309" t="str">
        <f ca="true">+IF(OFFSET('Sanitation Data'!$E$28,0,10*ROW('Sanitation Data'!E150))="","",OFFSET('Sanitation Data'!$E$28,0,10*ROW('Sanitation Data'!E150)))</f>
        <v/>
      </c>
      <c r="CQ156" s="309" t="str">
        <f ca="true">+IF(OFFSET('Sanitation Data'!$E$29,0,10*ROW('Sanitation Data'!E150))="","",OFFSET('Sanitation Data'!$E$29,0,10*ROW('Sanitation Data'!E150)))</f>
        <v/>
      </c>
      <c r="CR156" s="309" t="str">
        <f ca="true">+IF(OFFSET('Sanitation Data'!$E$30,0,10*ROW('Sanitation Data'!E150))="","",OFFSET('Sanitation Data'!$E$30,0,10*ROW('Sanitation Data'!E150)))</f>
        <v/>
      </c>
      <c r="CS156" s="309" t="str">
        <f ca="true">+IF(OFFSET('Sanitation Data'!$E$31,0,10*ROW('Sanitation Data'!E150))="","",OFFSET('Sanitation Data'!$E$31,0,10*ROW('Sanitation Data'!E150)))</f>
        <v/>
      </c>
      <c r="CT156" s="309" t="str">
        <f ca="true">+IF(OFFSET('Sanitation Data'!$E$32,0,10*ROW('Sanitation Data'!E150))="","",OFFSET('Sanitation Data'!$E$32,0,10*ROW('Sanitation Data'!E150)))</f>
        <v/>
      </c>
      <c r="CU156" s="309" t="str">
        <f ca="true">+IF(OFFSET('Sanitation Data'!$F$28,0,10*ROW('Sanitation Data'!F150))="","",OFFSET('Sanitation Data'!$F$28,0,10*ROW('Sanitation Data'!F150)))</f>
        <v/>
      </c>
      <c r="CV156" s="309" t="str">
        <f ca="true">+IF(OFFSET('Sanitation Data'!$F$29,0,10*ROW('Sanitation Data'!F150))="","",OFFSET('Sanitation Data'!$F$29,0,10*ROW('Sanitation Data'!F150)))</f>
        <v/>
      </c>
      <c r="CW156" s="309" t="str">
        <f ca="true">+IF(OFFSET('Sanitation Data'!$F$30,0,10*ROW('Sanitation Data'!F150))="","",OFFSET('Sanitation Data'!$F$30,0,10*ROW('Sanitation Data'!F150)))</f>
        <v/>
      </c>
      <c r="CX156" s="309" t="str">
        <f ca="true">+IF(OFFSET('Sanitation Data'!$F$31,0,10*ROW('Sanitation Data'!F150))="","",OFFSET('Sanitation Data'!$F$31,0,10*ROW('Sanitation Data'!F150)))</f>
        <v/>
      </c>
      <c r="CY156" s="309" t="str">
        <f ca="true">+IF(OFFSET('Sanitation Data'!$F$32,0,10*ROW('Sanitation Data'!F150))="","",OFFSET('Sanitation Data'!$F$32,0,10*ROW('Sanitation Data'!F150)))</f>
        <v/>
      </c>
      <c r="CZ156" s="309" t="str">
        <f ca="true">+IF(OFFSET('Sanitation Data'!$G$28,0,10*ROW('Sanitation Data'!G150))="","",OFFSET('Sanitation Data'!$G$28,0,10*ROW('Sanitation Data'!G150)))</f>
        <v/>
      </c>
      <c r="DA156" s="309" t="str">
        <f ca="true">+IF(OFFSET('Sanitation Data'!$G$29,0,10*ROW('Sanitation Data'!G150))="","",OFFSET('Sanitation Data'!$G$29,0,10*ROW('Sanitation Data'!G150)))</f>
        <v/>
      </c>
      <c r="DB156" s="309" t="str">
        <f ca="true">+IF(OFFSET('Sanitation Data'!$G$30,0,10*ROW('Sanitation Data'!G150))="","",OFFSET('Sanitation Data'!$G$30,0,10*ROW('Sanitation Data'!G150)))</f>
        <v/>
      </c>
      <c r="DC156" s="309" t="str">
        <f ca="true">+IF(OFFSET('Sanitation Data'!$G$31,0,10*ROW('Sanitation Data'!G150))="","",OFFSET('Sanitation Data'!$G$31,0,10*ROW('Sanitation Data'!G150)))</f>
        <v/>
      </c>
      <c r="DD156" s="309" t="str">
        <f ca="true">+IF(OFFSET('Sanitation Data'!$G$32,0,10*ROW('Sanitation Data'!G150))="","",OFFSET('Sanitation Data'!$G$32,0,10*ROW('Sanitation Data'!G150)))</f>
        <v/>
      </c>
      <c r="DE156" s="309" t="str">
        <f ca="true">+IF(OFFSET('Sanitation Data'!$H$28,0,10*ROW('Sanitation Data'!H150))="","",OFFSET('Sanitation Data'!$H$28,0,10*ROW('Sanitation Data'!H150)))</f>
        <v/>
      </c>
      <c r="DF156" s="309" t="str">
        <f ca="true">+IF(OFFSET('Sanitation Data'!$H$29,0,10*ROW('Sanitation Data'!H150))="","",OFFSET('Sanitation Data'!$H$29,0,10*ROW('Sanitation Data'!H150)))</f>
        <v/>
      </c>
      <c r="DG156" s="309" t="str">
        <f ca="true">+IF(OFFSET('Sanitation Data'!$H$30,0,10*ROW('Sanitation Data'!H150))="","",OFFSET('Sanitation Data'!$H$30,0,10*ROW('Sanitation Data'!H150)))</f>
        <v/>
      </c>
      <c r="DH156" s="309" t="str">
        <f ca="true">+IF(OFFSET('Sanitation Data'!$H$31,0,10*ROW('Sanitation Data'!H150))="","",OFFSET('Sanitation Data'!$H$31,0,10*ROW('Sanitation Data'!H150)))</f>
        <v/>
      </c>
      <c r="DI156" s="309" t="str">
        <f ca="true">+IF(OFFSET('Sanitation Data'!$H$32,0,10*ROW('Sanitation Data'!H150))="","",OFFSET('Sanitation Data'!$H$32,0,10*ROW('Sanitation Data'!H150)))</f>
        <v/>
      </c>
      <c r="DJ156" s="309" t="str">
        <f ca="true">+IF(OFFSET('Sanitation Data'!$I$28,0,10*ROW('Sanitation Data'!I150))="","",OFFSET('Sanitation Data'!$I$28,0,10*ROW('Sanitation Data'!I150)))</f>
        <v/>
      </c>
      <c r="DK156" s="309" t="str">
        <f ca="true">+IF(OFFSET('Sanitation Data'!$I$29,0,10*ROW('Sanitation Data'!I150))="","",OFFSET('Sanitation Data'!$I$29,0,10*ROW('Sanitation Data'!I150)))</f>
        <v/>
      </c>
      <c r="DL156" s="309" t="str">
        <f ca="true">+IF(OFFSET('Sanitation Data'!$I$30,0,10*ROW('Sanitation Data'!I150))="","",OFFSET('Sanitation Data'!$I$30,0,10*ROW('Sanitation Data'!I150)))</f>
        <v/>
      </c>
      <c r="DM156" s="309" t="str">
        <f ca="true">+IF(OFFSET('Sanitation Data'!$I$31,0,10*ROW('Sanitation Data'!I150))="","",OFFSET('Sanitation Data'!$I$31,0,10*ROW('Sanitation Data'!I150)))</f>
        <v/>
      </c>
      <c r="DN156" s="309" t="str">
        <f ca="true">+IF(OFFSET('Sanitation Data'!$I$32,0,10*ROW('Sanitation Data'!I150))="","",OFFSET('Sanitation Data'!$I$32,0,10*ROW('Sanitation Data'!I150)))</f>
        <v/>
      </c>
      <c r="DO156" s="309" t="str">
        <f ca="true">+IF(OFFSET('Hygiene Data'!$D$11,0,10*ROW('Hygiene Data'!D150))="","",OFFSET('Hygiene Data'!$D$11,0,10*ROW('Hygiene Data'!D150)))</f>
        <v/>
      </c>
      <c r="DP156" s="309" t="str">
        <f ca="true">+IF(OFFSET('Hygiene Data'!$D$12,0,10*ROW('Hygiene Data'!D150))="","",OFFSET('Hygiene Data'!$D$12,0,10*ROW('Hygiene Data'!D150)))</f>
        <v/>
      </c>
      <c r="DQ156" s="309" t="str">
        <f ca="true">+IF(OFFSET('Hygiene Data'!$D$13,0,10*ROW('Hygiene Data'!D150))="","",OFFSET('Hygiene Data'!$D$13,0,10*ROW('Hygiene Data'!D150)))</f>
        <v/>
      </c>
      <c r="DR156" s="309" t="str">
        <f ca="true">+IF(OFFSET('Hygiene Data'!$E$11,0,10*ROW('Hygiene Data'!E150))="","",OFFSET('Hygiene Data'!$E$11,0,10*ROW('Hygiene Data'!E150)))</f>
        <v/>
      </c>
      <c r="DS156" s="309" t="str">
        <f ca="true">+IF(OFFSET('Hygiene Data'!$E$12,0,10*ROW('Hygiene Data'!E150))="","",OFFSET('Hygiene Data'!$E$12,0,10*ROW('Hygiene Data'!E150)))</f>
        <v/>
      </c>
      <c r="DT156" s="309" t="str">
        <f ca="true">+IF(OFFSET('Hygiene Data'!$E$13,0,10*ROW('Hygiene Data'!E150))="","",OFFSET('Hygiene Data'!$E$13,0,10*ROW('Hygiene Data'!E150)))</f>
        <v/>
      </c>
      <c r="DU156" s="309" t="str">
        <f ca="true">+IF(OFFSET('Hygiene Data'!$F$11,0,10*ROW('Hygiene Data'!F150))="","",OFFSET('Hygiene Data'!$F$11,0,10*ROW('Hygiene Data'!F150)))</f>
        <v/>
      </c>
      <c r="DV156" s="309" t="str">
        <f ca="true">+IF(OFFSET('Hygiene Data'!$F$12,0,10*ROW('Hygiene Data'!F150))="","",OFFSET('Hygiene Data'!$F$12,0,10*ROW('Hygiene Data'!F150)))</f>
        <v/>
      </c>
      <c r="DW156" s="309" t="str">
        <f ca="true">+IF(OFFSET('Hygiene Data'!$F$13,0,10*ROW('Hygiene Data'!F150))="","",OFFSET('Hygiene Data'!$F$13,0,10*ROW('Hygiene Data'!F150)))</f>
        <v/>
      </c>
      <c r="DX156" s="309" t="str">
        <f ca="true">+IF(OFFSET('Hygiene Data'!$G$11,0,10*ROW('Hygiene Data'!G150))="","",OFFSET('Hygiene Data'!$G$11,0,10*ROW('Hygiene Data'!G150)))</f>
        <v/>
      </c>
      <c r="DY156" s="309" t="str">
        <f ca="true">+IF(OFFSET('Hygiene Data'!$G$12,0,10*ROW('Hygiene Data'!G150))="","",OFFSET('Hygiene Data'!$G$12,0,10*ROW('Hygiene Data'!G150)))</f>
        <v/>
      </c>
      <c r="DZ156" s="309" t="str">
        <f ca="true">+IF(OFFSET('Hygiene Data'!$G$13,0,10*ROW('Hygiene Data'!G150))="","",OFFSET('Hygiene Data'!$G$13,0,10*ROW('Hygiene Data'!G150)))</f>
        <v/>
      </c>
      <c r="EA156" s="309" t="str">
        <f ca="true">+IF(OFFSET('Hygiene Data'!$H$11,0,10*ROW('Hygiene Data'!H150))="","",OFFSET('Hygiene Data'!$H$11,0,10*ROW('Hygiene Data'!H150)))</f>
        <v/>
      </c>
      <c r="EB156" s="309" t="str">
        <f ca="true">+IF(OFFSET('Hygiene Data'!$H$12,0,10*ROW('Hygiene Data'!H150))="","",OFFSET('Hygiene Data'!$H$12,0,10*ROW('Hygiene Data'!H150)))</f>
        <v/>
      </c>
      <c r="EC156" s="309" t="str">
        <f ca="true">+IF(OFFSET('Hygiene Data'!$H$13,0,10*ROW('Hygiene Data'!H150))="","",OFFSET('Hygiene Data'!$H$13,0,10*ROW('Hygiene Data'!H150)))</f>
        <v/>
      </c>
      <c r="ED156" s="309" t="str">
        <f ca="true">+IF(OFFSET('Hygiene Data'!$I$11,0,10*ROW('Hygiene Data'!I150))="","",OFFSET('Hygiene Data'!$I$11,0,10*ROW('Hygiene Data'!I150)))</f>
        <v/>
      </c>
      <c r="EE156" s="309" t="str">
        <f ca="true">+IF(OFFSET('Hygiene Data'!$I$12,0,10*ROW('Hygiene Data'!I150))="","",OFFSET('Hygiene Data'!$I$12,0,10*ROW('Hygiene Data'!I150)))</f>
        <v/>
      </c>
      <c r="EF156" s="309"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65"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9"/>
      <c r="BS157" s="309" t="str">
        <f ca="true">+IF(OFFSET('Water Data'!$D$27,0,10*ROW('Water Data'!D151))="","",OFFSET('Water Data'!$D$27,0,10*ROW('Water Data'!D151)))</f>
        <v/>
      </c>
      <c r="BT157" s="309" t="str">
        <f ca="true">+IF(OFFSET('Water Data'!$D$28,0,10*ROW('Water Data'!D151))="","",OFFSET('Water Data'!$D$28,0,10*ROW('Water Data'!D151)))</f>
        <v/>
      </c>
      <c r="BU157" s="309" t="str">
        <f ca="true">+IF(OFFSET('Water Data'!$D$29,0,10*ROW('Water Data'!D151))="","",OFFSET('Water Data'!$D$29,0,10*ROW('Water Data'!D151)))</f>
        <v/>
      </c>
      <c r="BV157" s="309" t="str">
        <f ca="true">+IF(OFFSET('Water Data'!$E$27,0,10*ROW('Water Data'!E151))="","",OFFSET('Water Data'!$E$27,0,10*ROW('Water Data'!E151)))</f>
        <v/>
      </c>
      <c r="BW157" s="309" t="str">
        <f ca="true">+IF(OFFSET('Water Data'!$E$28,0,10*ROW('Water Data'!E151))="","",OFFSET('Water Data'!$E$28,0,10*ROW('Water Data'!E151)))</f>
        <v/>
      </c>
      <c r="BX157" s="309" t="str">
        <f ca="true">+IF(OFFSET('Water Data'!$E$29,0,10*ROW('Water Data'!E151))="","",OFFSET('Water Data'!$E$29,0,10*ROW('Water Data'!E151)))</f>
        <v/>
      </c>
      <c r="BY157" s="309" t="str">
        <f ca="true">+IF(OFFSET('Water Data'!$F$27,0,10*ROW('Water Data'!F151))="","",OFFSET('Water Data'!$F$27,0,10*ROW('Water Data'!F151)))</f>
        <v/>
      </c>
      <c r="BZ157" s="309" t="str">
        <f ca="true">+IF(OFFSET('Water Data'!$F$28,0,10*ROW('Water Data'!F151))="","",OFFSET('Water Data'!$F$28,0,10*ROW('Water Data'!F151)))</f>
        <v/>
      </c>
      <c r="CA157" s="309" t="str">
        <f ca="true">+IF(OFFSET('Water Data'!$F$29,0,10*ROW('Water Data'!F151))="","",OFFSET('Water Data'!$F$29,0,10*ROW('Water Data'!F151)))</f>
        <v/>
      </c>
      <c r="CB157" s="309" t="str">
        <f ca="true">+IF(OFFSET('Water Data'!$G$27,0,10*ROW('Water Data'!G151))="","",OFFSET('Water Data'!$G$27,0,10*ROW('Water Data'!G151)))</f>
        <v/>
      </c>
      <c r="CC157" s="309" t="str">
        <f ca="true">+IF(OFFSET('Water Data'!$G$28,0,10*ROW('Water Data'!G151))="","",OFFSET('Water Data'!$G$28,0,10*ROW('Water Data'!G151)))</f>
        <v/>
      </c>
      <c r="CD157" s="309" t="str">
        <f ca="true">+IF(OFFSET('Water Data'!$G$29,0,10*ROW('Water Data'!G151))="","",OFFSET('Water Data'!$G$29,0,10*ROW('Water Data'!G151)))</f>
        <v/>
      </c>
      <c r="CE157" s="309" t="str">
        <f ca="true">+IF(OFFSET('Water Data'!$H$27,0,10*ROW('Water Data'!H151))="","",OFFSET('Water Data'!$H$27,0,10*ROW('Water Data'!H151)))</f>
        <v/>
      </c>
      <c r="CF157" s="309" t="str">
        <f ca="true">+IF(OFFSET('Water Data'!$H$28,0,10*ROW('Water Data'!H151))="","",OFFSET('Water Data'!$H$28,0,10*ROW('Water Data'!H151)))</f>
        <v/>
      </c>
      <c r="CG157" s="309" t="str">
        <f ca="true">+IF(OFFSET('Water Data'!$H$29,0,10*ROW('Water Data'!H151))="","",OFFSET('Water Data'!$H$29,0,10*ROW('Water Data'!H151)))</f>
        <v/>
      </c>
      <c r="CH157" s="309" t="str">
        <f ca="true">+IF(OFFSET('Water Data'!$I$27,0,10*ROW('Water Data'!I151))="","",OFFSET('Water Data'!$I$27,0,10*ROW('Water Data'!I151)))</f>
        <v/>
      </c>
      <c r="CI157" s="309" t="str">
        <f ca="true">+IF(OFFSET('Water Data'!$I$28,0,10*ROW('Water Data'!I151))="","",OFFSET('Water Data'!$I$28,0,10*ROW('Water Data'!I151)))</f>
        <v/>
      </c>
      <c r="CJ157" s="309" t="str">
        <f ca="true">+IF(OFFSET('Water Data'!$I$29,0,10*ROW('Water Data'!I151))="","",OFFSET('Water Data'!$I$29,0,10*ROW('Water Data'!I151)))</f>
        <v/>
      </c>
      <c r="CK157" s="309" t="str">
        <f ca="true">+IF(OFFSET('Sanitation Data'!$D$28,0,10*ROW('Sanitation Data'!D151))="","",OFFSET('Sanitation Data'!$D$28,0,10*ROW('Sanitation Data'!D151)))</f>
        <v/>
      </c>
      <c r="CL157" s="309" t="str">
        <f ca="true">+IF(OFFSET('Sanitation Data'!$D$29,0,10*ROW('Sanitation Data'!D151))="","",OFFSET('Sanitation Data'!$D$29,0,10*ROW('Sanitation Data'!D151)))</f>
        <v/>
      </c>
      <c r="CM157" s="309" t="str">
        <f ca="true">+IF(OFFSET('Sanitation Data'!$D$30,0,10*ROW('Sanitation Data'!D151))="","",OFFSET('Sanitation Data'!$D$30,0,10*ROW('Sanitation Data'!D151)))</f>
        <v/>
      </c>
      <c r="CN157" s="309" t="str">
        <f ca="true">+IF(OFFSET('Sanitation Data'!$D$31,0,10*ROW('Sanitation Data'!D151))="","",OFFSET('Sanitation Data'!$D$31,0,10*ROW('Sanitation Data'!D151)))</f>
        <v/>
      </c>
      <c r="CO157" s="309" t="str">
        <f ca="true">+IF(OFFSET('Sanitation Data'!$D$32,0,10*ROW('Sanitation Data'!D151))="","",OFFSET('Sanitation Data'!$D$32,0,10*ROW('Sanitation Data'!D151)))</f>
        <v/>
      </c>
      <c r="CP157" s="309" t="str">
        <f ca="true">+IF(OFFSET('Sanitation Data'!$E$28,0,10*ROW('Sanitation Data'!E151))="","",OFFSET('Sanitation Data'!$E$28,0,10*ROW('Sanitation Data'!E151)))</f>
        <v/>
      </c>
      <c r="CQ157" s="309" t="str">
        <f ca="true">+IF(OFFSET('Sanitation Data'!$E$29,0,10*ROW('Sanitation Data'!E151))="","",OFFSET('Sanitation Data'!$E$29,0,10*ROW('Sanitation Data'!E151)))</f>
        <v/>
      </c>
      <c r="CR157" s="309" t="str">
        <f ca="true">+IF(OFFSET('Sanitation Data'!$E$30,0,10*ROW('Sanitation Data'!E151))="","",OFFSET('Sanitation Data'!$E$30,0,10*ROW('Sanitation Data'!E151)))</f>
        <v/>
      </c>
      <c r="CS157" s="309" t="str">
        <f ca="true">+IF(OFFSET('Sanitation Data'!$E$31,0,10*ROW('Sanitation Data'!E151))="","",OFFSET('Sanitation Data'!$E$31,0,10*ROW('Sanitation Data'!E151)))</f>
        <v/>
      </c>
      <c r="CT157" s="309" t="str">
        <f ca="true">+IF(OFFSET('Sanitation Data'!$E$32,0,10*ROW('Sanitation Data'!E151))="","",OFFSET('Sanitation Data'!$E$32,0,10*ROW('Sanitation Data'!E151)))</f>
        <v/>
      </c>
      <c r="CU157" s="309" t="str">
        <f ca="true">+IF(OFFSET('Sanitation Data'!$F$28,0,10*ROW('Sanitation Data'!F151))="","",OFFSET('Sanitation Data'!$F$28,0,10*ROW('Sanitation Data'!F151)))</f>
        <v/>
      </c>
      <c r="CV157" s="309" t="str">
        <f ca="true">+IF(OFFSET('Sanitation Data'!$F$29,0,10*ROW('Sanitation Data'!F151))="","",OFFSET('Sanitation Data'!$F$29,0,10*ROW('Sanitation Data'!F151)))</f>
        <v/>
      </c>
      <c r="CW157" s="309" t="str">
        <f ca="true">+IF(OFFSET('Sanitation Data'!$F$30,0,10*ROW('Sanitation Data'!F151))="","",OFFSET('Sanitation Data'!$F$30,0,10*ROW('Sanitation Data'!F151)))</f>
        <v/>
      </c>
      <c r="CX157" s="309" t="str">
        <f ca="true">+IF(OFFSET('Sanitation Data'!$F$31,0,10*ROW('Sanitation Data'!F151))="","",OFFSET('Sanitation Data'!$F$31,0,10*ROW('Sanitation Data'!F151)))</f>
        <v/>
      </c>
      <c r="CY157" s="309" t="str">
        <f ca="true">+IF(OFFSET('Sanitation Data'!$F$32,0,10*ROW('Sanitation Data'!F151))="","",OFFSET('Sanitation Data'!$F$32,0,10*ROW('Sanitation Data'!F151)))</f>
        <v/>
      </c>
      <c r="CZ157" s="309" t="str">
        <f ca="true">+IF(OFFSET('Sanitation Data'!$G$28,0,10*ROW('Sanitation Data'!G151))="","",OFFSET('Sanitation Data'!$G$28,0,10*ROW('Sanitation Data'!G151)))</f>
        <v/>
      </c>
      <c r="DA157" s="309" t="str">
        <f ca="true">+IF(OFFSET('Sanitation Data'!$G$29,0,10*ROW('Sanitation Data'!G151))="","",OFFSET('Sanitation Data'!$G$29,0,10*ROW('Sanitation Data'!G151)))</f>
        <v/>
      </c>
      <c r="DB157" s="309" t="str">
        <f ca="true">+IF(OFFSET('Sanitation Data'!$G$30,0,10*ROW('Sanitation Data'!G151))="","",OFFSET('Sanitation Data'!$G$30,0,10*ROW('Sanitation Data'!G151)))</f>
        <v/>
      </c>
      <c r="DC157" s="309" t="str">
        <f ca="true">+IF(OFFSET('Sanitation Data'!$G$31,0,10*ROW('Sanitation Data'!G151))="","",OFFSET('Sanitation Data'!$G$31,0,10*ROW('Sanitation Data'!G151)))</f>
        <v/>
      </c>
      <c r="DD157" s="309" t="str">
        <f ca="true">+IF(OFFSET('Sanitation Data'!$G$32,0,10*ROW('Sanitation Data'!G151))="","",OFFSET('Sanitation Data'!$G$32,0,10*ROW('Sanitation Data'!G151)))</f>
        <v/>
      </c>
      <c r="DE157" s="309" t="str">
        <f ca="true">+IF(OFFSET('Sanitation Data'!$H$28,0,10*ROW('Sanitation Data'!H151))="","",OFFSET('Sanitation Data'!$H$28,0,10*ROW('Sanitation Data'!H151)))</f>
        <v/>
      </c>
      <c r="DF157" s="309" t="str">
        <f ca="true">+IF(OFFSET('Sanitation Data'!$H$29,0,10*ROW('Sanitation Data'!H151))="","",OFFSET('Sanitation Data'!$H$29,0,10*ROW('Sanitation Data'!H151)))</f>
        <v/>
      </c>
      <c r="DG157" s="309" t="str">
        <f ca="true">+IF(OFFSET('Sanitation Data'!$H$30,0,10*ROW('Sanitation Data'!H151))="","",OFFSET('Sanitation Data'!$H$30,0,10*ROW('Sanitation Data'!H151)))</f>
        <v/>
      </c>
      <c r="DH157" s="309" t="str">
        <f ca="true">+IF(OFFSET('Sanitation Data'!$H$31,0,10*ROW('Sanitation Data'!H151))="","",OFFSET('Sanitation Data'!$H$31,0,10*ROW('Sanitation Data'!H151)))</f>
        <v/>
      </c>
      <c r="DI157" s="309" t="str">
        <f ca="true">+IF(OFFSET('Sanitation Data'!$H$32,0,10*ROW('Sanitation Data'!H151))="","",OFFSET('Sanitation Data'!$H$32,0,10*ROW('Sanitation Data'!H151)))</f>
        <v/>
      </c>
      <c r="DJ157" s="309" t="str">
        <f ca="true">+IF(OFFSET('Sanitation Data'!$I$28,0,10*ROW('Sanitation Data'!I151))="","",OFFSET('Sanitation Data'!$I$28,0,10*ROW('Sanitation Data'!I151)))</f>
        <v/>
      </c>
      <c r="DK157" s="309" t="str">
        <f ca="true">+IF(OFFSET('Sanitation Data'!$I$29,0,10*ROW('Sanitation Data'!I151))="","",OFFSET('Sanitation Data'!$I$29,0,10*ROW('Sanitation Data'!I151)))</f>
        <v/>
      </c>
      <c r="DL157" s="309" t="str">
        <f ca="true">+IF(OFFSET('Sanitation Data'!$I$30,0,10*ROW('Sanitation Data'!I151))="","",OFFSET('Sanitation Data'!$I$30,0,10*ROW('Sanitation Data'!I151)))</f>
        <v/>
      </c>
      <c r="DM157" s="309" t="str">
        <f ca="true">+IF(OFFSET('Sanitation Data'!$I$31,0,10*ROW('Sanitation Data'!I151))="","",OFFSET('Sanitation Data'!$I$31,0,10*ROW('Sanitation Data'!I151)))</f>
        <v/>
      </c>
      <c r="DN157" s="309" t="str">
        <f ca="true">+IF(OFFSET('Sanitation Data'!$I$32,0,10*ROW('Sanitation Data'!I151))="","",OFFSET('Sanitation Data'!$I$32,0,10*ROW('Sanitation Data'!I151)))</f>
        <v/>
      </c>
      <c r="DO157" s="309" t="str">
        <f ca="true">+IF(OFFSET('Hygiene Data'!$D$11,0,10*ROW('Hygiene Data'!D151))="","",OFFSET('Hygiene Data'!$D$11,0,10*ROW('Hygiene Data'!D151)))</f>
        <v/>
      </c>
      <c r="DP157" s="309" t="str">
        <f ca="true">+IF(OFFSET('Hygiene Data'!$D$12,0,10*ROW('Hygiene Data'!D151))="","",OFFSET('Hygiene Data'!$D$12,0,10*ROW('Hygiene Data'!D151)))</f>
        <v/>
      </c>
      <c r="DQ157" s="309" t="str">
        <f ca="true">+IF(OFFSET('Hygiene Data'!$D$13,0,10*ROW('Hygiene Data'!D151))="","",OFFSET('Hygiene Data'!$D$13,0,10*ROW('Hygiene Data'!D151)))</f>
        <v/>
      </c>
      <c r="DR157" s="309" t="str">
        <f ca="true">+IF(OFFSET('Hygiene Data'!$E$11,0,10*ROW('Hygiene Data'!E151))="","",OFFSET('Hygiene Data'!$E$11,0,10*ROW('Hygiene Data'!E151)))</f>
        <v/>
      </c>
      <c r="DS157" s="309" t="str">
        <f ca="true">+IF(OFFSET('Hygiene Data'!$E$12,0,10*ROW('Hygiene Data'!E151))="","",OFFSET('Hygiene Data'!$E$12,0,10*ROW('Hygiene Data'!E151)))</f>
        <v/>
      </c>
      <c r="DT157" s="309" t="str">
        <f ca="true">+IF(OFFSET('Hygiene Data'!$E$13,0,10*ROW('Hygiene Data'!E151))="","",OFFSET('Hygiene Data'!$E$13,0,10*ROW('Hygiene Data'!E151)))</f>
        <v/>
      </c>
      <c r="DU157" s="309" t="str">
        <f ca="true">+IF(OFFSET('Hygiene Data'!$F$11,0,10*ROW('Hygiene Data'!F151))="","",OFFSET('Hygiene Data'!$F$11,0,10*ROW('Hygiene Data'!F151)))</f>
        <v/>
      </c>
      <c r="DV157" s="309" t="str">
        <f ca="true">+IF(OFFSET('Hygiene Data'!$F$12,0,10*ROW('Hygiene Data'!F151))="","",OFFSET('Hygiene Data'!$F$12,0,10*ROW('Hygiene Data'!F151)))</f>
        <v/>
      </c>
      <c r="DW157" s="309" t="str">
        <f ca="true">+IF(OFFSET('Hygiene Data'!$F$13,0,10*ROW('Hygiene Data'!F151))="","",OFFSET('Hygiene Data'!$F$13,0,10*ROW('Hygiene Data'!F151)))</f>
        <v/>
      </c>
      <c r="DX157" s="309" t="str">
        <f ca="true">+IF(OFFSET('Hygiene Data'!$G$11,0,10*ROW('Hygiene Data'!G151))="","",OFFSET('Hygiene Data'!$G$11,0,10*ROW('Hygiene Data'!G151)))</f>
        <v/>
      </c>
      <c r="DY157" s="309" t="str">
        <f ca="true">+IF(OFFSET('Hygiene Data'!$G$12,0,10*ROW('Hygiene Data'!G151))="","",OFFSET('Hygiene Data'!$G$12,0,10*ROW('Hygiene Data'!G151)))</f>
        <v/>
      </c>
      <c r="DZ157" s="309" t="str">
        <f ca="true">+IF(OFFSET('Hygiene Data'!$G$13,0,10*ROW('Hygiene Data'!G151))="","",OFFSET('Hygiene Data'!$G$13,0,10*ROW('Hygiene Data'!G151)))</f>
        <v/>
      </c>
      <c r="EA157" s="309" t="str">
        <f ca="true">+IF(OFFSET('Hygiene Data'!$H$11,0,10*ROW('Hygiene Data'!H151))="","",OFFSET('Hygiene Data'!$H$11,0,10*ROW('Hygiene Data'!H151)))</f>
        <v/>
      </c>
      <c r="EB157" s="309" t="str">
        <f ca="true">+IF(OFFSET('Hygiene Data'!$H$12,0,10*ROW('Hygiene Data'!H151))="","",OFFSET('Hygiene Data'!$H$12,0,10*ROW('Hygiene Data'!H151)))</f>
        <v/>
      </c>
      <c r="EC157" s="309" t="str">
        <f ca="true">+IF(OFFSET('Hygiene Data'!$H$13,0,10*ROW('Hygiene Data'!H151))="","",OFFSET('Hygiene Data'!$H$13,0,10*ROW('Hygiene Data'!H151)))</f>
        <v/>
      </c>
      <c r="ED157" s="309" t="str">
        <f ca="true">+IF(OFFSET('Hygiene Data'!$I$11,0,10*ROW('Hygiene Data'!I151))="","",OFFSET('Hygiene Data'!$I$11,0,10*ROW('Hygiene Data'!I151)))</f>
        <v/>
      </c>
      <c r="EE157" s="309" t="str">
        <f ca="true">+IF(OFFSET('Hygiene Data'!$I$12,0,10*ROW('Hygiene Data'!I151))="","",OFFSET('Hygiene Data'!$I$12,0,10*ROW('Hygiene Data'!I151)))</f>
        <v/>
      </c>
      <c r="EF157" s="309"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65"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9"/>
      <c r="BS158" s="309" t="str">
        <f ca="true">+IF(OFFSET('Water Data'!$D$27,0,10*ROW('Water Data'!D152))="","",OFFSET('Water Data'!$D$27,0,10*ROW('Water Data'!D152)))</f>
        <v/>
      </c>
      <c r="BT158" s="309" t="str">
        <f ca="true">+IF(OFFSET('Water Data'!$D$28,0,10*ROW('Water Data'!D152))="","",OFFSET('Water Data'!$D$28,0,10*ROW('Water Data'!D152)))</f>
        <v/>
      </c>
      <c r="BU158" s="309" t="str">
        <f ca="true">+IF(OFFSET('Water Data'!$D$29,0,10*ROW('Water Data'!D152))="","",OFFSET('Water Data'!$D$29,0,10*ROW('Water Data'!D152)))</f>
        <v/>
      </c>
      <c r="BV158" s="309" t="str">
        <f ca="true">+IF(OFFSET('Water Data'!$E$27,0,10*ROW('Water Data'!E152))="","",OFFSET('Water Data'!$E$27,0,10*ROW('Water Data'!E152)))</f>
        <v/>
      </c>
      <c r="BW158" s="309" t="str">
        <f ca="true">+IF(OFFSET('Water Data'!$E$28,0,10*ROW('Water Data'!E152))="","",OFFSET('Water Data'!$E$28,0,10*ROW('Water Data'!E152)))</f>
        <v/>
      </c>
      <c r="BX158" s="309" t="str">
        <f ca="true">+IF(OFFSET('Water Data'!$E$29,0,10*ROW('Water Data'!E152))="","",OFFSET('Water Data'!$E$29,0,10*ROW('Water Data'!E152)))</f>
        <v/>
      </c>
      <c r="BY158" s="309" t="str">
        <f ca="true">+IF(OFFSET('Water Data'!$F$27,0,10*ROW('Water Data'!F152))="","",OFFSET('Water Data'!$F$27,0,10*ROW('Water Data'!F152)))</f>
        <v/>
      </c>
      <c r="BZ158" s="309" t="str">
        <f ca="true">+IF(OFFSET('Water Data'!$F$28,0,10*ROW('Water Data'!F152))="","",OFFSET('Water Data'!$F$28,0,10*ROW('Water Data'!F152)))</f>
        <v/>
      </c>
      <c r="CA158" s="309" t="str">
        <f ca="true">+IF(OFFSET('Water Data'!$F$29,0,10*ROW('Water Data'!F152))="","",OFFSET('Water Data'!$F$29,0,10*ROW('Water Data'!F152)))</f>
        <v/>
      </c>
      <c r="CB158" s="309" t="str">
        <f ca="true">+IF(OFFSET('Water Data'!$G$27,0,10*ROW('Water Data'!G152))="","",OFFSET('Water Data'!$G$27,0,10*ROW('Water Data'!G152)))</f>
        <v/>
      </c>
      <c r="CC158" s="309" t="str">
        <f ca="true">+IF(OFFSET('Water Data'!$G$28,0,10*ROW('Water Data'!G152))="","",OFFSET('Water Data'!$G$28,0,10*ROW('Water Data'!G152)))</f>
        <v/>
      </c>
      <c r="CD158" s="309" t="str">
        <f ca="true">+IF(OFFSET('Water Data'!$G$29,0,10*ROW('Water Data'!G152))="","",OFFSET('Water Data'!$G$29,0,10*ROW('Water Data'!G152)))</f>
        <v/>
      </c>
      <c r="CE158" s="309" t="str">
        <f ca="true">+IF(OFFSET('Water Data'!$H$27,0,10*ROW('Water Data'!H152))="","",OFFSET('Water Data'!$H$27,0,10*ROW('Water Data'!H152)))</f>
        <v/>
      </c>
      <c r="CF158" s="309" t="str">
        <f ca="true">+IF(OFFSET('Water Data'!$H$28,0,10*ROW('Water Data'!H152))="","",OFFSET('Water Data'!$H$28,0,10*ROW('Water Data'!H152)))</f>
        <v/>
      </c>
      <c r="CG158" s="309" t="str">
        <f ca="true">+IF(OFFSET('Water Data'!$H$29,0,10*ROW('Water Data'!H152))="","",OFFSET('Water Data'!$H$29,0,10*ROW('Water Data'!H152)))</f>
        <v/>
      </c>
      <c r="CH158" s="309" t="str">
        <f ca="true">+IF(OFFSET('Water Data'!$I$27,0,10*ROW('Water Data'!I152))="","",OFFSET('Water Data'!$I$27,0,10*ROW('Water Data'!I152)))</f>
        <v/>
      </c>
      <c r="CI158" s="309" t="str">
        <f ca="true">+IF(OFFSET('Water Data'!$I$28,0,10*ROW('Water Data'!I152))="","",OFFSET('Water Data'!$I$28,0,10*ROW('Water Data'!I152)))</f>
        <v/>
      </c>
      <c r="CJ158" s="309" t="str">
        <f ca="true">+IF(OFFSET('Water Data'!$I$29,0,10*ROW('Water Data'!I152))="","",OFFSET('Water Data'!$I$29,0,10*ROW('Water Data'!I152)))</f>
        <v/>
      </c>
      <c r="CK158" s="309" t="str">
        <f ca="true">+IF(OFFSET('Sanitation Data'!$D$28,0,10*ROW('Sanitation Data'!D152))="","",OFFSET('Sanitation Data'!$D$28,0,10*ROW('Sanitation Data'!D152)))</f>
        <v/>
      </c>
      <c r="CL158" s="309" t="str">
        <f ca="true">+IF(OFFSET('Sanitation Data'!$D$29,0,10*ROW('Sanitation Data'!D152))="","",OFFSET('Sanitation Data'!$D$29,0,10*ROW('Sanitation Data'!D152)))</f>
        <v/>
      </c>
      <c r="CM158" s="309" t="str">
        <f ca="true">+IF(OFFSET('Sanitation Data'!$D$30,0,10*ROW('Sanitation Data'!D152))="","",OFFSET('Sanitation Data'!$D$30,0,10*ROW('Sanitation Data'!D152)))</f>
        <v/>
      </c>
      <c r="CN158" s="309" t="str">
        <f ca="true">+IF(OFFSET('Sanitation Data'!$D$31,0,10*ROW('Sanitation Data'!D152))="","",OFFSET('Sanitation Data'!$D$31,0,10*ROW('Sanitation Data'!D152)))</f>
        <v/>
      </c>
      <c r="CO158" s="309" t="str">
        <f ca="true">+IF(OFFSET('Sanitation Data'!$D$32,0,10*ROW('Sanitation Data'!D152))="","",OFFSET('Sanitation Data'!$D$32,0,10*ROW('Sanitation Data'!D152)))</f>
        <v/>
      </c>
      <c r="CP158" s="309" t="str">
        <f ca="true">+IF(OFFSET('Sanitation Data'!$E$28,0,10*ROW('Sanitation Data'!E152))="","",OFFSET('Sanitation Data'!$E$28,0,10*ROW('Sanitation Data'!E152)))</f>
        <v/>
      </c>
      <c r="CQ158" s="309" t="str">
        <f ca="true">+IF(OFFSET('Sanitation Data'!$E$29,0,10*ROW('Sanitation Data'!E152))="","",OFFSET('Sanitation Data'!$E$29,0,10*ROW('Sanitation Data'!E152)))</f>
        <v/>
      </c>
      <c r="CR158" s="309" t="str">
        <f ca="true">+IF(OFFSET('Sanitation Data'!$E$30,0,10*ROW('Sanitation Data'!E152))="","",OFFSET('Sanitation Data'!$E$30,0,10*ROW('Sanitation Data'!E152)))</f>
        <v/>
      </c>
      <c r="CS158" s="309" t="str">
        <f ca="true">+IF(OFFSET('Sanitation Data'!$E$31,0,10*ROW('Sanitation Data'!E152))="","",OFFSET('Sanitation Data'!$E$31,0,10*ROW('Sanitation Data'!E152)))</f>
        <v/>
      </c>
      <c r="CT158" s="309" t="str">
        <f ca="true">+IF(OFFSET('Sanitation Data'!$E$32,0,10*ROW('Sanitation Data'!E152))="","",OFFSET('Sanitation Data'!$E$32,0,10*ROW('Sanitation Data'!E152)))</f>
        <v/>
      </c>
      <c r="CU158" s="309" t="str">
        <f ca="true">+IF(OFFSET('Sanitation Data'!$F$28,0,10*ROW('Sanitation Data'!F152))="","",OFFSET('Sanitation Data'!$F$28,0,10*ROW('Sanitation Data'!F152)))</f>
        <v/>
      </c>
      <c r="CV158" s="309" t="str">
        <f ca="true">+IF(OFFSET('Sanitation Data'!$F$29,0,10*ROW('Sanitation Data'!F152))="","",OFFSET('Sanitation Data'!$F$29,0,10*ROW('Sanitation Data'!F152)))</f>
        <v/>
      </c>
      <c r="CW158" s="309" t="str">
        <f ca="true">+IF(OFFSET('Sanitation Data'!$F$30,0,10*ROW('Sanitation Data'!F152))="","",OFFSET('Sanitation Data'!$F$30,0,10*ROW('Sanitation Data'!F152)))</f>
        <v/>
      </c>
      <c r="CX158" s="309" t="str">
        <f ca="true">+IF(OFFSET('Sanitation Data'!$F$31,0,10*ROW('Sanitation Data'!F152))="","",OFFSET('Sanitation Data'!$F$31,0,10*ROW('Sanitation Data'!F152)))</f>
        <v/>
      </c>
      <c r="CY158" s="309" t="str">
        <f ca="true">+IF(OFFSET('Sanitation Data'!$F$32,0,10*ROW('Sanitation Data'!F152))="","",OFFSET('Sanitation Data'!$F$32,0,10*ROW('Sanitation Data'!F152)))</f>
        <v/>
      </c>
      <c r="CZ158" s="309" t="str">
        <f ca="true">+IF(OFFSET('Sanitation Data'!$G$28,0,10*ROW('Sanitation Data'!G152))="","",OFFSET('Sanitation Data'!$G$28,0,10*ROW('Sanitation Data'!G152)))</f>
        <v/>
      </c>
      <c r="DA158" s="309" t="str">
        <f ca="true">+IF(OFFSET('Sanitation Data'!$G$29,0,10*ROW('Sanitation Data'!G152))="","",OFFSET('Sanitation Data'!$G$29,0,10*ROW('Sanitation Data'!G152)))</f>
        <v/>
      </c>
      <c r="DB158" s="309" t="str">
        <f ca="true">+IF(OFFSET('Sanitation Data'!$G$30,0,10*ROW('Sanitation Data'!G152))="","",OFFSET('Sanitation Data'!$G$30,0,10*ROW('Sanitation Data'!G152)))</f>
        <v/>
      </c>
      <c r="DC158" s="309" t="str">
        <f ca="true">+IF(OFFSET('Sanitation Data'!$G$31,0,10*ROW('Sanitation Data'!G152))="","",OFFSET('Sanitation Data'!$G$31,0,10*ROW('Sanitation Data'!G152)))</f>
        <v/>
      </c>
      <c r="DD158" s="309" t="str">
        <f ca="true">+IF(OFFSET('Sanitation Data'!$G$32,0,10*ROW('Sanitation Data'!G152))="","",OFFSET('Sanitation Data'!$G$32,0,10*ROW('Sanitation Data'!G152)))</f>
        <v/>
      </c>
      <c r="DE158" s="309" t="str">
        <f ca="true">+IF(OFFSET('Sanitation Data'!$H$28,0,10*ROW('Sanitation Data'!H152))="","",OFFSET('Sanitation Data'!$H$28,0,10*ROW('Sanitation Data'!H152)))</f>
        <v/>
      </c>
      <c r="DF158" s="309" t="str">
        <f ca="true">+IF(OFFSET('Sanitation Data'!$H$29,0,10*ROW('Sanitation Data'!H152))="","",OFFSET('Sanitation Data'!$H$29,0,10*ROW('Sanitation Data'!H152)))</f>
        <v/>
      </c>
      <c r="DG158" s="309" t="str">
        <f ca="true">+IF(OFFSET('Sanitation Data'!$H$30,0,10*ROW('Sanitation Data'!H152))="","",OFFSET('Sanitation Data'!$H$30,0,10*ROW('Sanitation Data'!H152)))</f>
        <v/>
      </c>
      <c r="DH158" s="309" t="str">
        <f ca="true">+IF(OFFSET('Sanitation Data'!$H$31,0,10*ROW('Sanitation Data'!H152))="","",OFFSET('Sanitation Data'!$H$31,0,10*ROW('Sanitation Data'!H152)))</f>
        <v/>
      </c>
      <c r="DI158" s="309" t="str">
        <f ca="true">+IF(OFFSET('Sanitation Data'!$H$32,0,10*ROW('Sanitation Data'!H152))="","",OFFSET('Sanitation Data'!$H$32,0,10*ROW('Sanitation Data'!H152)))</f>
        <v/>
      </c>
      <c r="DJ158" s="309" t="str">
        <f ca="true">+IF(OFFSET('Sanitation Data'!$I$28,0,10*ROW('Sanitation Data'!I152))="","",OFFSET('Sanitation Data'!$I$28,0,10*ROW('Sanitation Data'!I152)))</f>
        <v/>
      </c>
      <c r="DK158" s="309" t="str">
        <f ca="true">+IF(OFFSET('Sanitation Data'!$I$29,0,10*ROW('Sanitation Data'!I152))="","",OFFSET('Sanitation Data'!$I$29,0,10*ROW('Sanitation Data'!I152)))</f>
        <v/>
      </c>
      <c r="DL158" s="309" t="str">
        <f ca="true">+IF(OFFSET('Sanitation Data'!$I$30,0,10*ROW('Sanitation Data'!I152))="","",OFFSET('Sanitation Data'!$I$30,0,10*ROW('Sanitation Data'!I152)))</f>
        <v/>
      </c>
      <c r="DM158" s="309" t="str">
        <f ca="true">+IF(OFFSET('Sanitation Data'!$I$31,0,10*ROW('Sanitation Data'!I152))="","",OFFSET('Sanitation Data'!$I$31,0,10*ROW('Sanitation Data'!I152)))</f>
        <v/>
      </c>
      <c r="DN158" s="309" t="str">
        <f ca="true">+IF(OFFSET('Sanitation Data'!$I$32,0,10*ROW('Sanitation Data'!I152))="","",OFFSET('Sanitation Data'!$I$32,0,10*ROW('Sanitation Data'!I152)))</f>
        <v/>
      </c>
      <c r="DO158" s="309" t="str">
        <f ca="true">+IF(OFFSET('Hygiene Data'!$D$11,0,10*ROW('Hygiene Data'!D152))="","",OFFSET('Hygiene Data'!$D$11,0,10*ROW('Hygiene Data'!D152)))</f>
        <v/>
      </c>
      <c r="DP158" s="309" t="str">
        <f ca="true">+IF(OFFSET('Hygiene Data'!$D$12,0,10*ROW('Hygiene Data'!D152))="","",OFFSET('Hygiene Data'!$D$12,0,10*ROW('Hygiene Data'!D152)))</f>
        <v/>
      </c>
      <c r="DQ158" s="309" t="str">
        <f ca="true">+IF(OFFSET('Hygiene Data'!$D$13,0,10*ROW('Hygiene Data'!D152))="","",OFFSET('Hygiene Data'!$D$13,0,10*ROW('Hygiene Data'!D152)))</f>
        <v/>
      </c>
      <c r="DR158" s="309" t="str">
        <f ca="true">+IF(OFFSET('Hygiene Data'!$E$11,0,10*ROW('Hygiene Data'!E152))="","",OFFSET('Hygiene Data'!$E$11,0,10*ROW('Hygiene Data'!E152)))</f>
        <v/>
      </c>
      <c r="DS158" s="309" t="str">
        <f ca="true">+IF(OFFSET('Hygiene Data'!$E$12,0,10*ROW('Hygiene Data'!E152))="","",OFFSET('Hygiene Data'!$E$12,0,10*ROW('Hygiene Data'!E152)))</f>
        <v/>
      </c>
      <c r="DT158" s="309" t="str">
        <f ca="true">+IF(OFFSET('Hygiene Data'!$E$13,0,10*ROW('Hygiene Data'!E152))="","",OFFSET('Hygiene Data'!$E$13,0,10*ROW('Hygiene Data'!E152)))</f>
        <v/>
      </c>
      <c r="DU158" s="309" t="str">
        <f ca="true">+IF(OFFSET('Hygiene Data'!$F$11,0,10*ROW('Hygiene Data'!F152))="","",OFFSET('Hygiene Data'!$F$11,0,10*ROW('Hygiene Data'!F152)))</f>
        <v/>
      </c>
      <c r="DV158" s="309" t="str">
        <f ca="true">+IF(OFFSET('Hygiene Data'!$F$12,0,10*ROW('Hygiene Data'!F152))="","",OFFSET('Hygiene Data'!$F$12,0,10*ROW('Hygiene Data'!F152)))</f>
        <v/>
      </c>
      <c r="DW158" s="309" t="str">
        <f ca="true">+IF(OFFSET('Hygiene Data'!$F$13,0,10*ROW('Hygiene Data'!F152))="","",OFFSET('Hygiene Data'!$F$13,0,10*ROW('Hygiene Data'!F152)))</f>
        <v/>
      </c>
      <c r="DX158" s="309" t="str">
        <f ca="true">+IF(OFFSET('Hygiene Data'!$G$11,0,10*ROW('Hygiene Data'!G152))="","",OFFSET('Hygiene Data'!$G$11,0,10*ROW('Hygiene Data'!G152)))</f>
        <v/>
      </c>
      <c r="DY158" s="309" t="str">
        <f ca="true">+IF(OFFSET('Hygiene Data'!$G$12,0,10*ROW('Hygiene Data'!G152))="","",OFFSET('Hygiene Data'!$G$12,0,10*ROW('Hygiene Data'!G152)))</f>
        <v/>
      </c>
      <c r="DZ158" s="309" t="str">
        <f ca="true">+IF(OFFSET('Hygiene Data'!$G$13,0,10*ROW('Hygiene Data'!G152))="","",OFFSET('Hygiene Data'!$G$13,0,10*ROW('Hygiene Data'!G152)))</f>
        <v/>
      </c>
      <c r="EA158" s="309" t="str">
        <f ca="true">+IF(OFFSET('Hygiene Data'!$H$11,0,10*ROW('Hygiene Data'!H152))="","",OFFSET('Hygiene Data'!$H$11,0,10*ROW('Hygiene Data'!H152)))</f>
        <v/>
      </c>
      <c r="EB158" s="309" t="str">
        <f ca="true">+IF(OFFSET('Hygiene Data'!$H$12,0,10*ROW('Hygiene Data'!H152))="","",OFFSET('Hygiene Data'!$H$12,0,10*ROW('Hygiene Data'!H152)))</f>
        <v/>
      </c>
      <c r="EC158" s="309" t="str">
        <f ca="true">+IF(OFFSET('Hygiene Data'!$H$13,0,10*ROW('Hygiene Data'!H152))="","",OFFSET('Hygiene Data'!$H$13,0,10*ROW('Hygiene Data'!H152)))</f>
        <v/>
      </c>
      <c r="ED158" s="309" t="str">
        <f ca="true">+IF(OFFSET('Hygiene Data'!$I$11,0,10*ROW('Hygiene Data'!I152))="","",OFFSET('Hygiene Data'!$I$11,0,10*ROW('Hygiene Data'!I152)))</f>
        <v/>
      </c>
      <c r="EE158" s="309" t="str">
        <f ca="true">+IF(OFFSET('Hygiene Data'!$I$12,0,10*ROW('Hygiene Data'!I152))="","",OFFSET('Hygiene Data'!$I$12,0,10*ROW('Hygiene Data'!I152)))</f>
        <v/>
      </c>
      <c r="EF158" s="309"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65"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9"/>
      <c r="BS159" s="309" t="str">
        <f ca="true">+IF(OFFSET('Water Data'!$D$27,0,10*ROW('Water Data'!D153))="","",OFFSET('Water Data'!$D$27,0,10*ROW('Water Data'!D153)))</f>
        <v/>
      </c>
      <c r="BT159" s="309" t="str">
        <f ca="true">+IF(OFFSET('Water Data'!$D$28,0,10*ROW('Water Data'!D153))="","",OFFSET('Water Data'!$D$28,0,10*ROW('Water Data'!D153)))</f>
        <v/>
      </c>
      <c r="BU159" s="309" t="str">
        <f ca="true">+IF(OFFSET('Water Data'!$D$29,0,10*ROW('Water Data'!D153))="","",OFFSET('Water Data'!$D$29,0,10*ROW('Water Data'!D153)))</f>
        <v/>
      </c>
      <c r="BV159" s="309" t="str">
        <f ca="true">+IF(OFFSET('Water Data'!$E$27,0,10*ROW('Water Data'!E153))="","",OFFSET('Water Data'!$E$27,0,10*ROW('Water Data'!E153)))</f>
        <v/>
      </c>
      <c r="BW159" s="309" t="str">
        <f ca="true">+IF(OFFSET('Water Data'!$E$28,0,10*ROW('Water Data'!E153))="","",OFFSET('Water Data'!$E$28,0,10*ROW('Water Data'!E153)))</f>
        <v/>
      </c>
      <c r="BX159" s="309" t="str">
        <f ca="true">+IF(OFFSET('Water Data'!$E$29,0,10*ROW('Water Data'!E153))="","",OFFSET('Water Data'!$E$29,0,10*ROW('Water Data'!E153)))</f>
        <v/>
      </c>
      <c r="BY159" s="309" t="str">
        <f ca="true">+IF(OFFSET('Water Data'!$F$27,0,10*ROW('Water Data'!F153))="","",OFFSET('Water Data'!$F$27,0,10*ROW('Water Data'!F153)))</f>
        <v/>
      </c>
      <c r="BZ159" s="309" t="str">
        <f ca="true">+IF(OFFSET('Water Data'!$F$28,0,10*ROW('Water Data'!F153))="","",OFFSET('Water Data'!$F$28,0,10*ROW('Water Data'!F153)))</f>
        <v/>
      </c>
      <c r="CA159" s="309" t="str">
        <f ca="true">+IF(OFFSET('Water Data'!$F$29,0,10*ROW('Water Data'!F153))="","",OFFSET('Water Data'!$F$29,0,10*ROW('Water Data'!F153)))</f>
        <v/>
      </c>
      <c r="CB159" s="309" t="str">
        <f ca="true">+IF(OFFSET('Water Data'!$G$27,0,10*ROW('Water Data'!G153))="","",OFFSET('Water Data'!$G$27,0,10*ROW('Water Data'!G153)))</f>
        <v/>
      </c>
      <c r="CC159" s="309" t="str">
        <f ca="true">+IF(OFFSET('Water Data'!$G$28,0,10*ROW('Water Data'!G153))="","",OFFSET('Water Data'!$G$28,0,10*ROW('Water Data'!G153)))</f>
        <v/>
      </c>
      <c r="CD159" s="309" t="str">
        <f ca="true">+IF(OFFSET('Water Data'!$G$29,0,10*ROW('Water Data'!G153))="","",OFFSET('Water Data'!$G$29,0,10*ROW('Water Data'!G153)))</f>
        <v/>
      </c>
      <c r="CE159" s="309" t="str">
        <f ca="true">+IF(OFFSET('Water Data'!$H$27,0,10*ROW('Water Data'!H153))="","",OFFSET('Water Data'!$H$27,0,10*ROW('Water Data'!H153)))</f>
        <v/>
      </c>
      <c r="CF159" s="309" t="str">
        <f ca="true">+IF(OFFSET('Water Data'!$H$28,0,10*ROW('Water Data'!H153))="","",OFFSET('Water Data'!$H$28,0,10*ROW('Water Data'!H153)))</f>
        <v/>
      </c>
      <c r="CG159" s="309" t="str">
        <f ca="true">+IF(OFFSET('Water Data'!$H$29,0,10*ROW('Water Data'!H153))="","",OFFSET('Water Data'!$H$29,0,10*ROW('Water Data'!H153)))</f>
        <v/>
      </c>
      <c r="CH159" s="309" t="str">
        <f ca="true">+IF(OFFSET('Water Data'!$I$27,0,10*ROW('Water Data'!I153))="","",OFFSET('Water Data'!$I$27,0,10*ROW('Water Data'!I153)))</f>
        <v/>
      </c>
      <c r="CI159" s="309" t="str">
        <f ca="true">+IF(OFFSET('Water Data'!$I$28,0,10*ROW('Water Data'!I153))="","",OFFSET('Water Data'!$I$28,0,10*ROW('Water Data'!I153)))</f>
        <v/>
      </c>
      <c r="CJ159" s="309" t="str">
        <f ca="true">+IF(OFFSET('Water Data'!$I$29,0,10*ROW('Water Data'!I153))="","",OFFSET('Water Data'!$I$29,0,10*ROW('Water Data'!I153)))</f>
        <v/>
      </c>
      <c r="CK159" s="309" t="str">
        <f ca="true">+IF(OFFSET('Sanitation Data'!$D$28,0,10*ROW('Sanitation Data'!D153))="","",OFFSET('Sanitation Data'!$D$28,0,10*ROW('Sanitation Data'!D153)))</f>
        <v/>
      </c>
      <c r="CL159" s="309" t="str">
        <f ca="true">+IF(OFFSET('Sanitation Data'!$D$29,0,10*ROW('Sanitation Data'!D153))="","",OFFSET('Sanitation Data'!$D$29,0,10*ROW('Sanitation Data'!D153)))</f>
        <v/>
      </c>
      <c r="CM159" s="309" t="str">
        <f ca="true">+IF(OFFSET('Sanitation Data'!$D$30,0,10*ROW('Sanitation Data'!D153))="","",OFFSET('Sanitation Data'!$D$30,0,10*ROW('Sanitation Data'!D153)))</f>
        <v/>
      </c>
      <c r="CN159" s="309" t="str">
        <f ca="true">+IF(OFFSET('Sanitation Data'!$D$31,0,10*ROW('Sanitation Data'!D153))="","",OFFSET('Sanitation Data'!$D$31,0,10*ROW('Sanitation Data'!D153)))</f>
        <v/>
      </c>
      <c r="CO159" s="309" t="str">
        <f ca="true">+IF(OFFSET('Sanitation Data'!$D$32,0,10*ROW('Sanitation Data'!D153))="","",OFFSET('Sanitation Data'!$D$32,0,10*ROW('Sanitation Data'!D153)))</f>
        <v/>
      </c>
      <c r="CP159" s="309" t="str">
        <f ca="true">+IF(OFFSET('Sanitation Data'!$E$28,0,10*ROW('Sanitation Data'!E153))="","",OFFSET('Sanitation Data'!$E$28,0,10*ROW('Sanitation Data'!E153)))</f>
        <v/>
      </c>
      <c r="CQ159" s="309" t="str">
        <f ca="true">+IF(OFFSET('Sanitation Data'!$E$29,0,10*ROW('Sanitation Data'!E153))="","",OFFSET('Sanitation Data'!$E$29,0,10*ROW('Sanitation Data'!E153)))</f>
        <v/>
      </c>
      <c r="CR159" s="309" t="str">
        <f ca="true">+IF(OFFSET('Sanitation Data'!$E$30,0,10*ROW('Sanitation Data'!E153))="","",OFFSET('Sanitation Data'!$E$30,0,10*ROW('Sanitation Data'!E153)))</f>
        <v/>
      </c>
      <c r="CS159" s="309" t="str">
        <f ca="true">+IF(OFFSET('Sanitation Data'!$E$31,0,10*ROW('Sanitation Data'!E153))="","",OFFSET('Sanitation Data'!$E$31,0,10*ROW('Sanitation Data'!E153)))</f>
        <v/>
      </c>
      <c r="CT159" s="309" t="str">
        <f ca="true">+IF(OFFSET('Sanitation Data'!$E$32,0,10*ROW('Sanitation Data'!E153))="","",OFFSET('Sanitation Data'!$E$32,0,10*ROW('Sanitation Data'!E153)))</f>
        <v/>
      </c>
      <c r="CU159" s="309" t="str">
        <f ca="true">+IF(OFFSET('Sanitation Data'!$F$28,0,10*ROW('Sanitation Data'!F153))="","",OFFSET('Sanitation Data'!$F$28,0,10*ROW('Sanitation Data'!F153)))</f>
        <v/>
      </c>
      <c r="CV159" s="309" t="str">
        <f ca="true">+IF(OFFSET('Sanitation Data'!$F$29,0,10*ROW('Sanitation Data'!F153))="","",OFFSET('Sanitation Data'!$F$29,0,10*ROW('Sanitation Data'!F153)))</f>
        <v/>
      </c>
      <c r="CW159" s="309" t="str">
        <f ca="true">+IF(OFFSET('Sanitation Data'!$F$30,0,10*ROW('Sanitation Data'!F153))="","",OFFSET('Sanitation Data'!$F$30,0,10*ROW('Sanitation Data'!F153)))</f>
        <v/>
      </c>
      <c r="CX159" s="309" t="str">
        <f ca="true">+IF(OFFSET('Sanitation Data'!$F$31,0,10*ROW('Sanitation Data'!F153))="","",OFFSET('Sanitation Data'!$F$31,0,10*ROW('Sanitation Data'!F153)))</f>
        <v/>
      </c>
      <c r="CY159" s="309" t="str">
        <f ca="true">+IF(OFFSET('Sanitation Data'!$F$32,0,10*ROW('Sanitation Data'!F153))="","",OFFSET('Sanitation Data'!$F$32,0,10*ROW('Sanitation Data'!F153)))</f>
        <v/>
      </c>
      <c r="CZ159" s="309" t="str">
        <f ca="true">+IF(OFFSET('Sanitation Data'!$G$28,0,10*ROW('Sanitation Data'!G153))="","",OFFSET('Sanitation Data'!$G$28,0,10*ROW('Sanitation Data'!G153)))</f>
        <v/>
      </c>
      <c r="DA159" s="309" t="str">
        <f ca="true">+IF(OFFSET('Sanitation Data'!$G$29,0,10*ROW('Sanitation Data'!G153))="","",OFFSET('Sanitation Data'!$G$29,0,10*ROW('Sanitation Data'!G153)))</f>
        <v/>
      </c>
      <c r="DB159" s="309" t="str">
        <f ca="true">+IF(OFFSET('Sanitation Data'!$G$30,0,10*ROW('Sanitation Data'!G153))="","",OFFSET('Sanitation Data'!$G$30,0,10*ROW('Sanitation Data'!G153)))</f>
        <v/>
      </c>
      <c r="DC159" s="309" t="str">
        <f ca="true">+IF(OFFSET('Sanitation Data'!$G$31,0,10*ROW('Sanitation Data'!G153))="","",OFFSET('Sanitation Data'!$G$31,0,10*ROW('Sanitation Data'!G153)))</f>
        <v/>
      </c>
      <c r="DD159" s="309" t="str">
        <f ca="true">+IF(OFFSET('Sanitation Data'!$G$32,0,10*ROW('Sanitation Data'!G153))="","",OFFSET('Sanitation Data'!$G$32,0,10*ROW('Sanitation Data'!G153)))</f>
        <v/>
      </c>
      <c r="DE159" s="309" t="str">
        <f ca="true">+IF(OFFSET('Sanitation Data'!$H$28,0,10*ROW('Sanitation Data'!H153))="","",OFFSET('Sanitation Data'!$H$28,0,10*ROW('Sanitation Data'!H153)))</f>
        <v/>
      </c>
      <c r="DF159" s="309" t="str">
        <f ca="true">+IF(OFFSET('Sanitation Data'!$H$29,0,10*ROW('Sanitation Data'!H153))="","",OFFSET('Sanitation Data'!$H$29,0,10*ROW('Sanitation Data'!H153)))</f>
        <v/>
      </c>
      <c r="DG159" s="309" t="str">
        <f ca="true">+IF(OFFSET('Sanitation Data'!$H$30,0,10*ROW('Sanitation Data'!H153))="","",OFFSET('Sanitation Data'!$H$30,0,10*ROW('Sanitation Data'!H153)))</f>
        <v/>
      </c>
      <c r="DH159" s="309" t="str">
        <f ca="true">+IF(OFFSET('Sanitation Data'!$H$31,0,10*ROW('Sanitation Data'!H153))="","",OFFSET('Sanitation Data'!$H$31,0,10*ROW('Sanitation Data'!H153)))</f>
        <v/>
      </c>
      <c r="DI159" s="309" t="str">
        <f ca="true">+IF(OFFSET('Sanitation Data'!$H$32,0,10*ROW('Sanitation Data'!H153))="","",OFFSET('Sanitation Data'!$H$32,0,10*ROW('Sanitation Data'!H153)))</f>
        <v/>
      </c>
      <c r="DJ159" s="309" t="str">
        <f ca="true">+IF(OFFSET('Sanitation Data'!$I$28,0,10*ROW('Sanitation Data'!I153))="","",OFFSET('Sanitation Data'!$I$28,0,10*ROW('Sanitation Data'!I153)))</f>
        <v/>
      </c>
      <c r="DK159" s="309" t="str">
        <f ca="true">+IF(OFFSET('Sanitation Data'!$I$29,0,10*ROW('Sanitation Data'!I153))="","",OFFSET('Sanitation Data'!$I$29,0,10*ROW('Sanitation Data'!I153)))</f>
        <v/>
      </c>
      <c r="DL159" s="309" t="str">
        <f ca="true">+IF(OFFSET('Sanitation Data'!$I$30,0,10*ROW('Sanitation Data'!I153))="","",OFFSET('Sanitation Data'!$I$30,0,10*ROW('Sanitation Data'!I153)))</f>
        <v/>
      </c>
      <c r="DM159" s="309" t="str">
        <f ca="true">+IF(OFFSET('Sanitation Data'!$I$31,0,10*ROW('Sanitation Data'!I153))="","",OFFSET('Sanitation Data'!$I$31,0,10*ROW('Sanitation Data'!I153)))</f>
        <v/>
      </c>
      <c r="DN159" s="309" t="str">
        <f ca="true">+IF(OFFSET('Sanitation Data'!$I$32,0,10*ROW('Sanitation Data'!I153))="","",OFFSET('Sanitation Data'!$I$32,0,10*ROW('Sanitation Data'!I153)))</f>
        <v/>
      </c>
      <c r="DO159" s="309" t="str">
        <f ca="true">+IF(OFFSET('Hygiene Data'!$D$11,0,10*ROW('Hygiene Data'!D153))="","",OFFSET('Hygiene Data'!$D$11,0,10*ROW('Hygiene Data'!D153)))</f>
        <v/>
      </c>
      <c r="DP159" s="309" t="str">
        <f ca="true">+IF(OFFSET('Hygiene Data'!$D$12,0,10*ROW('Hygiene Data'!D153))="","",OFFSET('Hygiene Data'!$D$12,0,10*ROW('Hygiene Data'!D153)))</f>
        <v/>
      </c>
      <c r="DQ159" s="309" t="str">
        <f ca="true">+IF(OFFSET('Hygiene Data'!$D$13,0,10*ROW('Hygiene Data'!D153))="","",OFFSET('Hygiene Data'!$D$13,0,10*ROW('Hygiene Data'!D153)))</f>
        <v/>
      </c>
      <c r="DR159" s="309" t="str">
        <f ca="true">+IF(OFFSET('Hygiene Data'!$E$11,0,10*ROW('Hygiene Data'!E153))="","",OFFSET('Hygiene Data'!$E$11,0,10*ROW('Hygiene Data'!E153)))</f>
        <v/>
      </c>
      <c r="DS159" s="309" t="str">
        <f ca="true">+IF(OFFSET('Hygiene Data'!$E$12,0,10*ROW('Hygiene Data'!E153))="","",OFFSET('Hygiene Data'!$E$12,0,10*ROW('Hygiene Data'!E153)))</f>
        <v/>
      </c>
      <c r="DT159" s="309" t="str">
        <f ca="true">+IF(OFFSET('Hygiene Data'!$E$13,0,10*ROW('Hygiene Data'!E153))="","",OFFSET('Hygiene Data'!$E$13,0,10*ROW('Hygiene Data'!E153)))</f>
        <v/>
      </c>
      <c r="DU159" s="309" t="str">
        <f ca="true">+IF(OFFSET('Hygiene Data'!$F$11,0,10*ROW('Hygiene Data'!F153))="","",OFFSET('Hygiene Data'!$F$11,0,10*ROW('Hygiene Data'!F153)))</f>
        <v/>
      </c>
      <c r="DV159" s="309" t="str">
        <f ca="true">+IF(OFFSET('Hygiene Data'!$F$12,0,10*ROW('Hygiene Data'!F153))="","",OFFSET('Hygiene Data'!$F$12,0,10*ROW('Hygiene Data'!F153)))</f>
        <v/>
      </c>
      <c r="DW159" s="309" t="str">
        <f ca="true">+IF(OFFSET('Hygiene Data'!$F$13,0,10*ROW('Hygiene Data'!F153))="","",OFFSET('Hygiene Data'!$F$13,0,10*ROW('Hygiene Data'!F153)))</f>
        <v/>
      </c>
      <c r="DX159" s="309" t="str">
        <f ca="true">+IF(OFFSET('Hygiene Data'!$G$11,0,10*ROW('Hygiene Data'!G153))="","",OFFSET('Hygiene Data'!$G$11,0,10*ROW('Hygiene Data'!G153)))</f>
        <v/>
      </c>
      <c r="DY159" s="309" t="str">
        <f ca="true">+IF(OFFSET('Hygiene Data'!$G$12,0,10*ROW('Hygiene Data'!G153))="","",OFFSET('Hygiene Data'!$G$12,0,10*ROW('Hygiene Data'!G153)))</f>
        <v/>
      </c>
      <c r="DZ159" s="309" t="str">
        <f ca="true">+IF(OFFSET('Hygiene Data'!$G$13,0,10*ROW('Hygiene Data'!G153))="","",OFFSET('Hygiene Data'!$G$13,0,10*ROW('Hygiene Data'!G153)))</f>
        <v/>
      </c>
      <c r="EA159" s="309" t="str">
        <f ca="true">+IF(OFFSET('Hygiene Data'!$H$11,0,10*ROW('Hygiene Data'!H153))="","",OFFSET('Hygiene Data'!$H$11,0,10*ROW('Hygiene Data'!H153)))</f>
        <v/>
      </c>
      <c r="EB159" s="309" t="str">
        <f ca="true">+IF(OFFSET('Hygiene Data'!$H$12,0,10*ROW('Hygiene Data'!H153))="","",OFFSET('Hygiene Data'!$H$12,0,10*ROW('Hygiene Data'!H153)))</f>
        <v/>
      </c>
      <c r="EC159" s="309" t="str">
        <f ca="true">+IF(OFFSET('Hygiene Data'!$H$13,0,10*ROW('Hygiene Data'!H153))="","",OFFSET('Hygiene Data'!$H$13,0,10*ROW('Hygiene Data'!H153)))</f>
        <v/>
      </c>
      <c r="ED159" s="309" t="str">
        <f ca="true">+IF(OFFSET('Hygiene Data'!$I$11,0,10*ROW('Hygiene Data'!I153))="","",OFFSET('Hygiene Data'!$I$11,0,10*ROW('Hygiene Data'!I153)))</f>
        <v/>
      </c>
      <c r="EE159" s="309" t="str">
        <f ca="true">+IF(OFFSET('Hygiene Data'!$I$12,0,10*ROW('Hygiene Data'!I153))="","",OFFSET('Hygiene Data'!$I$12,0,10*ROW('Hygiene Data'!I153)))</f>
        <v/>
      </c>
      <c r="EF159" s="309"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65"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9"/>
      <c r="BS160" s="309" t="str">
        <f ca="true">+IF(OFFSET('Water Data'!$D$27,0,10*ROW('Water Data'!D154))="","",OFFSET('Water Data'!$D$27,0,10*ROW('Water Data'!D154)))</f>
        <v/>
      </c>
      <c r="BT160" s="309" t="str">
        <f ca="true">+IF(OFFSET('Water Data'!$D$28,0,10*ROW('Water Data'!D154))="","",OFFSET('Water Data'!$D$28,0,10*ROW('Water Data'!D154)))</f>
        <v/>
      </c>
      <c r="BU160" s="309" t="str">
        <f ca="true">+IF(OFFSET('Water Data'!$D$29,0,10*ROW('Water Data'!D154))="","",OFFSET('Water Data'!$D$29,0,10*ROW('Water Data'!D154)))</f>
        <v/>
      </c>
      <c r="BV160" s="309" t="str">
        <f ca="true">+IF(OFFSET('Water Data'!$E$27,0,10*ROW('Water Data'!E154))="","",OFFSET('Water Data'!$E$27,0,10*ROW('Water Data'!E154)))</f>
        <v/>
      </c>
      <c r="BW160" s="309" t="str">
        <f ca="true">+IF(OFFSET('Water Data'!$E$28,0,10*ROW('Water Data'!E154))="","",OFFSET('Water Data'!$E$28,0,10*ROW('Water Data'!E154)))</f>
        <v/>
      </c>
      <c r="BX160" s="309" t="str">
        <f ca="true">+IF(OFFSET('Water Data'!$E$29,0,10*ROW('Water Data'!E154))="","",OFFSET('Water Data'!$E$29,0,10*ROW('Water Data'!E154)))</f>
        <v/>
      </c>
      <c r="BY160" s="309" t="str">
        <f ca="true">+IF(OFFSET('Water Data'!$F$27,0,10*ROW('Water Data'!F154))="","",OFFSET('Water Data'!$F$27,0,10*ROW('Water Data'!F154)))</f>
        <v/>
      </c>
      <c r="BZ160" s="309" t="str">
        <f ca="true">+IF(OFFSET('Water Data'!$F$28,0,10*ROW('Water Data'!F154))="","",OFFSET('Water Data'!$F$28,0,10*ROW('Water Data'!F154)))</f>
        <v/>
      </c>
      <c r="CA160" s="309" t="str">
        <f ca="true">+IF(OFFSET('Water Data'!$F$29,0,10*ROW('Water Data'!F154))="","",OFFSET('Water Data'!$F$29,0,10*ROW('Water Data'!F154)))</f>
        <v/>
      </c>
      <c r="CB160" s="309" t="str">
        <f ca="true">+IF(OFFSET('Water Data'!$G$27,0,10*ROW('Water Data'!G154))="","",OFFSET('Water Data'!$G$27,0,10*ROW('Water Data'!G154)))</f>
        <v/>
      </c>
      <c r="CC160" s="309" t="str">
        <f ca="true">+IF(OFFSET('Water Data'!$G$28,0,10*ROW('Water Data'!G154))="","",OFFSET('Water Data'!$G$28,0,10*ROW('Water Data'!G154)))</f>
        <v/>
      </c>
      <c r="CD160" s="309" t="str">
        <f ca="true">+IF(OFFSET('Water Data'!$G$29,0,10*ROW('Water Data'!G154))="","",OFFSET('Water Data'!$G$29,0,10*ROW('Water Data'!G154)))</f>
        <v/>
      </c>
      <c r="CE160" s="309" t="str">
        <f ca="true">+IF(OFFSET('Water Data'!$H$27,0,10*ROW('Water Data'!H154))="","",OFFSET('Water Data'!$H$27,0,10*ROW('Water Data'!H154)))</f>
        <v/>
      </c>
      <c r="CF160" s="309" t="str">
        <f ca="true">+IF(OFFSET('Water Data'!$H$28,0,10*ROW('Water Data'!H154))="","",OFFSET('Water Data'!$H$28,0,10*ROW('Water Data'!H154)))</f>
        <v/>
      </c>
      <c r="CG160" s="309" t="str">
        <f ca="true">+IF(OFFSET('Water Data'!$H$29,0,10*ROW('Water Data'!H154))="","",OFFSET('Water Data'!$H$29,0,10*ROW('Water Data'!H154)))</f>
        <v/>
      </c>
      <c r="CH160" s="309" t="str">
        <f ca="true">+IF(OFFSET('Water Data'!$I$27,0,10*ROW('Water Data'!I154))="","",OFFSET('Water Data'!$I$27,0,10*ROW('Water Data'!I154)))</f>
        <v/>
      </c>
      <c r="CI160" s="309" t="str">
        <f ca="true">+IF(OFFSET('Water Data'!$I$28,0,10*ROW('Water Data'!I154))="","",OFFSET('Water Data'!$I$28,0,10*ROW('Water Data'!I154)))</f>
        <v/>
      </c>
      <c r="CJ160" s="309" t="str">
        <f ca="true">+IF(OFFSET('Water Data'!$I$29,0,10*ROW('Water Data'!I154))="","",OFFSET('Water Data'!$I$29,0,10*ROW('Water Data'!I154)))</f>
        <v/>
      </c>
      <c r="CK160" s="309" t="str">
        <f ca="true">+IF(OFFSET('Sanitation Data'!$D$28,0,10*ROW('Sanitation Data'!D154))="","",OFFSET('Sanitation Data'!$D$28,0,10*ROW('Sanitation Data'!D154)))</f>
        <v/>
      </c>
      <c r="CL160" s="309" t="str">
        <f ca="true">+IF(OFFSET('Sanitation Data'!$D$29,0,10*ROW('Sanitation Data'!D154))="","",OFFSET('Sanitation Data'!$D$29,0,10*ROW('Sanitation Data'!D154)))</f>
        <v/>
      </c>
      <c r="CM160" s="309" t="str">
        <f ca="true">+IF(OFFSET('Sanitation Data'!$D$30,0,10*ROW('Sanitation Data'!D154))="","",OFFSET('Sanitation Data'!$D$30,0,10*ROW('Sanitation Data'!D154)))</f>
        <v/>
      </c>
      <c r="CN160" s="309" t="str">
        <f ca="true">+IF(OFFSET('Sanitation Data'!$D$31,0,10*ROW('Sanitation Data'!D154))="","",OFFSET('Sanitation Data'!$D$31,0,10*ROW('Sanitation Data'!D154)))</f>
        <v/>
      </c>
      <c r="CO160" s="309" t="str">
        <f ca="true">+IF(OFFSET('Sanitation Data'!$D$32,0,10*ROW('Sanitation Data'!D154))="","",OFFSET('Sanitation Data'!$D$32,0,10*ROW('Sanitation Data'!D154)))</f>
        <v/>
      </c>
      <c r="CP160" s="309" t="str">
        <f ca="true">+IF(OFFSET('Sanitation Data'!$E$28,0,10*ROW('Sanitation Data'!E154))="","",OFFSET('Sanitation Data'!$E$28,0,10*ROW('Sanitation Data'!E154)))</f>
        <v/>
      </c>
      <c r="CQ160" s="309" t="str">
        <f ca="true">+IF(OFFSET('Sanitation Data'!$E$29,0,10*ROW('Sanitation Data'!E154))="","",OFFSET('Sanitation Data'!$E$29,0,10*ROW('Sanitation Data'!E154)))</f>
        <v/>
      </c>
      <c r="CR160" s="309" t="str">
        <f ca="true">+IF(OFFSET('Sanitation Data'!$E$30,0,10*ROW('Sanitation Data'!E154))="","",OFFSET('Sanitation Data'!$E$30,0,10*ROW('Sanitation Data'!E154)))</f>
        <v/>
      </c>
      <c r="CS160" s="309" t="str">
        <f ca="true">+IF(OFFSET('Sanitation Data'!$E$31,0,10*ROW('Sanitation Data'!E154))="","",OFFSET('Sanitation Data'!$E$31,0,10*ROW('Sanitation Data'!E154)))</f>
        <v/>
      </c>
      <c r="CT160" s="309" t="str">
        <f ca="true">+IF(OFFSET('Sanitation Data'!$E$32,0,10*ROW('Sanitation Data'!E154))="","",OFFSET('Sanitation Data'!$E$32,0,10*ROW('Sanitation Data'!E154)))</f>
        <v/>
      </c>
      <c r="CU160" s="309" t="str">
        <f ca="true">+IF(OFFSET('Sanitation Data'!$F$28,0,10*ROW('Sanitation Data'!F154))="","",OFFSET('Sanitation Data'!$F$28,0,10*ROW('Sanitation Data'!F154)))</f>
        <v/>
      </c>
      <c r="CV160" s="309" t="str">
        <f ca="true">+IF(OFFSET('Sanitation Data'!$F$29,0,10*ROW('Sanitation Data'!F154))="","",OFFSET('Sanitation Data'!$F$29,0,10*ROW('Sanitation Data'!F154)))</f>
        <v/>
      </c>
      <c r="CW160" s="309" t="str">
        <f ca="true">+IF(OFFSET('Sanitation Data'!$F$30,0,10*ROW('Sanitation Data'!F154))="","",OFFSET('Sanitation Data'!$F$30,0,10*ROW('Sanitation Data'!F154)))</f>
        <v/>
      </c>
      <c r="CX160" s="309" t="str">
        <f ca="true">+IF(OFFSET('Sanitation Data'!$F$31,0,10*ROW('Sanitation Data'!F154))="","",OFFSET('Sanitation Data'!$F$31,0,10*ROW('Sanitation Data'!F154)))</f>
        <v/>
      </c>
      <c r="CY160" s="309" t="str">
        <f ca="true">+IF(OFFSET('Sanitation Data'!$F$32,0,10*ROW('Sanitation Data'!F154))="","",OFFSET('Sanitation Data'!$F$32,0,10*ROW('Sanitation Data'!F154)))</f>
        <v/>
      </c>
      <c r="CZ160" s="309" t="str">
        <f ca="true">+IF(OFFSET('Sanitation Data'!$G$28,0,10*ROW('Sanitation Data'!G154))="","",OFFSET('Sanitation Data'!$G$28,0,10*ROW('Sanitation Data'!G154)))</f>
        <v/>
      </c>
      <c r="DA160" s="309" t="str">
        <f ca="true">+IF(OFFSET('Sanitation Data'!$G$29,0,10*ROW('Sanitation Data'!G154))="","",OFFSET('Sanitation Data'!$G$29,0,10*ROW('Sanitation Data'!G154)))</f>
        <v/>
      </c>
      <c r="DB160" s="309" t="str">
        <f ca="true">+IF(OFFSET('Sanitation Data'!$G$30,0,10*ROW('Sanitation Data'!G154))="","",OFFSET('Sanitation Data'!$G$30,0,10*ROW('Sanitation Data'!G154)))</f>
        <v/>
      </c>
      <c r="DC160" s="309" t="str">
        <f ca="true">+IF(OFFSET('Sanitation Data'!$G$31,0,10*ROW('Sanitation Data'!G154))="","",OFFSET('Sanitation Data'!$G$31,0,10*ROW('Sanitation Data'!G154)))</f>
        <v/>
      </c>
      <c r="DD160" s="309" t="str">
        <f ca="true">+IF(OFFSET('Sanitation Data'!$G$32,0,10*ROW('Sanitation Data'!G154))="","",OFFSET('Sanitation Data'!$G$32,0,10*ROW('Sanitation Data'!G154)))</f>
        <v/>
      </c>
      <c r="DE160" s="309" t="str">
        <f ca="true">+IF(OFFSET('Sanitation Data'!$H$28,0,10*ROW('Sanitation Data'!H154))="","",OFFSET('Sanitation Data'!$H$28,0,10*ROW('Sanitation Data'!H154)))</f>
        <v/>
      </c>
      <c r="DF160" s="309" t="str">
        <f ca="true">+IF(OFFSET('Sanitation Data'!$H$29,0,10*ROW('Sanitation Data'!H154))="","",OFFSET('Sanitation Data'!$H$29,0,10*ROW('Sanitation Data'!H154)))</f>
        <v/>
      </c>
      <c r="DG160" s="309" t="str">
        <f ca="true">+IF(OFFSET('Sanitation Data'!$H$30,0,10*ROW('Sanitation Data'!H154))="","",OFFSET('Sanitation Data'!$H$30,0,10*ROW('Sanitation Data'!H154)))</f>
        <v/>
      </c>
      <c r="DH160" s="309" t="str">
        <f ca="true">+IF(OFFSET('Sanitation Data'!$H$31,0,10*ROW('Sanitation Data'!H154))="","",OFFSET('Sanitation Data'!$H$31,0,10*ROW('Sanitation Data'!H154)))</f>
        <v/>
      </c>
      <c r="DI160" s="309" t="str">
        <f ca="true">+IF(OFFSET('Sanitation Data'!$H$32,0,10*ROW('Sanitation Data'!H154))="","",OFFSET('Sanitation Data'!$H$32,0,10*ROW('Sanitation Data'!H154)))</f>
        <v/>
      </c>
      <c r="DJ160" s="309" t="str">
        <f ca="true">+IF(OFFSET('Sanitation Data'!$I$28,0,10*ROW('Sanitation Data'!I154))="","",OFFSET('Sanitation Data'!$I$28,0,10*ROW('Sanitation Data'!I154)))</f>
        <v/>
      </c>
      <c r="DK160" s="309" t="str">
        <f ca="true">+IF(OFFSET('Sanitation Data'!$I$29,0,10*ROW('Sanitation Data'!I154))="","",OFFSET('Sanitation Data'!$I$29,0,10*ROW('Sanitation Data'!I154)))</f>
        <v/>
      </c>
      <c r="DL160" s="309" t="str">
        <f ca="true">+IF(OFFSET('Sanitation Data'!$I$30,0,10*ROW('Sanitation Data'!I154))="","",OFFSET('Sanitation Data'!$I$30,0,10*ROW('Sanitation Data'!I154)))</f>
        <v/>
      </c>
      <c r="DM160" s="309" t="str">
        <f ca="true">+IF(OFFSET('Sanitation Data'!$I$31,0,10*ROW('Sanitation Data'!I154))="","",OFFSET('Sanitation Data'!$I$31,0,10*ROW('Sanitation Data'!I154)))</f>
        <v/>
      </c>
      <c r="DN160" s="309" t="str">
        <f ca="true">+IF(OFFSET('Sanitation Data'!$I$32,0,10*ROW('Sanitation Data'!I154))="","",OFFSET('Sanitation Data'!$I$32,0,10*ROW('Sanitation Data'!I154)))</f>
        <v/>
      </c>
      <c r="DO160" s="309" t="str">
        <f ca="true">+IF(OFFSET('Hygiene Data'!$D$11,0,10*ROW('Hygiene Data'!D154))="","",OFFSET('Hygiene Data'!$D$11,0,10*ROW('Hygiene Data'!D154)))</f>
        <v/>
      </c>
      <c r="DP160" s="309" t="str">
        <f ca="true">+IF(OFFSET('Hygiene Data'!$D$12,0,10*ROW('Hygiene Data'!D154))="","",OFFSET('Hygiene Data'!$D$12,0,10*ROW('Hygiene Data'!D154)))</f>
        <v/>
      </c>
      <c r="DQ160" s="309" t="str">
        <f ca="true">+IF(OFFSET('Hygiene Data'!$D$13,0,10*ROW('Hygiene Data'!D154))="","",OFFSET('Hygiene Data'!$D$13,0,10*ROW('Hygiene Data'!D154)))</f>
        <v/>
      </c>
      <c r="DR160" s="309" t="str">
        <f ca="true">+IF(OFFSET('Hygiene Data'!$E$11,0,10*ROW('Hygiene Data'!E154))="","",OFFSET('Hygiene Data'!$E$11,0,10*ROW('Hygiene Data'!E154)))</f>
        <v/>
      </c>
      <c r="DS160" s="309" t="str">
        <f ca="true">+IF(OFFSET('Hygiene Data'!$E$12,0,10*ROW('Hygiene Data'!E154))="","",OFFSET('Hygiene Data'!$E$12,0,10*ROW('Hygiene Data'!E154)))</f>
        <v/>
      </c>
      <c r="DT160" s="309" t="str">
        <f ca="true">+IF(OFFSET('Hygiene Data'!$E$13,0,10*ROW('Hygiene Data'!E154))="","",OFFSET('Hygiene Data'!$E$13,0,10*ROW('Hygiene Data'!E154)))</f>
        <v/>
      </c>
      <c r="DU160" s="309" t="str">
        <f ca="true">+IF(OFFSET('Hygiene Data'!$F$11,0,10*ROW('Hygiene Data'!F154))="","",OFFSET('Hygiene Data'!$F$11,0,10*ROW('Hygiene Data'!F154)))</f>
        <v/>
      </c>
      <c r="DV160" s="309" t="str">
        <f ca="true">+IF(OFFSET('Hygiene Data'!$F$12,0,10*ROW('Hygiene Data'!F154))="","",OFFSET('Hygiene Data'!$F$12,0,10*ROW('Hygiene Data'!F154)))</f>
        <v/>
      </c>
      <c r="DW160" s="309" t="str">
        <f ca="true">+IF(OFFSET('Hygiene Data'!$F$13,0,10*ROW('Hygiene Data'!F154))="","",OFFSET('Hygiene Data'!$F$13,0,10*ROW('Hygiene Data'!F154)))</f>
        <v/>
      </c>
      <c r="DX160" s="309" t="str">
        <f ca="true">+IF(OFFSET('Hygiene Data'!$G$11,0,10*ROW('Hygiene Data'!G154))="","",OFFSET('Hygiene Data'!$G$11,0,10*ROW('Hygiene Data'!G154)))</f>
        <v/>
      </c>
      <c r="DY160" s="309" t="str">
        <f ca="true">+IF(OFFSET('Hygiene Data'!$G$12,0,10*ROW('Hygiene Data'!G154))="","",OFFSET('Hygiene Data'!$G$12,0,10*ROW('Hygiene Data'!G154)))</f>
        <v/>
      </c>
      <c r="DZ160" s="309" t="str">
        <f ca="true">+IF(OFFSET('Hygiene Data'!$G$13,0,10*ROW('Hygiene Data'!G154))="","",OFFSET('Hygiene Data'!$G$13,0,10*ROW('Hygiene Data'!G154)))</f>
        <v/>
      </c>
      <c r="EA160" s="309" t="str">
        <f ca="true">+IF(OFFSET('Hygiene Data'!$H$11,0,10*ROW('Hygiene Data'!H154))="","",OFFSET('Hygiene Data'!$H$11,0,10*ROW('Hygiene Data'!H154)))</f>
        <v/>
      </c>
      <c r="EB160" s="309" t="str">
        <f ca="true">+IF(OFFSET('Hygiene Data'!$H$12,0,10*ROW('Hygiene Data'!H154))="","",OFFSET('Hygiene Data'!$H$12,0,10*ROW('Hygiene Data'!H154)))</f>
        <v/>
      </c>
      <c r="EC160" s="309" t="str">
        <f ca="true">+IF(OFFSET('Hygiene Data'!$H$13,0,10*ROW('Hygiene Data'!H154))="","",OFFSET('Hygiene Data'!$H$13,0,10*ROW('Hygiene Data'!H154)))</f>
        <v/>
      </c>
      <c r="ED160" s="309" t="str">
        <f ca="true">+IF(OFFSET('Hygiene Data'!$I$11,0,10*ROW('Hygiene Data'!I154))="","",OFFSET('Hygiene Data'!$I$11,0,10*ROW('Hygiene Data'!I154)))</f>
        <v/>
      </c>
      <c r="EE160" s="309" t="str">
        <f ca="true">+IF(OFFSET('Hygiene Data'!$I$12,0,10*ROW('Hygiene Data'!I154))="","",OFFSET('Hygiene Data'!$I$12,0,10*ROW('Hygiene Data'!I154)))</f>
        <v/>
      </c>
      <c r="EF160" s="309"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65"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9"/>
      <c r="BS161" s="309" t="str">
        <f ca="true">+IF(OFFSET('Water Data'!$D$27,0,10*ROW('Water Data'!D155))="","",OFFSET('Water Data'!$D$27,0,10*ROW('Water Data'!D155)))</f>
        <v/>
      </c>
      <c r="BT161" s="309" t="str">
        <f ca="true">+IF(OFFSET('Water Data'!$D$28,0,10*ROW('Water Data'!D155))="","",OFFSET('Water Data'!$D$28,0,10*ROW('Water Data'!D155)))</f>
        <v/>
      </c>
      <c r="BU161" s="309" t="str">
        <f ca="true">+IF(OFFSET('Water Data'!$D$29,0,10*ROW('Water Data'!D155))="","",OFFSET('Water Data'!$D$29,0,10*ROW('Water Data'!D155)))</f>
        <v/>
      </c>
      <c r="BV161" s="309" t="str">
        <f ca="true">+IF(OFFSET('Water Data'!$E$27,0,10*ROW('Water Data'!E155))="","",OFFSET('Water Data'!$E$27,0,10*ROW('Water Data'!E155)))</f>
        <v/>
      </c>
      <c r="BW161" s="309" t="str">
        <f ca="true">+IF(OFFSET('Water Data'!$E$28,0,10*ROW('Water Data'!E155))="","",OFFSET('Water Data'!$E$28,0,10*ROW('Water Data'!E155)))</f>
        <v/>
      </c>
      <c r="BX161" s="309" t="str">
        <f ca="true">+IF(OFFSET('Water Data'!$E$29,0,10*ROW('Water Data'!E155))="","",OFFSET('Water Data'!$E$29,0,10*ROW('Water Data'!E155)))</f>
        <v/>
      </c>
      <c r="BY161" s="309" t="str">
        <f ca="true">+IF(OFFSET('Water Data'!$F$27,0,10*ROW('Water Data'!F155))="","",OFFSET('Water Data'!$F$27,0,10*ROW('Water Data'!F155)))</f>
        <v/>
      </c>
      <c r="BZ161" s="309" t="str">
        <f ca="true">+IF(OFFSET('Water Data'!$F$28,0,10*ROW('Water Data'!F155))="","",OFFSET('Water Data'!$F$28,0,10*ROW('Water Data'!F155)))</f>
        <v/>
      </c>
      <c r="CA161" s="309" t="str">
        <f ca="true">+IF(OFFSET('Water Data'!$F$29,0,10*ROW('Water Data'!F155))="","",OFFSET('Water Data'!$F$29,0,10*ROW('Water Data'!F155)))</f>
        <v/>
      </c>
      <c r="CB161" s="309" t="str">
        <f ca="true">+IF(OFFSET('Water Data'!$G$27,0,10*ROW('Water Data'!G155))="","",OFFSET('Water Data'!$G$27,0,10*ROW('Water Data'!G155)))</f>
        <v/>
      </c>
      <c r="CC161" s="309" t="str">
        <f ca="true">+IF(OFFSET('Water Data'!$G$28,0,10*ROW('Water Data'!G155))="","",OFFSET('Water Data'!$G$28,0,10*ROW('Water Data'!G155)))</f>
        <v/>
      </c>
      <c r="CD161" s="309" t="str">
        <f ca="true">+IF(OFFSET('Water Data'!$G$29,0,10*ROW('Water Data'!G155))="","",OFFSET('Water Data'!$G$29,0,10*ROW('Water Data'!G155)))</f>
        <v/>
      </c>
      <c r="CE161" s="309" t="str">
        <f ca="true">+IF(OFFSET('Water Data'!$H$27,0,10*ROW('Water Data'!H155))="","",OFFSET('Water Data'!$H$27,0,10*ROW('Water Data'!H155)))</f>
        <v/>
      </c>
      <c r="CF161" s="309" t="str">
        <f ca="true">+IF(OFFSET('Water Data'!$H$28,0,10*ROW('Water Data'!H155))="","",OFFSET('Water Data'!$H$28,0,10*ROW('Water Data'!H155)))</f>
        <v/>
      </c>
      <c r="CG161" s="309" t="str">
        <f ca="true">+IF(OFFSET('Water Data'!$H$29,0,10*ROW('Water Data'!H155))="","",OFFSET('Water Data'!$H$29,0,10*ROW('Water Data'!H155)))</f>
        <v/>
      </c>
      <c r="CH161" s="309" t="str">
        <f ca="true">+IF(OFFSET('Water Data'!$I$27,0,10*ROW('Water Data'!I155))="","",OFFSET('Water Data'!$I$27,0,10*ROW('Water Data'!I155)))</f>
        <v/>
      </c>
      <c r="CI161" s="309" t="str">
        <f ca="true">+IF(OFFSET('Water Data'!$I$28,0,10*ROW('Water Data'!I155))="","",OFFSET('Water Data'!$I$28,0,10*ROW('Water Data'!I155)))</f>
        <v/>
      </c>
      <c r="CJ161" s="309" t="str">
        <f ca="true">+IF(OFFSET('Water Data'!$I$29,0,10*ROW('Water Data'!I155))="","",OFFSET('Water Data'!$I$29,0,10*ROW('Water Data'!I155)))</f>
        <v/>
      </c>
      <c r="CK161" s="309" t="str">
        <f ca="true">+IF(OFFSET('Sanitation Data'!$D$28,0,10*ROW('Sanitation Data'!D155))="","",OFFSET('Sanitation Data'!$D$28,0,10*ROW('Sanitation Data'!D155)))</f>
        <v/>
      </c>
      <c r="CL161" s="309" t="str">
        <f ca="true">+IF(OFFSET('Sanitation Data'!$D$29,0,10*ROW('Sanitation Data'!D155))="","",OFFSET('Sanitation Data'!$D$29,0,10*ROW('Sanitation Data'!D155)))</f>
        <v/>
      </c>
      <c r="CM161" s="309" t="str">
        <f ca="true">+IF(OFFSET('Sanitation Data'!$D$30,0,10*ROW('Sanitation Data'!D155))="","",OFFSET('Sanitation Data'!$D$30,0,10*ROW('Sanitation Data'!D155)))</f>
        <v/>
      </c>
      <c r="CN161" s="309" t="str">
        <f ca="true">+IF(OFFSET('Sanitation Data'!$D$31,0,10*ROW('Sanitation Data'!D155))="","",OFFSET('Sanitation Data'!$D$31,0,10*ROW('Sanitation Data'!D155)))</f>
        <v/>
      </c>
      <c r="CO161" s="309" t="str">
        <f ca="true">+IF(OFFSET('Sanitation Data'!$D$32,0,10*ROW('Sanitation Data'!D155))="","",OFFSET('Sanitation Data'!$D$32,0,10*ROW('Sanitation Data'!D155)))</f>
        <v/>
      </c>
      <c r="CP161" s="309" t="str">
        <f ca="true">+IF(OFFSET('Sanitation Data'!$E$28,0,10*ROW('Sanitation Data'!E155))="","",OFFSET('Sanitation Data'!$E$28,0,10*ROW('Sanitation Data'!E155)))</f>
        <v/>
      </c>
      <c r="CQ161" s="309" t="str">
        <f ca="true">+IF(OFFSET('Sanitation Data'!$E$29,0,10*ROW('Sanitation Data'!E155))="","",OFFSET('Sanitation Data'!$E$29,0,10*ROW('Sanitation Data'!E155)))</f>
        <v/>
      </c>
      <c r="CR161" s="309" t="str">
        <f ca="true">+IF(OFFSET('Sanitation Data'!$E$30,0,10*ROW('Sanitation Data'!E155))="","",OFFSET('Sanitation Data'!$E$30,0,10*ROW('Sanitation Data'!E155)))</f>
        <v/>
      </c>
      <c r="CS161" s="309" t="str">
        <f ca="true">+IF(OFFSET('Sanitation Data'!$E$31,0,10*ROW('Sanitation Data'!E155))="","",OFFSET('Sanitation Data'!$E$31,0,10*ROW('Sanitation Data'!E155)))</f>
        <v/>
      </c>
      <c r="CT161" s="309" t="str">
        <f ca="true">+IF(OFFSET('Sanitation Data'!$E$32,0,10*ROW('Sanitation Data'!E155))="","",OFFSET('Sanitation Data'!$E$32,0,10*ROW('Sanitation Data'!E155)))</f>
        <v/>
      </c>
      <c r="CU161" s="309" t="str">
        <f ca="true">+IF(OFFSET('Sanitation Data'!$F$28,0,10*ROW('Sanitation Data'!F155))="","",OFFSET('Sanitation Data'!$F$28,0,10*ROW('Sanitation Data'!F155)))</f>
        <v/>
      </c>
      <c r="CV161" s="309" t="str">
        <f ca="true">+IF(OFFSET('Sanitation Data'!$F$29,0,10*ROW('Sanitation Data'!F155))="","",OFFSET('Sanitation Data'!$F$29,0,10*ROW('Sanitation Data'!F155)))</f>
        <v/>
      </c>
      <c r="CW161" s="309" t="str">
        <f ca="true">+IF(OFFSET('Sanitation Data'!$F$30,0,10*ROW('Sanitation Data'!F155))="","",OFFSET('Sanitation Data'!$F$30,0,10*ROW('Sanitation Data'!F155)))</f>
        <v/>
      </c>
      <c r="CX161" s="309" t="str">
        <f ca="true">+IF(OFFSET('Sanitation Data'!$F$31,0,10*ROW('Sanitation Data'!F155))="","",OFFSET('Sanitation Data'!$F$31,0,10*ROW('Sanitation Data'!F155)))</f>
        <v/>
      </c>
      <c r="CY161" s="309" t="str">
        <f ca="true">+IF(OFFSET('Sanitation Data'!$F$32,0,10*ROW('Sanitation Data'!F155))="","",OFFSET('Sanitation Data'!$F$32,0,10*ROW('Sanitation Data'!F155)))</f>
        <v/>
      </c>
      <c r="CZ161" s="309" t="str">
        <f ca="true">+IF(OFFSET('Sanitation Data'!$G$28,0,10*ROW('Sanitation Data'!G155))="","",OFFSET('Sanitation Data'!$G$28,0,10*ROW('Sanitation Data'!G155)))</f>
        <v/>
      </c>
      <c r="DA161" s="309" t="str">
        <f ca="true">+IF(OFFSET('Sanitation Data'!$G$29,0,10*ROW('Sanitation Data'!G155))="","",OFFSET('Sanitation Data'!$G$29,0,10*ROW('Sanitation Data'!G155)))</f>
        <v/>
      </c>
      <c r="DB161" s="309" t="str">
        <f ca="true">+IF(OFFSET('Sanitation Data'!$G$30,0,10*ROW('Sanitation Data'!G155))="","",OFFSET('Sanitation Data'!$G$30,0,10*ROW('Sanitation Data'!G155)))</f>
        <v/>
      </c>
      <c r="DC161" s="309" t="str">
        <f ca="true">+IF(OFFSET('Sanitation Data'!$G$31,0,10*ROW('Sanitation Data'!G155))="","",OFFSET('Sanitation Data'!$G$31,0,10*ROW('Sanitation Data'!G155)))</f>
        <v/>
      </c>
      <c r="DD161" s="309" t="str">
        <f ca="true">+IF(OFFSET('Sanitation Data'!$G$32,0,10*ROW('Sanitation Data'!G155))="","",OFFSET('Sanitation Data'!$G$32,0,10*ROW('Sanitation Data'!G155)))</f>
        <v/>
      </c>
      <c r="DE161" s="309" t="str">
        <f ca="true">+IF(OFFSET('Sanitation Data'!$H$28,0,10*ROW('Sanitation Data'!H155))="","",OFFSET('Sanitation Data'!$H$28,0,10*ROW('Sanitation Data'!H155)))</f>
        <v/>
      </c>
      <c r="DF161" s="309" t="str">
        <f ca="true">+IF(OFFSET('Sanitation Data'!$H$29,0,10*ROW('Sanitation Data'!H155))="","",OFFSET('Sanitation Data'!$H$29,0,10*ROW('Sanitation Data'!H155)))</f>
        <v/>
      </c>
      <c r="DG161" s="309" t="str">
        <f ca="true">+IF(OFFSET('Sanitation Data'!$H$30,0,10*ROW('Sanitation Data'!H155))="","",OFFSET('Sanitation Data'!$H$30,0,10*ROW('Sanitation Data'!H155)))</f>
        <v/>
      </c>
      <c r="DH161" s="309" t="str">
        <f ca="true">+IF(OFFSET('Sanitation Data'!$H$31,0,10*ROW('Sanitation Data'!H155))="","",OFFSET('Sanitation Data'!$H$31,0,10*ROW('Sanitation Data'!H155)))</f>
        <v/>
      </c>
      <c r="DI161" s="309" t="str">
        <f ca="true">+IF(OFFSET('Sanitation Data'!$H$32,0,10*ROW('Sanitation Data'!H155))="","",OFFSET('Sanitation Data'!$H$32,0,10*ROW('Sanitation Data'!H155)))</f>
        <v/>
      </c>
      <c r="DJ161" s="309" t="str">
        <f ca="true">+IF(OFFSET('Sanitation Data'!$I$28,0,10*ROW('Sanitation Data'!I155))="","",OFFSET('Sanitation Data'!$I$28,0,10*ROW('Sanitation Data'!I155)))</f>
        <v/>
      </c>
      <c r="DK161" s="309" t="str">
        <f ca="true">+IF(OFFSET('Sanitation Data'!$I$29,0,10*ROW('Sanitation Data'!I155))="","",OFFSET('Sanitation Data'!$I$29,0,10*ROW('Sanitation Data'!I155)))</f>
        <v/>
      </c>
      <c r="DL161" s="309" t="str">
        <f ca="true">+IF(OFFSET('Sanitation Data'!$I$30,0,10*ROW('Sanitation Data'!I155))="","",OFFSET('Sanitation Data'!$I$30,0,10*ROW('Sanitation Data'!I155)))</f>
        <v/>
      </c>
      <c r="DM161" s="309" t="str">
        <f ca="true">+IF(OFFSET('Sanitation Data'!$I$31,0,10*ROW('Sanitation Data'!I155))="","",OFFSET('Sanitation Data'!$I$31,0,10*ROW('Sanitation Data'!I155)))</f>
        <v/>
      </c>
      <c r="DN161" s="309" t="str">
        <f ca="true">+IF(OFFSET('Sanitation Data'!$I$32,0,10*ROW('Sanitation Data'!I155))="","",OFFSET('Sanitation Data'!$I$32,0,10*ROW('Sanitation Data'!I155)))</f>
        <v/>
      </c>
      <c r="DO161" s="309" t="str">
        <f ca="true">+IF(OFFSET('Hygiene Data'!$D$11,0,10*ROW('Hygiene Data'!D155))="","",OFFSET('Hygiene Data'!$D$11,0,10*ROW('Hygiene Data'!D155)))</f>
        <v/>
      </c>
      <c r="DP161" s="309" t="str">
        <f ca="true">+IF(OFFSET('Hygiene Data'!$D$12,0,10*ROW('Hygiene Data'!D155))="","",OFFSET('Hygiene Data'!$D$12,0,10*ROW('Hygiene Data'!D155)))</f>
        <v/>
      </c>
      <c r="DQ161" s="309" t="str">
        <f ca="true">+IF(OFFSET('Hygiene Data'!$D$13,0,10*ROW('Hygiene Data'!D155))="","",OFFSET('Hygiene Data'!$D$13,0,10*ROW('Hygiene Data'!D155)))</f>
        <v/>
      </c>
      <c r="DR161" s="309" t="str">
        <f ca="true">+IF(OFFSET('Hygiene Data'!$E$11,0,10*ROW('Hygiene Data'!E155))="","",OFFSET('Hygiene Data'!$E$11,0,10*ROW('Hygiene Data'!E155)))</f>
        <v/>
      </c>
      <c r="DS161" s="309" t="str">
        <f ca="true">+IF(OFFSET('Hygiene Data'!$E$12,0,10*ROW('Hygiene Data'!E155))="","",OFFSET('Hygiene Data'!$E$12,0,10*ROW('Hygiene Data'!E155)))</f>
        <v/>
      </c>
      <c r="DT161" s="309" t="str">
        <f ca="true">+IF(OFFSET('Hygiene Data'!$E$13,0,10*ROW('Hygiene Data'!E155))="","",OFFSET('Hygiene Data'!$E$13,0,10*ROW('Hygiene Data'!E155)))</f>
        <v/>
      </c>
      <c r="DU161" s="309" t="str">
        <f ca="true">+IF(OFFSET('Hygiene Data'!$F$11,0,10*ROW('Hygiene Data'!F155))="","",OFFSET('Hygiene Data'!$F$11,0,10*ROW('Hygiene Data'!F155)))</f>
        <v/>
      </c>
      <c r="DV161" s="309" t="str">
        <f ca="true">+IF(OFFSET('Hygiene Data'!$F$12,0,10*ROW('Hygiene Data'!F155))="","",OFFSET('Hygiene Data'!$F$12,0,10*ROW('Hygiene Data'!F155)))</f>
        <v/>
      </c>
      <c r="DW161" s="309" t="str">
        <f ca="true">+IF(OFFSET('Hygiene Data'!$F$13,0,10*ROW('Hygiene Data'!F155))="","",OFFSET('Hygiene Data'!$F$13,0,10*ROW('Hygiene Data'!F155)))</f>
        <v/>
      </c>
      <c r="DX161" s="309" t="str">
        <f ca="true">+IF(OFFSET('Hygiene Data'!$G$11,0,10*ROW('Hygiene Data'!G155))="","",OFFSET('Hygiene Data'!$G$11,0,10*ROW('Hygiene Data'!G155)))</f>
        <v/>
      </c>
      <c r="DY161" s="309" t="str">
        <f ca="true">+IF(OFFSET('Hygiene Data'!$G$12,0,10*ROW('Hygiene Data'!G155))="","",OFFSET('Hygiene Data'!$G$12,0,10*ROW('Hygiene Data'!G155)))</f>
        <v/>
      </c>
      <c r="DZ161" s="309" t="str">
        <f ca="true">+IF(OFFSET('Hygiene Data'!$G$13,0,10*ROW('Hygiene Data'!G155))="","",OFFSET('Hygiene Data'!$G$13,0,10*ROW('Hygiene Data'!G155)))</f>
        <v/>
      </c>
      <c r="EA161" s="309" t="str">
        <f ca="true">+IF(OFFSET('Hygiene Data'!$H$11,0,10*ROW('Hygiene Data'!H155))="","",OFFSET('Hygiene Data'!$H$11,0,10*ROW('Hygiene Data'!H155)))</f>
        <v/>
      </c>
      <c r="EB161" s="309" t="str">
        <f ca="true">+IF(OFFSET('Hygiene Data'!$H$12,0,10*ROW('Hygiene Data'!H155))="","",OFFSET('Hygiene Data'!$H$12,0,10*ROW('Hygiene Data'!H155)))</f>
        <v/>
      </c>
      <c r="EC161" s="309" t="str">
        <f ca="true">+IF(OFFSET('Hygiene Data'!$H$13,0,10*ROW('Hygiene Data'!H155))="","",OFFSET('Hygiene Data'!$H$13,0,10*ROW('Hygiene Data'!H155)))</f>
        <v/>
      </c>
      <c r="ED161" s="309" t="str">
        <f ca="true">+IF(OFFSET('Hygiene Data'!$I$11,0,10*ROW('Hygiene Data'!I155))="","",OFFSET('Hygiene Data'!$I$11,0,10*ROW('Hygiene Data'!I155)))</f>
        <v/>
      </c>
      <c r="EE161" s="309" t="str">
        <f ca="true">+IF(OFFSET('Hygiene Data'!$I$12,0,10*ROW('Hygiene Data'!I155))="","",OFFSET('Hygiene Data'!$I$12,0,10*ROW('Hygiene Data'!I155)))</f>
        <v/>
      </c>
      <c r="EF161" s="309"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65"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9"/>
      <c r="BS162" s="309" t="str">
        <f ca="true">+IF(OFFSET('Water Data'!$D$27,0,10*ROW('Water Data'!D156))="","",OFFSET('Water Data'!$D$27,0,10*ROW('Water Data'!D156)))</f>
        <v/>
      </c>
      <c r="BT162" s="309" t="str">
        <f ca="true">+IF(OFFSET('Water Data'!$D$28,0,10*ROW('Water Data'!D156))="","",OFFSET('Water Data'!$D$28,0,10*ROW('Water Data'!D156)))</f>
        <v/>
      </c>
      <c r="BU162" s="309" t="str">
        <f ca="true">+IF(OFFSET('Water Data'!$D$29,0,10*ROW('Water Data'!D156))="","",OFFSET('Water Data'!$D$29,0,10*ROW('Water Data'!D156)))</f>
        <v/>
      </c>
      <c r="BV162" s="309" t="str">
        <f ca="true">+IF(OFFSET('Water Data'!$E$27,0,10*ROW('Water Data'!E156))="","",OFFSET('Water Data'!$E$27,0,10*ROW('Water Data'!E156)))</f>
        <v/>
      </c>
      <c r="BW162" s="309" t="str">
        <f ca="true">+IF(OFFSET('Water Data'!$E$28,0,10*ROW('Water Data'!E156))="","",OFFSET('Water Data'!$E$28,0,10*ROW('Water Data'!E156)))</f>
        <v/>
      </c>
      <c r="BX162" s="309" t="str">
        <f ca="true">+IF(OFFSET('Water Data'!$E$29,0,10*ROW('Water Data'!E156))="","",OFFSET('Water Data'!$E$29,0,10*ROW('Water Data'!E156)))</f>
        <v/>
      </c>
      <c r="BY162" s="309" t="str">
        <f ca="true">+IF(OFFSET('Water Data'!$F$27,0,10*ROW('Water Data'!F156))="","",OFFSET('Water Data'!$F$27,0,10*ROW('Water Data'!F156)))</f>
        <v/>
      </c>
      <c r="BZ162" s="309" t="str">
        <f ca="true">+IF(OFFSET('Water Data'!$F$28,0,10*ROW('Water Data'!F156))="","",OFFSET('Water Data'!$F$28,0,10*ROW('Water Data'!F156)))</f>
        <v/>
      </c>
      <c r="CA162" s="309" t="str">
        <f ca="true">+IF(OFFSET('Water Data'!$F$29,0,10*ROW('Water Data'!F156))="","",OFFSET('Water Data'!$F$29,0,10*ROW('Water Data'!F156)))</f>
        <v/>
      </c>
      <c r="CB162" s="309" t="str">
        <f ca="true">+IF(OFFSET('Water Data'!$G$27,0,10*ROW('Water Data'!G156))="","",OFFSET('Water Data'!$G$27,0,10*ROW('Water Data'!G156)))</f>
        <v/>
      </c>
      <c r="CC162" s="309" t="str">
        <f ca="true">+IF(OFFSET('Water Data'!$G$28,0,10*ROW('Water Data'!G156))="","",OFFSET('Water Data'!$G$28,0,10*ROW('Water Data'!G156)))</f>
        <v/>
      </c>
      <c r="CD162" s="309" t="str">
        <f ca="true">+IF(OFFSET('Water Data'!$G$29,0,10*ROW('Water Data'!G156))="","",OFFSET('Water Data'!$G$29,0,10*ROW('Water Data'!G156)))</f>
        <v/>
      </c>
      <c r="CE162" s="309" t="str">
        <f ca="true">+IF(OFFSET('Water Data'!$H$27,0,10*ROW('Water Data'!H156))="","",OFFSET('Water Data'!$H$27,0,10*ROW('Water Data'!H156)))</f>
        <v/>
      </c>
      <c r="CF162" s="309" t="str">
        <f ca="true">+IF(OFFSET('Water Data'!$H$28,0,10*ROW('Water Data'!H156))="","",OFFSET('Water Data'!$H$28,0,10*ROW('Water Data'!H156)))</f>
        <v/>
      </c>
      <c r="CG162" s="309" t="str">
        <f ca="true">+IF(OFFSET('Water Data'!$H$29,0,10*ROW('Water Data'!H156))="","",OFFSET('Water Data'!$H$29,0,10*ROW('Water Data'!H156)))</f>
        <v/>
      </c>
      <c r="CH162" s="309" t="str">
        <f ca="true">+IF(OFFSET('Water Data'!$I$27,0,10*ROW('Water Data'!I156))="","",OFFSET('Water Data'!$I$27,0,10*ROW('Water Data'!I156)))</f>
        <v/>
      </c>
      <c r="CI162" s="309" t="str">
        <f ca="true">+IF(OFFSET('Water Data'!$I$28,0,10*ROW('Water Data'!I156))="","",OFFSET('Water Data'!$I$28,0,10*ROW('Water Data'!I156)))</f>
        <v/>
      </c>
      <c r="CJ162" s="309" t="str">
        <f ca="true">+IF(OFFSET('Water Data'!$I$29,0,10*ROW('Water Data'!I156))="","",OFFSET('Water Data'!$I$29,0,10*ROW('Water Data'!I156)))</f>
        <v/>
      </c>
      <c r="CK162" s="309" t="str">
        <f ca="true">+IF(OFFSET('Sanitation Data'!$D$28,0,10*ROW('Sanitation Data'!D156))="","",OFFSET('Sanitation Data'!$D$28,0,10*ROW('Sanitation Data'!D156)))</f>
        <v/>
      </c>
      <c r="CL162" s="309" t="str">
        <f ca="true">+IF(OFFSET('Sanitation Data'!$D$29,0,10*ROW('Sanitation Data'!D156))="","",OFFSET('Sanitation Data'!$D$29,0,10*ROW('Sanitation Data'!D156)))</f>
        <v/>
      </c>
      <c r="CM162" s="309" t="str">
        <f ca="true">+IF(OFFSET('Sanitation Data'!$D$30,0,10*ROW('Sanitation Data'!D156))="","",OFFSET('Sanitation Data'!$D$30,0,10*ROW('Sanitation Data'!D156)))</f>
        <v/>
      </c>
      <c r="CN162" s="309" t="str">
        <f ca="true">+IF(OFFSET('Sanitation Data'!$D$31,0,10*ROW('Sanitation Data'!D156))="","",OFFSET('Sanitation Data'!$D$31,0,10*ROW('Sanitation Data'!D156)))</f>
        <v/>
      </c>
      <c r="CO162" s="309" t="str">
        <f ca="true">+IF(OFFSET('Sanitation Data'!$D$32,0,10*ROW('Sanitation Data'!D156))="","",OFFSET('Sanitation Data'!$D$32,0,10*ROW('Sanitation Data'!D156)))</f>
        <v/>
      </c>
      <c r="CP162" s="309" t="str">
        <f ca="true">+IF(OFFSET('Sanitation Data'!$E$28,0,10*ROW('Sanitation Data'!E156))="","",OFFSET('Sanitation Data'!$E$28,0,10*ROW('Sanitation Data'!E156)))</f>
        <v/>
      </c>
      <c r="CQ162" s="309" t="str">
        <f ca="true">+IF(OFFSET('Sanitation Data'!$E$29,0,10*ROW('Sanitation Data'!E156))="","",OFFSET('Sanitation Data'!$E$29,0,10*ROW('Sanitation Data'!E156)))</f>
        <v/>
      </c>
      <c r="CR162" s="309" t="str">
        <f ca="true">+IF(OFFSET('Sanitation Data'!$E$30,0,10*ROW('Sanitation Data'!E156))="","",OFFSET('Sanitation Data'!$E$30,0,10*ROW('Sanitation Data'!E156)))</f>
        <v/>
      </c>
      <c r="CS162" s="309" t="str">
        <f ca="true">+IF(OFFSET('Sanitation Data'!$E$31,0,10*ROW('Sanitation Data'!E156))="","",OFFSET('Sanitation Data'!$E$31,0,10*ROW('Sanitation Data'!E156)))</f>
        <v/>
      </c>
      <c r="CT162" s="309" t="str">
        <f ca="true">+IF(OFFSET('Sanitation Data'!$E$32,0,10*ROW('Sanitation Data'!E156))="","",OFFSET('Sanitation Data'!$E$32,0,10*ROW('Sanitation Data'!E156)))</f>
        <v/>
      </c>
      <c r="CU162" s="309" t="str">
        <f ca="true">+IF(OFFSET('Sanitation Data'!$F$28,0,10*ROW('Sanitation Data'!F156))="","",OFFSET('Sanitation Data'!$F$28,0,10*ROW('Sanitation Data'!F156)))</f>
        <v/>
      </c>
      <c r="CV162" s="309" t="str">
        <f ca="true">+IF(OFFSET('Sanitation Data'!$F$29,0,10*ROW('Sanitation Data'!F156))="","",OFFSET('Sanitation Data'!$F$29,0,10*ROW('Sanitation Data'!F156)))</f>
        <v/>
      </c>
      <c r="CW162" s="309" t="str">
        <f ca="true">+IF(OFFSET('Sanitation Data'!$F$30,0,10*ROW('Sanitation Data'!F156))="","",OFFSET('Sanitation Data'!$F$30,0,10*ROW('Sanitation Data'!F156)))</f>
        <v/>
      </c>
      <c r="CX162" s="309" t="str">
        <f ca="true">+IF(OFFSET('Sanitation Data'!$F$31,0,10*ROW('Sanitation Data'!F156))="","",OFFSET('Sanitation Data'!$F$31,0,10*ROW('Sanitation Data'!F156)))</f>
        <v/>
      </c>
      <c r="CY162" s="309" t="str">
        <f ca="true">+IF(OFFSET('Sanitation Data'!$F$32,0,10*ROW('Sanitation Data'!F156))="","",OFFSET('Sanitation Data'!$F$32,0,10*ROW('Sanitation Data'!F156)))</f>
        <v/>
      </c>
      <c r="CZ162" s="309" t="str">
        <f ca="true">+IF(OFFSET('Sanitation Data'!$G$28,0,10*ROW('Sanitation Data'!G156))="","",OFFSET('Sanitation Data'!$G$28,0,10*ROW('Sanitation Data'!G156)))</f>
        <v/>
      </c>
      <c r="DA162" s="309" t="str">
        <f ca="true">+IF(OFFSET('Sanitation Data'!$G$29,0,10*ROW('Sanitation Data'!G156))="","",OFFSET('Sanitation Data'!$G$29,0,10*ROW('Sanitation Data'!G156)))</f>
        <v/>
      </c>
      <c r="DB162" s="309" t="str">
        <f ca="true">+IF(OFFSET('Sanitation Data'!$G$30,0,10*ROW('Sanitation Data'!G156))="","",OFFSET('Sanitation Data'!$G$30,0,10*ROW('Sanitation Data'!G156)))</f>
        <v/>
      </c>
      <c r="DC162" s="309" t="str">
        <f ca="true">+IF(OFFSET('Sanitation Data'!$G$31,0,10*ROW('Sanitation Data'!G156))="","",OFFSET('Sanitation Data'!$G$31,0,10*ROW('Sanitation Data'!G156)))</f>
        <v/>
      </c>
      <c r="DD162" s="309" t="str">
        <f ca="true">+IF(OFFSET('Sanitation Data'!$G$32,0,10*ROW('Sanitation Data'!G156))="","",OFFSET('Sanitation Data'!$G$32,0,10*ROW('Sanitation Data'!G156)))</f>
        <v/>
      </c>
      <c r="DE162" s="309" t="str">
        <f ca="true">+IF(OFFSET('Sanitation Data'!$H$28,0,10*ROW('Sanitation Data'!H156))="","",OFFSET('Sanitation Data'!$H$28,0,10*ROW('Sanitation Data'!H156)))</f>
        <v/>
      </c>
      <c r="DF162" s="309" t="str">
        <f ca="true">+IF(OFFSET('Sanitation Data'!$H$29,0,10*ROW('Sanitation Data'!H156))="","",OFFSET('Sanitation Data'!$H$29,0,10*ROW('Sanitation Data'!H156)))</f>
        <v/>
      </c>
      <c r="DG162" s="309" t="str">
        <f ca="true">+IF(OFFSET('Sanitation Data'!$H$30,0,10*ROW('Sanitation Data'!H156))="","",OFFSET('Sanitation Data'!$H$30,0,10*ROW('Sanitation Data'!H156)))</f>
        <v/>
      </c>
      <c r="DH162" s="309" t="str">
        <f ca="true">+IF(OFFSET('Sanitation Data'!$H$31,0,10*ROW('Sanitation Data'!H156))="","",OFFSET('Sanitation Data'!$H$31,0,10*ROW('Sanitation Data'!H156)))</f>
        <v/>
      </c>
      <c r="DI162" s="309" t="str">
        <f ca="true">+IF(OFFSET('Sanitation Data'!$H$32,0,10*ROW('Sanitation Data'!H156))="","",OFFSET('Sanitation Data'!$H$32,0,10*ROW('Sanitation Data'!H156)))</f>
        <v/>
      </c>
      <c r="DJ162" s="309" t="str">
        <f ca="true">+IF(OFFSET('Sanitation Data'!$I$28,0,10*ROW('Sanitation Data'!I156))="","",OFFSET('Sanitation Data'!$I$28,0,10*ROW('Sanitation Data'!I156)))</f>
        <v/>
      </c>
      <c r="DK162" s="309" t="str">
        <f ca="true">+IF(OFFSET('Sanitation Data'!$I$29,0,10*ROW('Sanitation Data'!I156))="","",OFFSET('Sanitation Data'!$I$29,0,10*ROW('Sanitation Data'!I156)))</f>
        <v/>
      </c>
      <c r="DL162" s="309" t="str">
        <f ca="true">+IF(OFFSET('Sanitation Data'!$I$30,0,10*ROW('Sanitation Data'!I156))="","",OFFSET('Sanitation Data'!$I$30,0,10*ROW('Sanitation Data'!I156)))</f>
        <v/>
      </c>
      <c r="DM162" s="309" t="str">
        <f ca="true">+IF(OFFSET('Sanitation Data'!$I$31,0,10*ROW('Sanitation Data'!I156))="","",OFFSET('Sanitation Data'!$I$31,0,10*ROW('Sanitation Data'!I156)))</f>
        <v/>
      </c>
      <c r="DN162" s="309" t="str">
        <f ca="true">+IF(OFFSET('Sanitation Data'!$I$32,0,10*ROW('Sanitation Data'!I156))="","",OFFSET('Sanitation Data'!$I$32,0,10*ROW('Sanitation Data'!I156)))</f>
        <v/>
      </c>
      <c r="DO162" s="309" t="str">
        <f ca="true">+IF(OFFSET('Hygiene Data'!$D$11,0,10*ROW('Hygiene Data'!D156))="","",OFFSET('Hygiene Data'!$D$11,0,10*ROW('Hygiene Data'!D156)))</f>
        <v/>
      </c>
      <c r="DP162" s="309" t="str">
        <f ca="true">+IF(OFFSET('Hygiene Data'!$D$12,0,10*ROW('Hygiene Data'!D156))="","",OFFSET('Hygiene Data'!$D$12,0,10*ROW('Hygiene Data'!D156)))</f>
        <v/>
      </c>
      <c r="DQ162" s="309" t="str">
        <f ca="true">+IF(OFFSET('Hygiene Data'!$D$13,0,10*ROW('Hygiene Data'!D156))="","",OFFSET('Hygiene Data'!$D$13,0,10*ROW('Hygiene Data'!D156)))</f>
        <v/>
      </c>
      <c r="DR162" s="309" t="str">
        <f ca="true">+IF(OFFSET('Hygiene Data'!$E$11,0,10*ROW('Hygiene Data'!E156))="","",OFFSET('Hygiene Data'!$E$11,0,10*ROW('Hygiene Data'!E156)))</f>
        <v/>
      </c>
      <c r="DS162" s="309" t="str">
        <f ca="true">+IF(OFFSET('Hygiene Data'!$E$12,0,10*ROW('Hygiene Data'!E156))="","",OFFSET('Hygiene Data'!$E$12,0,10*ROW('Hygiene Data'!E156)))</f>
        <v/>
      </c>
      <c r="DT162" s="309" t="str">
        <f ca="true">+IF(OFFSET('Hygiene Data'!$E$13,0,10*ROW('Hygiene Data'!E156))="","",OFFSET('Hygiene Data'!$E$13,0,10*ROW('Hygiene Data'!E156)))</f>
        <v/>
      </c>
      <c r="DU162" s="309" t="str">
        <f ca="true">+IF(OFFSET('Hygiene Data'!$F$11,0,10*ROW('Hygiene Data'!F156))="","",OFFSET('Hygiene Data'!$F$11,0,10*ROW('Hygiene Data'!F156)))</f>
        <v/>
      </c>
      <c r="DV162" s="309" t="str">
        <f ca="true">+IF(OFFSET('Hygiene Data'!$F$12,0,10*ROW('Hygiene Data'!F156))="","",OFFSET('Hygiene Data'!$F$12,0,10*ROW('Hygiene Data'!F156)))</f>
        <v/>
      </c>
      <c r="DW162" s="309" t="str">
        <f ca="true">+IF(OFFSET('Hygiene Data'!$F$13,0,10*ROW('Hygiene Data'!F156))="","",OFFSET('Hygiene Data'!$F$13,0,10*ROW('Hygiene Data'!F156)))</f>
        <v/>
      </c>
      <c r="DX162" s="309" t="str">
        <f ca="true">+IF(OFFSET('Hygiene Data'!$G$11,0,10*ROW('Hygiene Data'!G156))="","",OFFSET('Hygiene Data'!$G$11,0,10*ROW('Hygiene Data'!G156)))</f>
        <v/>
      </c>
      <c r="DY162" s="309" t="str">
        <f ca="true">+IF(OFFSET('Hygiene Data'!$G$12,0,10*ROW('Hygiene Data'!G156))="","",OFFSET('Hygiene Data'!$G$12,0,10*ROW('Hygiene Data'!G156)))</f>
        <v/>
      </c>
      <c r="DZ162" s="309" t="str">
        <f ca="true">+IF(OFFSET('Hygiene Data'!$G$13,0,10*ROW('Hygiene Data'!G156))="","",OFFSET('Hygiene Data'!$G$13,0,10*ROW('Hygiene Data'!G156)))</f>
        <v/>
      </c>
      <c r="EA162" s="309" t="str">
        <f ca="true">+IF(OFFSET('Hygiene Data'!$H$11,0,10*ROW('Hygiene Data'!H156))="","",OFFSET('Hygiene Data'!$H$11,0,10*ROW('Hygiene Data'!H156)))</f>
        <v/>
      </c>
      <c r="EB162" s="309" t="str">
        <f ca="true">+IF(OFFSET('Hygiene Data'!$H$12,0,10*ROW('Hygiene Data'!H156))="","",OFFSET('Hygiene Data'!$H$12,0,10*ROW('Hygiene Data'!H156)))</f>
        <v/>
      </c>
      <c r="EC162" s="309" t="str">
        <f ca="true">+IF(OFFSET('Hygiene Data'!$H$13,0,10*ROW('Hygiene Data'!H156))="","",OFFSET('Hygiene Data'!$H$13,0,10*ROW('Hygiene Data'!H156)))</f>
        <v/>
      </c>
      <c r="ED162" s="309" t="str">
        <f ca="true">+IF(OFFSET('Hygiene Data'!$I$11,0,10*ROW('Hygiene Data'!I156))="","",OFFSET('Hygiene Data'!$I$11,0,10*ROW('Hygiene Data'!I156)))</f>
        <v/>
      </c>
      <c r="EE162" s="309" t="str">
        <f ca="true">+IF(OFFSET('Hygiene Data'!$I$12,0,10*ROW('Hygiene Data'!I156))="","",OFFSET('Hygiene Data'!$I$12,0,10*ROW('Hygiene Data'!I156)))</f>
        <v/>
      </c>
      <c r="EF162" s="309"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65"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9"/>
      <c r="BS163" s="309" t="str">
        <f ca="true">+IF(OFFSET('Water Data'!$D$27,0,10*ROW('Water Data'!D157))="","",OFFSET('Water Data'!$D$27,0,10*ROW('Water Data'!D157)))</f>
        <v/>
      </c>
      <c r="BT163" s="309" t="str">
        <f ca="true">+IF(OFFSET('Water Data'!$D$28,0,10*ROW('Water Data'!D157))="","",OFFSET('Water Data'!$D$28,0,10*ROW('Water Data'!D157)))</f>
        <v/>
      </c>
      <c r="BU163" s="309" t="str">
        <f ca="true">+IF(OFFSET('Water Data'!$D$29,0,10*ROW('Water Data'!D157))="","",OFFSET('Water Data'!$D$29,0,10*ROW('Water Data'!D157)))</f>
        <v/>
      </c>
      <c r="BV163" s="309" t="str">
        <f ca="true">+IF(OFFSET('Water Data'!$E$27,0,10*ROW('Water Data'!E157))="","",OFFSET('Water Data'!$E$27,0,10*ROW('Water Data'!E157)))</f>
        <v/>
      </c>
      <c r="BW163" s="309" t="str">
        <f ca="true">+IF(OFFSET('Water Data'!$E$28,0,10*ROW('Water Data'!E157))="","",OFFSET('Water Data'!$E$28,0,10*ROW('Water Data'!E157)))</f>
        <v/>
      </c>
      <c r="BX163" s="309" t="str">
        <f ca="true">+IF(OFFSET('Water Data'!$E$29,0,10*ROW('Water Data'!E157))="","",OFFSET('Water Data'!$E$29,0,10*ROW('Water Data'!E157)))</f>
        <v/>
      </c>
      <c r="BY163" s="309" t="str">
        <f ca="true">+IF(OFFSET('Water Data'!$F$27,0,10*ROW('Water Data'!F157))="","",OFFSET('Water Data'!$F$27,0,10*ROW('Water Data'!F157)))</f>
        <v/>
      </c>
      <c r="BZ163" s="309" t="str">
        <f ca="true">+IF(OFFSET('Water Data'!$F$28,0,10*ROW('Water Data'!F157))="","",OFFSET('Water Data'!$F$28,0,10*ROW('Water Data'!F157)))</f>
        <v/>
      </c>
      <c r="CA163" s="309" t="str">
        <f ca="true">+IF(OFFSET('Water Data'!$F$29,0,10*ROW('Water Data'!F157))="","",OFFSET('Water Data'!$F$29,0,10*ROW('Water Data'!F157)))</f>
        <v/>
      </c>
      <c r="CB163" s="309" t="str">
        <f ca="true">+IF(OFFSET('Water Data'!$G$27,0,10*ROW('Water Data'!G157))="","",OFFSET('Water Data'!$G$27,0,10*ROW('Water Data'!G157)))</f>
        <v/>
      </c>
      <c r="CC163" s="309" t="str">
        <f ca="true">+IF(OFFSET('Water Data'!$G$28,0,10*ROW('Water Data'!G157))="","",OFFSET('Water Data'!$G$28,0,10*ROW('Water Data'!G157)))</f>
        <v/>
      </c>
      <c r="CD163" s="309" t="str">
        <f ca="true">+IF(OFFSET('Water Data'!$G$29,0,10*ROW('Water Data'!G157))="","",OFFSET('Water Data'!$G$29,0,10*ROW('Water Data'!G157)))</f>
        <v/>
      </c>
      <c r="CE163" s="309" t="str">
        <f ca="true">+IF(OFFSET('Water Data'!$H$27,0,10*ROW('Water Data'!H157))="","",OFFSET('Water Data'!$H$27,0,10*ROW('Water Data'!H157)))</f>
        <v/>
      </c>
      <c r="CF163" s="309" t="str">
        <f ca="true">+IF(OFFSET('Water Data'!$H$28,0,10*ROW('Water Data'!H157))="","",OFFSET('Water Data'!$H$28,0,10*ROW('Water Data'!H157)))</f>
        <v/>
      </c>
      <c r="CG163" s="309" t="str">
        <f ca="true">+IF(OFFSET('Water Data'!$H$29,0,10*ROW('Water Data'!H157))="","",OFFSET('Water Data'!$H$29,0,10*ROW('Water Data'!H157)))</f>
        <v/>
      </c>
      <c r="CH163" s="309" t="str">
        <f ca="true">+IF(OFFSET('Water Data'!$I$27,0,10*ROW('Water Data'!I157))="","",OFFSET('Water Data'!$I$27,0,10*ROW('Water Data'!I157)))</f>
        <v/>
      </c>
      <c r="CI163" s="309" t="str">
        <f ca="true">+IF(OFFSET('Water Data'!$I$28,0,10*ROW('Water Data'!I157))="","",OFFSET('Water Data'!$I$28,0,10*ROW('Water Data'!I157)))</f>
        <v/>
      </c>
      <c r="CJ163" s="309" t="str">
        <f ca="true">+IF(OFFSET('Water Data'!$I$29,0,10*ROW('Water Data'!I157))="","",OFFSET('Water Data'!$I$29,0,10*ROW('Water Data'!I157)))</f>
        <v/>
      </c>
      <c r="CK163" s="309" t="str">
        <f ca="true">+IF(OFFSET('Sanitation Data'!$D$28,0,10*ROW('Sanitation Data'!D157))="","",OFFSET('Sanitation Data'!$D$28,0,10*ROW('Sanitation Data'!D157)))</f>
        <v/>
      </c>
      <c r="CL163" s="309" t="str">
        <f ca="true">+IF(OFFSET('Sanitation Data'!$D$29,0,10*ROW('Sanitation Data'!D157))="","",OFFSET('Sanitation Data'!$D$29,0,10*ROW('Sanitation Data'!D157)))</f>
        <v/>
      </c>
      <c r="CM163" s="309" t="str">
        <f ca="true">+IF(OFFSET('Sanitation Data'!$D$30,0,10*ROW('Sanitation Data'!D157))="","",OFFSET('Sanitation Data'!$D$30,0,10*ROW('Sanitation Data'!D157)))</f>
        <v/>
      </c>
      <c r="CN163" s="309" t="str">
        <f ca="true">+IF(OFFSET('Sanitation Data'!$D$31,0,10*ROW('Sanitation Data'!D157))="","",OFFSET('Sanitation Data'!$D$31,0,10*ROW('Sanitation Data'!D157)))</f>
        <v/>
      </c>
      <c r="CO163" s="309" t="str">
        <f ca="true">+IF(OFFSET('Sanitation Data'!$D$32,0,10*ROW('Sanitation Data'!D157))="","",OFFSET('Sanitation Data'!$D$32,0,10*ROW('Sanitation Data'!D157)))</f>
        <v/>
      </c>
      <c r="CP163" s="309" t="str">
        <f ca="true">+IF(OFFSET('Sanitation Data'!$E$28,0,10*ROW('Sanitation Data'!E157))="","",OFFSET('Sanitation Data'!$E$28,0,10*ROW('Sanitation Data'!E157)))</f>
        <v/>
      </c>
      <c r="CQ163" s="309" t="str">
        <f ca="true">+IF(OFFSET('Sanitation Data'!$E$29,0,10*ROW('Sanitation Data'!E157))="","",OFFSET('Sanitation Data'!$E$29,0,10*ROW('Sanitation Data'!E157)))</f>
        <v/>
      </c>
      <c r="CR163" s="309" t="str">
        <f ca="true">+IF(OFFSET('Sanitation Data'!$E$30,0,10*ROW('Sanitation Data'!E157))="","",OFFSET('Sanitation Data'!$E$30,0,10*ROW('Sanitation Data'!E157)))</f>
        <v/>
      </c>
      <c r="CS163" s="309" t="str">
        <f ca="true">+IF(OFFSET('Sanitation Data'!$E$31,0,10*ROW('Sanitation Data'!E157))="","",OFFSET('Sanitation Data'!$E$31,0,10*ROW('Sanitation Data'!E157)))</f>
        <v/>
      </c>
      <c r="CT163" s="309" t="str">
        <f ca="true">+IF(OFFSET('Sanitation Data'!$E$32,0,10*ROW('Sanitation Data'!E157))="","",OFFSET('Sanitation Data'!$E$32,0,10*ROW('Sanitation Data'!E157)))</f>
        <v/>
      </c>
      <c r="CU163" s="309" t="str">
        <f ca="true">+IF(OFFSET('Sanitation Data'!$F$28,0,10*ROW('Sanitation Data'!F157))="","",OFFSET('Sanitation Data'!$F$28,0,10*ROW('Sanitation Data'!F157)))</f>
        <v/>
      </c>
      <c r="CV163" s="309" t="str">
        <f ca="true">+IF(OFFSET('Sanitation Data'!$F$29,0,10*ROW('Sanitation Data'!F157))="","",OFFSET('Sanitation Data'!$F$29,0,10*ROW('Sanitation Data'!F157)))</f>
        <v/>
      </c>
      <c r="CW163" s="309" t="str">
        <f ca="true">+IF(OFFSET('Sanitation Data'!$F$30,0,10*ROW('Sanitation Data'!F157))="","",OFFSET('Sanitation Data'!$F$30,0,10*ROW('Sanitation Data'!F157)))</f>
        <v/>
      </c>
      <c r="CX163" s="309" t="str">
        <f ca="true">+IF(OFFSET('Sanitation Data'!$F$31,0,10*ROW('Sanitation Data'!F157))="","",OFFSET('Sanitation Data'!$F$31,0,10*ROW('Sanitation Data'!F157)))</f>
        <v/>
      </c>
      <c r="CY163" s="309" t="str">
        <f ca="true">+IF(OFFSET('Sanitation Data'!$F$32,0,10*ROW('Sanitation Data'!F157))="","",OFFSET('Sanitation Data'!$F$32,0,10*ROW('Sanitation Data'!F157)))</f>
        <v/>
      </c>
      <c r="CZ163" s="309" t="str">
        <f ca="true">+IF(OFFSET('Sanitation Data'!$G$28,0,10*ROW('Sanitation Data'!G157))="","",OFFSET('Sanitation Data'!$G$28,0,10*ROW('Sanitation Data'!G157)))</f>
        <v/>
      </c>
      <c r="DA163" s="309" t="str">
        <f ca="true">+IF(OFFSET('Sanitation Data'!$G$29,0,10*ROW('Sanitation Data'!G157))="","",OFFSET('Sanitation Data'!$G$29,0,10*ROW('Sanitation Data'!G157)))</f>
        <v/>
      </c>
      <c r="DB163" s="309" t="str">
        <f ca="true">+IF(OFFSET('Sanitation Data'!$G$30,0,10*ROW('Sanitation Data'!G157))="","",OFFSET('Sanitation Data'!$G$30,0,10*ROW('Sanitation Data'!G157)))</f>
        <v/>
      </c>
      <c r="DC163" s="309" t="str">
        <f ca="true">+IF(OFFSET('Sanitation Data'!$G$31,0,10*ROW('Sanitation Data'!G157))="","",OFFSET('Sanitation Data'!$G$31,0,10*ROW('Sanitation Data'!G157)))</f>
        <v/>
      </c>
      <c r="DD163" s="309" t="str">
        <f ca="true">+IF(OFFSET('Sanitation Data'!$G$32,0,10*ROW('Sanitation Data'!G157))="","",OFFSET('Sanitation Data'!$G$32,0,10*ROW('Sanitation Data'!G157)))</f>
        <v/>
      </c>
      <c r="DE163" s="309" t="str">
        <f ca="true">+IF(OFFSET('Sanitation Data'!$H$28,0,10*ROW('Sanitation Data'!H157))="","",OFFSET('Sanitation Data'!$H$28,0,10*ROW('Sanitation Data'!H157)))</f>
        <v/>
      </c>
      <c r="DF163" s="309" t="str">
        <f ca="true">+IF(OFFSET('Sanitation Data'!$H$29,0,10*ROW('Sanitation Data'!H157))="","",OFFSET('Sanitation Data'!$H$29,0,10*ROW('Sanitation Data'!H157)))</f>
        <v/>
      </c>
      <c r="DG163" s="309" t="str">
        <f ca="true">+IF(OFFSET('Sanitation Data'!$H$30,0,10*ROW('Sanitation Data'!H157))="","",OFFSET('Sanitation Data'!$H$30,0,10*ROW('Sanitation Data'!H157)))</f>
        <v/>
      </c>
      <c r="DH163" s="309" t="str">
        <f ca="true">+IF(OFFSET('Sanitation Data'!$H$31,0,10*ROW('Sanitation Data'!H157))="","",OFFSET('Sanitation Data'!$H$31,0,10*ROW('Sanitation Data'!H157)))</f>
        <v/>
      </c>
      <c r="DI163" s="309" t="str">
        <f ca="true">+IF(OFFSET('Sanitation Data'!$H$32,0,10*ROW('Sanitation Data'!H157))="","",OFFSET('Sanitation Data'!$H$32,0,10*ROW('Sanitation Data'!H157)))</f>
        <v/>
      </c>
      <c r="DJ163" s="309" t="str">
        <f ca="true">+IF(OFFSET('Sanitation Data'!$I$28,0,10*ROW('Sanitation Data'!I157))="","",OFFSET('Sanitation Data'!$I$28,0,10*ROW('Sanitation Data'!I157)))</f>
        <v/>
      </c>
      <c r="DK163" s="309" t="str">
        <f ca="true">+IF(OFFSET('Sanitation Data'!$I$29,0,10*ROW('Sanitation Data'!I157))="","",OFFSET('Sanitation Data'!$I$29,0,10*ROW('Sanitation Data'!I157)))</f>
        <v/>
      </c>
      <c r="DL163" s="309" t="str">
        <f ca="true">+IF(OFFSET('Sanitation Data'!$I$30,0,10*ROW('Sanitation Data'!I157))="","",OFFSET('Sanitation Data'!$I$30,0,10*ROW('Sanitation Data'!I157)))</f>
        <v/>
      </c>
      <c r="DM163" s="309" t="str">
        <f ca="true">+IF(OFFSET('Sanitation Data'!$I$31,0,10*ROW('Sanitation Data'!I157))="","",OFFSET('Sanitation Data'!$I$31,0,10*ROW('Sanitation Data'!I157)))</f>
        <v/>
      </c>
      <c r="DN163" s="309" t="str">
        <f ca="true">+IF(OFFSET('Sanitation Data'!$I$32,0,10*ROW('Sanitation Data'!I157))="","",OFFSET('Sanitation Data'!$I$32,0,10*ROW('Sanitation Data'!I157)))</f>
        <v/>
      </c>
      <c r="DO163" s="309" t="str">
        <f ca="true">+IF(OFFSET('Hygiene Data'!$D$11,0,10*ROW('Hygiene Data'!D157))="","",OFFSET('Hygiene Data'!$D$11,0,10*ROW('Hygiene Data'!D157)))</f>
        <v/>
      </c>
      <c r="DP163" s="309" t="str">
        <f ca="true">+IF(OFFSET('Hygiene Data'!$D$12,0,10*ROW('Hygiene Data'!D157))="","",OFFSET('Hygiene Data'!$D$12,0,10*ROW('Hygiene Data'!D157)))</f>
        <v/>
      </c>
      <c r="DQ163" s="309" t="str">
        <f ca="true">+IF(OFFSET('Hygiene Data'!$D$13,0,10*ROW('Hygiene Data'!D157))="","",OFFSET('Hygiene Data'!$D$13,0,10*ROW('Hygiene Data'!D157)))</f>
        <v/>
      </c>
      <c r="DR163" s="309" t="str">
        <f ca="true">+IF(OFFSET('Hygiene Data'!$E$11,0,10*ROW('Hygiene Data'!E157))="","",OFFSET('Hygiene Data'!$E$11,0,10*ROW('Hygiene Data'!E157)))</f>
        <v/>
      </c>
      <c r="DS163" s="309" t="str">
        <f ca="true">+IF(OFFSET('Hygiene Data'!$E$12,0,10*ROW('Hygiene Data'!E157))="","",OFFSET('Hygiene Data'!$E$12,0,10*ROW('Hygiene Data'!E157)))</f>
        <v/>
      </c>
      <c r="DT163" s="309" t="str">
        <f ca="true">+IF(OFFSET('Hygiene Data'!$E$13,0,10*ROW('Hygiene Data'!E157))="","",OFFSET('Hygiene Data'!$E$13,0,10*ROW('Hygiene Data'!E157)))</f>
        <v/>
      </c>
      <c r="DU163" s="309" t="str">
        <f ca="true">+IF(OFFSET('Hygiene Data'!$F$11,0,10*ROW('Hygiene Data'!F157))="","",OFFSET('Hygiene Data'!$F$11,0,10*ROW('Hygiene Data'!F157)))</f>
        <v/>
      </c>
      <c r="DV163" s="309" t="str">
        <f ca="true">+IF(OFFSET('Hygiene Data'!$F$12,0,10*ROW('Hygiene Data'!F157))="","",OFFSET('Hygiene Data'!$F$12,0,10*ROW('Hygiene Data'!F157)))</f>
        <v/>
      </c>
      <c r="DW163" s="309" t="str">
        <f ca="true">+IF(OFFSET('Hygiene Data'!$F$13,0,10*ROW('Hygiene Data'!F157))="","",OFFSET('Hygiene Data'!$F$13,0,10*ROW('Hygiene Data'!F157)))</f>
        <v/>
      </c>
      <c r="DX163" s="309" t="str">
        <f ca="true">+IF(OFFSET('Hygiene Data'!$G$11,0,10*ROW('Hygiene Data'!G157))="","",OFFSET('Hygiene Data'!$G$11,0,10*ROW('Hygiene Data'!G157)))</f>
        <v/>
      </c>
      <c r="DY163" s="309" t="str">
        <f ca="true">+IF(OFFSET('Hygiene Data'!$G$12,0,10*ROW('Hygiene Data'!G157))="","",OFFSET('Hygiene Data'!$G$12,0,10*ROW('Hygiene Data'!G157)))</f>
        <v/>
      </c>
      <c r="DZ163" s="309" t="str">
        <f ca="true">+IF(OFFSET('Hygiene Data'!$G$13,0,10*ROW('Hygiene Data'!G157))="","",OFFSET('Hygiene Data'!$G$13,0,10*ROW('Hygiene Data'!G157)))</f>
        <v/>
      </c>
      <c r="EA163" s="309" t="str">
        <f ca="true">+IF(OFFSET('Hygiene Data'!$H$11,0,10*ROW('Hygiene Data'!H157))="","",OFFSET('Hygiene Data'!$H$11,0,10*ROW('Hygiene Data'!H157)))</f>
        <v/>
      </c>
      <c r="EB163" s="309" t="str">
        <f ca="true">+IF(OFFSET('Hygiene Data'!$H$12,0,10*ROW('Hygiene Data'!H157))="","",OFFSET('Hygiene Data'!$H$12,0,10*ROW('Hygiene Data'!H157)))</f>
        <v/>
      </c>
      <c r="EC163" s="309" t="str">
        <f ca="true">+IF(OFFSET('Hygiene Data'!$H$13,0,10*ROW('Hygiene Data'!H157))="","",OFFSET('Hygiene Data'!$H$13,0,10*ROW('Hygiene Data'!H157)))</f>
        <v/>
      </c>
      <c r="ED163" s="309" t="str">
        <f ca="true">+IF(OFFSET('Hygiene Data'!$I$11,0,10*ROW('Hygiene Data'!I157))="","",OFFSET('Hygiene Data'!$I$11,0,10*ROW('Hygiene Data'!I157)))</f>
        <v/>
      </c>
      <c r="EE163" s="309" t="str">
        <f ca="true">+IF(OFFSET('Hygiene Data'!$I$12,0,10*ROW('Hygiene Data'!I157))="","",OFFSET('Hygiene Data'!$I$12,0,10*ROW('Hygiene Data'!I157)))</f>
        <v/>
      </c>
      <c r="EF163" s="309"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65"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9"/>
      <c r="BS164" s="309" t="str">
        <f ca="true">+IF(OFFSET('Water Data'!$D$27,0,10*ROW('Water Data'!D158))="","",OFFSET('Water Data'!$D$27,0,10*ROW('Water Data'!D158)))</f>
        <v/>
      </c>
      <c r="BT164" s="309" t="str">
        <f ca="true">+IF(OFFSET('Water Data'!$D$28,0,10*ROW('Water Data'!D158))="","",OFFSET('Water Data'!$D$28,0,10*ROW('Water Data'!D158)))</f>
        <v/>
      </c>
      <c r="BU164" s="309" t="str">
        <f ca="true">+IF(OFFSET('Water Data'!$D$29,0,10*ROW('Water Data'!D158))="","",OFFSET('Water Data'!$D$29,0,10*ROW('Water Data'!D158)))</f>
        <v/>
      </c>
      <c r="BV164" s="309" t="str">
        <f ca="true">+IF(OFFSET('Water Data'!$E$27,0,10*ROW('Water Data'!E158))="","",OFFSET('Water Data'!$E$27,0,10*ROW('Water Data'!E158)))</f>
        <v/>
      </c>
      <c r="BW164" s="309" t="str">
        <f ca="true">+IF(OFFSET('Water Data'!$E$28,0,10*ROW('Water Data'!E158))="","",OFFSET('Water Data'!$E$28,0,10*ROW('Water Data'!E158)))</f>
        <v/>
      </c>
      <c r="BX164" s="309" t="str">
        <f ca="true">+IF(OFFSET('Water Data'!$E$29,0,10*ROW('Water Data'!E158))="","",OFFSET('Water Data'!$E$29,0,10*ROW('Water Data'!E158)))</f>
        <v/>
      </c>
      <c r="BY164" s="309" t="str">
        <f ca="true">+IF(OFFSET('Water Data'!$F$27,0,10*ROW('Water Data'!F158))="","",OFFSET('Water Data'!$F$27,0,10*ROW('Water Data'!F158)))</f>
        <v/>
      </c>
      <c r="BZ164" s="309" t="str">
        <f ca="true">+IF(OFFSET('Water Data'!$F$28,0,10*ROW('Water Data'!F158))="","",OFFSET('Water Data'!$F$28,0,10*ROW('Water Data'!F158)))</f>
        <v/>
      </c>
      <c r="CA164" s="309" t="str">
        <f ca="true">+IF(OFFSET('Water Data'!$F$29,0,10*ROW('Water Data'!F158))="","",OFFSET('Water Data'!$F$29,0,10*ROW('Water Data'!F158)))</f>
        <v/>
      </c>
      <c r="CB164" s="309" t="str">
        <f ca="true">+IF(OFFSET('Water Data'!$G$27,0,10*ROW('Water Data'!G158))="","",OFFSET('Water Data'!$G$27,0,10*ROW('Water Data'!G158)))</f>
        <v/>
      </c>
      <c r="CC164" s="309" t="str">
        <f ca="true">+IF(OFFSET('Water Data'!$G$28,0,10*ROW('Water Data'!G158))="","",OFFSET('Water Data'!$G$28,0,10*ROW('Water Data'!G158)))</f>
        <v/>
      </c>
      <c r="CD164" s="309" t="str">
        <f ca="true">+IF(OFFSET('Water Data'!$G$29,0,10*ROW('Water Data'!G158))="","",OFFSET('Water Data'!$G$29,0,10*ROW('Water Data'!G158)))</f>
        <v/>
      </c>
      <c r="CE164" s="309" t="str">
        <f ca="true">+IF(OFFSET('Water Data'!$H$27,0,10*ROW('Water Data'!H158))="","",OFFSET('Water Data'!$H$27,0,10*ROW('Water Data'!H158)))</f>
        <v/>
      </c>
      <c r="CF164" s="309" t="str">
        <f ca="true">+IF(OFFSET('Water Data'!$H$28,0,10*ROW('Water Data'!H158))="","",OFFSET('Water Data'!$H$28,0,10*ROW('Water Data'!H158)))</f>
        <v/>
      </c>
      <c r="CG164" s="309" t="str">
        <f ca="true">+IF(OFFSET('Water Data'!$H$29,0,10*ROW('Water Data'!H158))="","",OFFSET('Water Data'!$H$29,0,10*ROW('Water Data'!H158)))</f>
        <v/>
      </c>
      <c r="CH164" s="309" t="str">
        <f ca="true">+IF(OFFSET('Water Data'!$I$27,0,10*ROW('Water Data'!I158))="","",OFFSET('Water Data'!$I$27,0,10*ROW('Water Data'!I158)))</f>
        <v/>
      </c>
      <c r="CI164" s="309" t="str">
        <f ca="true">+IF(OFFSET('Water Data'!$I$28,0,10*ROW('Water Data'!I158))="","",OFFSET('Water Data'!$I$28,0,10*ROW('Water Data'!I158)))</f>
        <v/>
      </c>
      <c r="CJ164" s="309" t="str">
        <f ca="true">+IF(OFFSET('Water Data'!$I$29,0,10*ROW('Water Data'!I158))="","",OFFSET('Water Data'!$I$29,0,10*ROW('Water Data'!I158)))</f>
        <v/>
      </c>
      <c r="CK164" s="309" t="str">
        <f ca="true">+IF(OFFSET('Sanitation Data'!$D$28,0,10*ROW('Sanitation Data'!D158))="","",OFFSET('Sanitation Data'!$D$28,0,10*ROW('Sanitation Data'!D158)))</f>
        <v/>
      </c>
      <c r="CL164" s="309" t="str">
        <f ca="true">+IF(OFFSET('Sanitation Data'!$D$29,0,10*ROW('Sanitation Data'!D158))="","",OFFSET('Sanitation Data'!$D$29,0,10*ROW('Sanitation Data'!D158)))</f>
        <v/>
      </c>
      <c r="CM164" s="309" t="str">
        <f ca="true">+IF(OFFSET('Sanitation Data'!$D$30,0,10*ROW('Sanitation Data'!D158))="","",OFFSET('Sanitation Data'!$D$30,0,10*ROW('Sanitation Data'!D158)))</f>
        <v/>
      </c>
      <c r="CN164" s="309" t="str">
        <f ca="true">+IF(OFFSET('Sanitation Data'!$D$31,0,10*ROW('Sanitation Data'!D158))="","",OFFSET('Sanitation Data'!$D$31,0,10*ROW('Sanitation Data'!D158)))</f>
        <v/>
      </c>
      <c r="CO164" s="309" t="str">
        <f ca="true">+IF(OFFSET('Sanitation Data'!$D$32,0,10*ROW('Sanitation Data'!D158))="","",OFFSET('Sanitation Data'!$D$32,0,10*ROW('Sanitation Data'!D158)))</f>
        <v/>
      </c>
      <c r="CP164" s="309" t="str">
        <f ca="true">+IF(OFFSET('Sanitation Data'!$E$28,0,10*ROW('Sanitation Data'!E158))="","",OFFSET('Sanitation Data'!$E$28,0,10*ROW('Sanitation Data'!E158)))</f>
        <v/>
      </c>
      <c r="CQ164" s="309" t="str">
        <f ca="true">+IF(OFFSET('Sanitation Data'!$E$29,0,10*ROW('Sanitation Data'!E158))="","",OFFSET('Sanitation Data'!$E$29,0,10*ROW('Sanitation Data'!E158)))</f>
        <v/>
      </c>
      <c r="CR164" s="309" t="str">
        <f ca="true">+IF(OFFSET('Sanitation Data'!$E$30,0,10*ROW('Sanitation Data'!E158))="","",OFFSET('Sanitation Data'!$E$30,0,10*ROW('Sanitation Data'!E158)))</f>
        <v/>
      </c>
      <c r="CS164" s="309" t="str">
        <f ca="true">+IF(OFFSET('Sanitation Data'!$E$31,0,10*ROW('Sanitation Data'!E158))="","",OFFSET('Sanitation Data'!$E$31,0,10*ROW('Sanitation Data'!E158)))</f>
        <v/>
      </c>
      <c r="CT164" s="309" t="str">
        <f ca="true">+IF(OFFSET('Sanitation Data'!$E$32,0,10*ROW('Sanitation Data'!E158))="","",OFFSET('Sanitation Data'!$E$32,0,10*ROW('Sanitation Data'!E158)))</f>
        <v/>
      </c>
      <c r="CU164" s="309" t="str">
        <f ca="true">+IF(OFFSET('Sanitation Data'!$F$28,0,10*ROW('Sanitation Data'!F158))="","",OFFSET('Sanitation Data'!$F$28,0,10*ROW('Sanitation Data'!F158)))</f>
        <v/>
      </c>
      <c r="CV164" s="309" t="str">
        <f ca="true">+IF(OFFSET('Sanitation Data'!$F$29,0,10*ROW('Sanitation Data'!F158))="","",OFFSET('Sanitation Data'!$F$29,0,10*ROW('Sanitation Data'!F158)))</f>
        <v/>
      </c>
      <c r="CW164" s="309" t="str">
        <f ca="true">+IF(OFFSET('Sanitation Data'!$F$30,0,10*ROW('Sanitation Data'!F158))="","",OFFSET('Sanitation Data'!$F$30,0,10*ROW('Sanitation Data'!F158)))</f>
        <v/>
      </c>
      <c r="CX164" s="309" t="str">
        <f ca="true">+IF(OFFSET('Sanitation Data'!$F$31,0,10*ROW('Sanitation Data'!F158))="","",OFFSET('Sanitation Data'!$F$31,0,10*ROW('Sanitation Data'!F158)))</f>
        <v/>
      </c>
      <c r="CY164" s="309" t="str">
        <f ca="true">+IF(OFFSET('Sanitation Data'!$F$32,0,10*ROW('Sanitation Data'!F158))="","",OFFSET('Sanitation Data'!$F$32,0,10*ROW('Sanitation Data'!F158)))</f>
        <v/>
      </c>
      <c r="CZ164" s="309" t="str">
        <f ca="true">+IF(OFFSET('Sanitation Data'!$G$28,0,10*ROW('Sanitation Data'!G158))="","",OFFSET('Sanitation Data'!$G$28,0,10*ROW('Sanitation Data'!G158)))</f>
        <v/>
      </c>
      <c r="DA164" s="309" t="str">
        <f ca="true">+IF(OFFSET('Sanitation Data'!$G$29,0,10*ROW('Sanitation Data'!G158))="","",OFFSET('Sanitation Data'!$G$29,0,10*ROW('Sanitation Data'!G158)))</f>
        <v/>
      </c>
      <c r="DB164" s="309" t="str">
        <f ca="true">+IF(OFFSET('Sanitation Data'!$G$30,0,10*ROW('Sanitation Data'!G158))="","",OFFSET('Sanitation Data'!$G$30,0,10*ROW('Sanitation Data'!G158)))</f>
        <v/>
      </c>
      <c r="DC164" s="309" t="str">
        <f ca="true">+IF(OFFSET('Sanitation Data'!$G$31,0,10*ROW('Sanitation Data'!G158))="","",OFFSET('Sanitation Data'!$G$31,0,10*ROW('Sanitation Data'!G158)))</f>
        <v/>
      </c>
      <c r="DD164" s="309" t="str">
        <f ca="true">+IF(OFFSET('Sanitation Data'!$G$32,0,10*ROW('Sanitation Data'!G158))="","",OFFSET('Sanitation Data'!$G$32,0,10*ROW('Sanitation Data'!G158)))</f>
        <v/>
      </c>
      <c r="DE164" s="309" t="str">
        <f ca="true">+IF(OFFSET('Sanitation Data'!$H$28,0,10*ROW('Sanitation Data'!H158))="","",OFFSET('Sanitation Data'!$H$28,0,10*ROW('Sanitation Data'!H158)))</f>
        <v/>
      </c>
      <c r="DF164" s="309" t="str">
        <f ca="true">+IF(OFFSET('Sanitation Data'!$H$29,0,10*ROW('Sanitation Data'!H158))="","",OFFSET('Sanitation Data'!$H$29,0,10*ROW('Sanitation Data'!H158)))</f>
        <v/>
      </c>
      <c r="DG164" s="309" t="str">
        <f ca="true">+IF(OFFSET('Sanitation Data'!$H$30,0,10*ROW('Sanitation Data'!H158))="","",OFFSET('Sanitation Data'!$H$30,0,10*ROW('Sanitation Data'!H158)))</f>
        <v/>
      </c>
      <c r="DH164" s="309" t="str">
        <f ca="true">+IF(OFFSET('Sanitation Data'!$H$31,0,10*ROW('Sanitation Data'!H158))="","",OFFSET('Sanitation Data'!$H$31,0,10*ROW('Sanitation Data'!H158)))</f>
        <v/>
      </c>
      <c r="DI164" s="309" t="str">
        <f ca="true">+IF(OFFSET('Sanitation Data'!$H$32,0,10*ROW('Sanitation Data'!H158))="","",OFFSET('Sanitation Data'!$H$32,0,10*ROW('Sanitation Data'!H158)))</f>
        <v/>
      </c>
      <c r="DJ164" s="309" t="str">
        <f ca="true">+IF(OFFSET('Sanitation Data'!$I$28,0,10*ROW('Sanitation Data'!I158))="","",OFFSET('Sanitation Data'!$I$28,0,10*ROW('Sanitation Data'!I158)))</f>
        <v/>
      </c>
      <c r="DK164" s="309" t="str">
        <f ca="true">+IF(OFFSET('Sanitation Data'!$I$29,0,10*ROW('Sanitation Data'!I158))="","",OFFSET('Sanitation Data'!$I$29,0,10*ROW('Sanitation Data'!I158)))</f>
        <v/>
      </c>
      <c r="DL164" s="309" t="str">
        <f ca="true">+IF(OFFSET('Sanitation Data'!$I$30,0,10*ROW('Sanitation Data'!I158))="","",OFFSET('Sanitation Data'!$I$30,0,10*ROW('Sanitation Data'!I158)))</f>
        <v/>
      </c>
      <c r="DM164" s="309" t="str">
        <f ca="true">+IF(OFFSET('Sanitation Data'!$I$31,0,10*ROW('Sanitation Data'!I158))="","",OFFSET('Sanitation Data'!$I$31,0,10*ROW('Sanitation Data'!I158)))</f>
        <v/>
      </c>
      <c r="DN164" s="309" t="str">
        <f ca="true">+IF(OFFSET('Sanitation Data'!$I$32,0,10*ROW('Sanitation Data'!I158))="","",OFFSET('Sanitation Data'!$I$32,0,10*ROW('Sanitation Data'!I158)))</f>
        <v/>
      </c>
      <c r="DO164" s="309" t="str">
        <f ca="true">+IF(OFFSET('Hygiene Data'!$D$11,0,10*ROW('Hygiene Data'!D158))="","",OFFSET('Hygiene Data'!$D$11,0,10*ROW('Hygiene Data'!D158)))</f>
        <v/>
      </c>
      <c r="DP164" s="309" t="str">
        <f ca="true">+IF(OFFSET('Hygiene Data'!$D$12,0,10*ROW('Hygiene Data'!D158))="","",OFFSET('Hygiene Data'!$D$12,0,10*ROW('Hygiene Data'!D158)))</f>
        <v/>
      </c>
      <c r="DQ164" s="309" t="str">
        <f ca="true">+IF(OFFSET('Hygiene Data'!$D$13,0,10*ROW('Hygiene Data'!D158))="","",OFFSET('Hygiene Data'!$D$13,0,10*ROW('Hygiene Data'!D158)))</f>
        <v/>
      </c>
      <c r="DR164" s="309" t="str">
        <f ca="true">+IF(OFFSET('Hygiene Data'!$E$11,0,10*ROW('Hygiene Data'!E158))="","",OFFSET('Hygiene Data'!$E$11,0,10*ROW('Hygiene Data'!E158)))</f>
        <v/>
      </c>
      <c r="DS164" s="309" t="str">
        <f ca="true">+IF(OFFSET('Hygiene Data'!$E$12,0,10*ROW('Hygiene Data'!E158))="","",OFFSET('Hygiene Data'!$E$12,0,10*ROW('Hygiene Data'!E158)))</f>
        <v/>
      </c>
      <c r="DT164" s="309" t="str">
        <f ca="true">+IF(OFFSET('Hygiene Data'!$E$13,0,10*ROW('Hygiene Data'!E158))="","",OFFSET('Hygiene Data'!$E$13,0,10*ROW('Hygiene Data'!E158)))</f>
        <v/>
      </c>
      <c r="DU164" s="309" t="str">
        <f ca="true">+IF(OFFSET('Hygiene Data'!$F$11,0,10*ROW('Hygiene Data'!F158))="","",OFFSET('Hygiene Data'!$F$11,0,10*ROW('Hygiene Data'!F158)))</f>
        <v/>
      </c>
      <c r="DV164" s="309" t="str">
        <f ca="true">+IF(OFFSET('Hygiene Data'!$F$12,0,10*ROW('Hygiene Data'!F158))="","",OFFSET('Hygiene Data'!$F$12,0,10*ROW('Hygiene Data'!F158)))</f>
        <v/>
      </c>
      <c r="DW164" s="309" t="str">
        <f ca="true">+IF(OFFSET('Hygiene Data'!$F$13,0,10*ROW('Hygiene Data'!F158))="","",OFFSET('Hygiene Data'!$F$13,0,10*ROW('Hygiene Data'!F158)))</f>
        <v/>
      </c>
      <c r="DX164" s="309" t="str">
        <f ca="true">+IF(OFFSET('Hygiene Data'!$G$11,0,10*ROW('Hygiene Data'!G158))="","",OFFSET('Hygiene Data'!$G$11,0,10*ROW('Hygiene Data'!G158)))</f>
        <v/>
      </c>
      <c r="DY164" s="309" t="str">
        <f ca="true">+IF(OFFSET('Hygiene Data'!$G$12,0,10*ROW('Hygiene Data'!G158))="","",OFFSET('Hygiene Data'!$G$12,0,10*ROW('Hygiene Data'!G158)))</f>
        <v/>
      </c>
      <c r="DZ164" s="309" t="str">
        <f ca="true">+IF(OFFSET('Hygiene Data'!$G$13,0,10*ROW('Hygiene Data'!G158))="","",OFFSET('Hygiene Data'!$G$13,0,10*ROW('Hygiene Data'!G158)))</f>
        <v/>
      </c>
      <c r="EA164" s="309" t="str">
        <f ca="true">+IF(OFFSET('Hygiene Data'!$H$11,0,10*ROW('Hygiene Data'!H158))="","",OFFSET('Hygiene Data'!$H$11,0,10*ROW('Hygiene Data'!H158)))</f>
        <v/>
      </c>
      <c r="EB164" s="309" t="str">
        <f ca="true">+IF(OFFSET('Hygiene Data'!$H$12,0,10*ROW('Hygiene Data'!H158))="","",OFFSET('Hygiene Data'!$H$12,0,10*ROW('Hygiene Data'!H158)))</f>
        <v/>
      </c>
      <c r="EC164" s="309" t="str">
        <f ca="true">+IF(OFFSET('Hygiene Data'!$H$13,0,10*ROW('Hygiene Data'!H158))="","",OFFSET('Hygiene Data'!$H$13,0,10*ROW('Hygiene Data'!H158)))</f>
        <v/>
      </c>
      <c r="ED164" s="309" t="str">
        <f ca="true">+IF(OFFSET('Hygiene Data'!$I$11,0,10*ROW('Hygiene Data'!I158))="","",OFFSET('Hygiene Data'!$I$11,0,10*ROW('Hygiene Data'!I158)))</f>
        <v/>
      </c>
      <c r="EE164" s="309" t="str">
        <f ca="true">+IF(OFFSET('Hygiene Data'!$I$12,0,10*ROW('Hygiene Data'!I158))="","",OFFSET('Hygiene Data'!$I$12,0,10*ROW('Hygiene Data'!I158)))</f>
        <v/>
      </c>
      <c r="EF164" s="309"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65"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9"/>
      <c r="BS165" s="309" t="str">
        <f ca="true">+IF(OFFSET('Water Data'!$D$27,0,10*ROW('Water Data'!D159))="","",OFFSET('Water Data'!$D$27,0,10*ROW('Water Data'!D159)))</f>
        <v/>
      </c>
      <c r="BT165" s="309" t="str">
        <f ca="true">+IF(OFFSET('Water Data'!$D$28,0,10*ROW('Water Data'!D159))="","",OFFSET('Water Data'!$D$28,0,10*ROW('Water Data'!D159)))</f>
        <v/>
      </c>
      <c r="BU165" s="309" t="str">
        <f ca="true">+IF(OFFSET('Water Data'!$D$29,0,10*ROW('Water Data'!D159))="","",OFFSET('Water Data'!$D$29,0,10*ROW('Water Data'!D159)))</f>
        <v/>
      </c>
      <c r="BV165" s="309" t="str">
        <f ca="true">+IF(OFFSET('Water Data'!$E$27,0,10*ROW('Water Data'!E159))="","",OFFSET('Water Data'!$E$27,0,10*ROW('Water Data'!E159)))</f>
        <v/>
      </c>
      <c r="BW165" s="309" t="str">
        <f ca="true">+IF(OFFSET('Water Data'!$E$28,0,10*ROW('Water Data'!E159))="","",OFFSET('Water Data'!$E$28,0,10*ROW('Water Data'!E159)))</f>
        <v/>
      </c>
      <c r="BX165" s="309" t="str">
        <f ca="true">+IF(OFFSET('Water Data'!$E$29,0,10*ROW('Water Data'!E159))="","",OFFSET('Water Data'!$E$29,0,10*ROW('Water Data'!E159)))</f>
        <v/>
      </c>
      <c r="BY165" s="309" t="str">
        <f ca="true">+IF(OFFSET('Water Data'!$F$27,0,10*ROW('Water Data'!F159))="","",OFFSET('Water Data'!$F$27,0,10*ROW('Water Data'!F159)))</f>
        <v/>
      </c>
      <c r="BZ165" s="309" t="str">
        <f ca="true">+IF(OFFSET('Water Data'!$F$28,0,10*ROW('Water Data'!F159))="","",OFFSET('Water Data'!$F$28,0,10*ROW('Water Data'!F159)))</f>
        <v/>
      </c>
      <c r="CA165" s="309" t="str">
        <f ca="true">+IF(OFFSET('Water Data'!$F$29,0,10*ROW('Water Data'!F159))="","",OFFSET('Water Data'!$F$29,0,10*ROW('Water Data'!F159)))</f>
        <v/>
      </c>
      <c r="CB165" s="309" t="str">
        <f ca="true">+IF(OFFSET('Water Data'!$G$27,0,10*ROW('Water Data'!G159))="","",OFFSET('Water Data'!$G$27,0,10*ROW('Water Data'!G159)))</f>
        <v/>
      </c>
      <c r="CC165" s="309" t="str">
        <f ca="true">+IF(OFFSET('Water Data'!$G$28,0,10*ROW('Water Data'!G159))="","",OFFSET('Water Data'!$G$28,0,10*ROW('Water Data'!G159)))</f>
        <v/>
      </c>
      <c r="CD165" s="309" t="str">
        <f ca="true">+IF(OFFSET('Water Data'!$G$29,0,10*ROW('Water Data'!G159))="","",OFFSET('Water Data'!$G$29,0,10*ROW('Water Data'!G159)))</f>
        <v/>
      </c>
      <c r="CE165" s="309" t="str">
        <f ca="true">+IF(OFFSET('Water Data'!$H$27,0,10*ROW('Water Data'!H159))="","",OFFSET('Water Data'!$H$27,0,10*ROW('Water Data'!H159)))</f>
        <v/>
      </c>
      <c r="CF165" s="309" t="str">
        <f ca="true">+IF(OFFSET('Water Data'!$H$28,0,10*ROW('Water Data'!H159))="","",OFFSET('Water Data'!$H$28,0,10*ROW('Water Data'!H159)))</f>
        <v/>
      </c>
      <c r="CG165" s="309" t="str">
        <f ca="true">+IF(OFFSET('Water Data'!$H$29,0,10*ROW('Water Data'!H159))="","",OFFSET('Water Data'!$H$29,0,10*ROW('Water Data'!H159)))</f>
        <v/>
      </c>
      <c r="CH165" s="309" t="str">
        <f ca="true">+IF(OFFSET('Water Data'!$I$27,0,10*ROW('Water Data'!I159))="","",OFFSET('Water Data'!$I$27,0,10*ROW('Water Data'!I159)))</f>
        <v/>
      </c>
      <c r="CI165" s="309" t="str">
        <f ca="true">+IF(OFFSET('Water Data'!$I$28,0,10*ROW('Water Data'!I159))="","",OFFSET('Water Data'!$I$28,0,10*ROW('Water Data'!I159)))</f>
        <v/>
      </c>
      <c r="CJ165" s="309" t="str">
        <f ca="true">+IF(OFFSET('Water Data'!$I$29,0,10*ROW('Water Data'!I159))="","",OFFSET('Water Data'!$I$29,0,10*ROW('Water Data'!I159)))</f>
        <v/>
      </c>
      <c r="CK165" s="309" t="str">
        <f ca="true">+IF(OFFSET('Sanitation Data'!$D$28,0,10*ROW('Sanitation Data'!D159))="","",OFFSET('Sanitation Data'!$D$28,0,10*ROW('Sanitation Data'!D159)))</f>
        <v/>
      </c>
      <c r="CL165" s="309" t="str">
        <f ca="true">+IF(OFFSET('Sanitation Data'!$D$29,0,10*ROW('Sanitation Data'!D159))="","",OFFSET('Sanitation Data'!$D$29,0,10*ROW('Sanitation Data'!D159)))</f>
        <v/>
      </c>
      <c r="CM165" s="309" t="str">
        <f ca="true">+IF(OFFSET('Sanitation Data'!$D$30,0,10*ROW('Sanitation Data'!D159))="","",OFFSET('Sanitation Data'!$D$30,0,10*ROW('Sanitation Data'!D159)))</f>
        <v/>
      </c>
      <c r="CN165" s="309" t="str">
        <f ca="true">+IF(OFFSET('Sanitation Data'!$D$31,0,10*ROW('Sanitation Data'!D159))="","",OFFSET('Sanitation Data'!$D$31,0,10*ROW('Sanitation Data'!D159)))</f>
        <v/>
      </c>
      <c r="CO165" s="309" t="str">
        <f ca="true">+IF(OFFSET('Sanitation Data'!$D$32,0,10*ROW('Sanitation Data'!D159))="","",OFFSET('Sanitation Data'!$D$32,0,10*ROW('Sanitation Data'!D159)))</f>
        <v/>
      </c>
      <c r="CP165" s="309" t="str">
        <f ca="true">+IF(OFFSET('Sanitation Data'!$E$28,0,10*ROW('Sanitation Data'!E159))="","",OFFSET('Sanitation Data'!$E$28,0,10*ROW('Sanitation Data'!E159)))</f>
        <v/>
      </c>
      <c r="CQ165" s="309" t="str">
        <f ca="true">+IF(OFFSET('Sanitation Data'!$E$29,0,10*ROW('Sanitation Data'!E159))="","",OFFSET('Sanitation Data'!$E$29,0,10*ROW('Sanitation Data'!E159)))</f>
        <v/>
      </c>
      <c r="CR165" s="309" t="str">
        <f ca="true">+IF(OFFSET('Sanitation Data'!$E$30,0,10*ROW('Sanitation Data'!E159))="","",OFFSET('Sanitation Data'!$E$30,0,10*ROW('Sanitation Data'!E159)))</f>
        <v/>
      </c>
      <c r="CS165" s="309" t="str">
        <f ca="true">+IF(OFFSET('Sanitation Data'!$E$31,0,10*ROW('Sanitation Data'!E159))="","",OFFSET('Sanitation Data'!$E$31,0,10*ROW('Sanitation Data'!E159)))</f>
        <v/>
      </c>
      <c r="CT165" s="309" t="str">
        <f ca="true">+IF(OFFSET('Sanitation Data'!$E$32,0,10*ROW('Sanitation Data'!E159))="","",OFFSET('Sanitation Data'!$E$32,0,10*ROW('Sanitation Data'!E159)))</f>
        <v/>
      </c>
      <c r="CU165" s="309" t="str">
        <f ca="true">+IF(OFFSET('Sanitation Data'!$F$28,0,10*ROW('Sanitation Data'!F159))="","",OFFSET('Sanitation Data'!$F$28,0,10*ROW('Sanitation Data'!F159)))</f>
        <v/>
      </c>
      <c r="CV165" s="309" t="str">
        <f ca="true">+IF(OFFSET('Sanitation Data'!$F$29,0,10*ROW('Sanitation Data'!F159))="","",OFFSET('Sanitation Data'!$F$29,0,10*ROW('Sanitation Data'!F159)))</f>
        <v/>
      </c>
      <c r="CW165" s="309" t="str">
        <f ca="true">+IF(OFFSET('Sanitation Data'!$F$30,0,10*ROW('Sanitation Data'!F159))="","",OFFSET('Sanitation Data'!$F$30,0,10*ROW('Sanitation Data'!F159)))</f>
        <v/>
      </c>
      <c r="CX165" s="309" t="str">
        <f ca="true">+IF(OFFSET('Sanitation Data'!$F$31,0,10*ROW('Sanitation Data'!F159))="","",OFFSET('Sanitation Data'!$F$31,0,10*ROW('Sanitation Data'!F159)))</f>
        <v/>
      </c>
      <c r="CY165" s="309" t="str">
        <f ca="true">+IF(OFFSET('Sanitation Data'!$F$32,0,10*ROW('Sanitation Data'!F159))="","",OFFSET('Sanitation Data'!$F$32,0,10*ROW('Sanitation Data'!F159)))</f>
        <v/>
      </c>
      <c r="CZ165" s="309" t="str">
        <f ca="true">+IF(OFFSET('Sanitation Data'!$G$28,0,10*ROW('Sanitation Data'!G159))="","",OFFSET('Sanitation Data'!$G$28,0,10*ROW('Sanitation Data'!G159)))</f>
        <v/>
      </c>
      <c r="DA165" s="309" t="str">
        <f ca="true">+IF(OFFSET('Sanitation Data'!$G$29,0,10*ROW('Sanitation Data'!G159))="","",OFFSET('Sanitation Data'!$G$29,0,10*ROW('Sanitation Data'!G159)))</f>
        <v/>
      </c>
      <c r="DB165" s="309" t="str">
        <f ca="true">+IF(OFFSET('Sanitation Data'!$G$30,0,10*ROW('Sanitation Data'!G159))="","",OFFSET('Sanitation Data'!$G$30,0,10*ROW('Sanitation Data'!G159)))</f>
        <v/>
      </c>
      <c r="DC165" s="309" t="str">
        <f ca="true">+IF(OFFSET('Sanitation Data'!$G$31,0,10*ROW('Sanitation Data'!G159))="","",OFFSET('Sanitation Data'!$G$31,0,10*ROW('Sanitation Data'!G159)))</f>
        <v/>
      </c>
      <c r="DD165" s="309" t="str">
        <f ca="true">+IF(OFFSET('Sanitation Data'!$G$32,0,10*ROW('Sanitation Data'!G159))="","",OFFSET('Sanitation Data'!$G$32,0,10*ROW('Sanitation Data'!G159)))</f>
        <v/>
      </c>
      <c r="DE165" s="309" t="str">
        <f ca="true">+IF(OFFSET('Sanitation Data'!$H$28,0,10*ROW('Sanitation Data'!H159))="","",OFFSET('Sanitation Data'!$H$28,0,10*ROW('Sanitation Data'!H159)))</f>
        <v/>
      </c>
      <c r="DF165" s="309" t="str">
        <f ca="true">+IF(OFFSET('Sanitation Data'!$H$29,0,10*ROW('Sanitation Data'!H159))="","",OFFSET('Sanitation Data'!$H$29,0,10*ROW('Sanitation Data'!H159)))</f>
        <v/>
      </c>
      <c r="DG165" s="309" t="str">
        <f ca="true">+IF(OFFSET('Sanitation Data'!$H$30,0,10*ROW('Sanitation Data'!H159))="","",OFFSET('Sanitation Data'!$H$30,0,10*ROW('Sanitation Data'!H159)))</f>
        <v/>
      </c>
      <c r="DH165" s="309" t="str">
        <f ca="true">+IF(OFFSET('Sanitation Data'!$H$31,0,10*ROW('Sanitation Data'!H159))="","",OFFSET('Sanitation Data'!$H$31,0,10*ROW('Sanitation Data'!H159)))</f>
        <v/>
      </c>
      <c r="DI165" s="309" t="str">
        <f ca="true">+IF(OFFSET('Sanitation Data'!$H$32,0,10*ROW('Sanitation Data'!H159))="","",OFFSET('Sanitation Data'!$H$32,0,10*ROW('Sanitation Data'!H159)))</f>
        <v/>
      </c>
      <c r="DJ165" s="309" t="str">
        <f ca="true">+IF(OFFSET('Sanitation Data'!$I$28,0,10*ROW('Sanitation Data'!I159))="","",OFFSET('Sanitation Data'!$I$28,0,10*ROW('Sanitation Data'!I159)))</f>
        <v/>
      </c>
      <c r="DK165" s="309" t="str">
        <f ca="true">+IF(OFFSET('Sanitation Data'!$I$29,0,10*ROW('Sanitation Data'!I159))="","",OFFSET('Sanitation Data'!$I$29,0,10*ROW('Sanitation Data'!I159)))</f>
        <v/>
      </c>
      <c r="DL165" s="309" t="str">
        <f ca="true">+IF(OFFSET('Sanitation Data'!$I$30,0,10*ROW('Sanitation Data'!I159))="","",OFFSET('Sanitation Data'!$I$30,0,10*ROW('Sanitation Data'!I159)))</f>
        <v/>
      </c>
      <c r="DM165" s="309" t="str">
        <f ca="true">+IF(OFFSET('Sanitation Data'!$I$31,0,10*ROW('Sanitation Data'!I159))="","",OFFSET('Sanitation Data'!$I$31,0,10*ROW('Sanitation Data'!I159)))</f>
        <v/>
      </c>
      <c r="DN165" s="309" t="str">
        <f ca="true">+IF(OFFSET('Sanitation Data'!$I$32,0,10*ROW('Sanitation Data'!I159))="","",OFFSET('Sanitation Data'!$I$32,0,10*ROW('Sanitation Data'!I159)))</f>
        <v/>
      </c>
      <c r="DO165" s="309" t="str">
        <f ca="true">+IF(OFFSET('Hygiene Data'!$D$11,0,10*ROW('Hygiene Data'!D159))="","",OFFSET('Hygiene Data'!$D$11,0,10*ROW('Hygiene Data'!D159)))</f>
        <v/>
      </c>
      <c r="DP165" s="309" t="str">
        <f ca="true">+IF(OFFSET('Hygiene Data'!$D$12,0,10*ROW('Hygiene Data'!D159))="","",OFFSET('Hygiene Data'!$D$12,0,10*ROW('Hygiene Data'!D159)))</f>
        <v/>
      </c>
      <c r="DQ165" s="309" t="str">
        <f ca="true">+IF(OFFSET('Hygiene Data'!$D$13,0,10*ROW('Hygiene Data'!D159))="","",OFFSET('Hygiene Data'!$D$13,0,10*ROW('Hygiene Data'!D159)))</f>
        <v/>
      </c>
      <c r="DR165" s="309" t="str">
        <f ca="true">+IF(OFFSET('Hygiene Data'!$E$11,0,10*ROW('Hygiene Data'!E159))="","",OFFSET('Hygiene Data'!$E$11,0,10*ROW('Hygiene Data'!E159)))</f>
        <v/>
      </c>
      <c r="DS165" s="309" t="str">
        <f ca="true">+IF(OFFSET('Hygiene Data'!$E$12,0,10*ROW('Hygiene Data'!E159))="","",OFFSET('Hygiene Data'!$E$12,0,10*ROW('Hygiene Data'!E159)))</f>
        <v/>
      </c>
      <c r="DT165" s="309" t="str">
        <f ca="true">+IF(OFFSET('Hygiene Data'!$E$13,0,10*ROW('Hygiene Data'!E159))="","",OFFSET('Hygiene Data'!$E$13,0,10*ROW('Hygiene Data'!E159)))</f>
        <v/>
      </c>
      <c r="DU165" s="309" t="str">
        <f ca="true">+IF(OFFSET('Hygiene Data'!$F$11,0,10*ROW('Hygiene Data'!F159))="","",OFFSET('Hygiene Data'!$F$11,0,10*ROW('Hygiene Data'!F159)))</f>
        <v/>
      </c>
      <c r="DV165" s="309" t="str">
        <f ca="true">+IF(OFFSET('Hygiene Data'!$F$12,0,10*ROW('Hygiene Data'!F159))="","",OFFSET('Hygiene Data'!$F$12,0,10*ROW('Hygiene Data'!F159)))</f>
        <v/>
      </c>
      <c r="DW165" s="309" t="str">
        <f ca="true">+IF(OFFSET('Hygiene Data'!$F$13,0,10*ROW('Hygiene Data'!F159))="","",OFFSET('Hygiene Data'!$F$13,0,10*ROW('Hygiene Data'!F159)))</f>
        <v/>
      </c>
      <c r="DX165" s="309" t="str">
        <f ca="true">+IF(OFFSET('Hygiene Data'!$G$11,0,10*ROW('Hygiene Data'!G159))="","",OFFSET('Hygiene Data'!$G$11,0,10*ROW('Hygiene Data'!G159)))</f>
        <v/>
      </c>
      <c r="DY165" s="309" t="str">
        <f ca="true">+IF(OFFSET('Hygiene Data'!$G$12,0,10*ROW('Hygiene Data'!G159))="","",OFFSET('Hygiene Data'!$G$12,0,10*ROW('Hygiene Data'!G159)))</f>
        <v/>
      </c>
      <c r="DZ165" s="309" t="str">
        <f ca="true">+IF(OFFSET('Hygiene Data'!$G$13,0,10*ROW('Hygiene Data'!G159))="","",OFFSET('Hygiene Data'!$G$13,0,10*ROW('Hygiene Data'!G159)))</f>
        <v/>
      </c>
      <c r="EA165" s="309" t="str">
        <f ca="true">+IF(OFFSET('Hygiene Data'!$H$11,0,10*ROW('Hygiene Data'!H159))="","",OFFSET('Hygiene Data'!$H$11,0,10*ROW('Hygiene Data'!H159)))</f>
        <v/>
      </c>
      <c r="EB165" s="309" t="str">
        <f ca="true">+IF(OFFSET('Hygiene Data'!$H$12,0,10*ROW('Hygiene Data'!H159))="","",OFFSET('Hygiene Data'!$H$12,0,10*ROW('Hygiene Data'!H159)))</f>
        <v/>
      </c>
      <c r="EC165" s="309" t="str">
        <f ca="true">+IF(OFFSET('Hygiene Data'!$H$13,0,10*ROW('Hygiene Data'!H159))="","",OFFSET('Hygiene Data'!$H$13,0,10*ROW('Hygiene Data'!H159)))</f>
        <v/>
      </c>
      <c r="ED165" s="309" t="str">
        <f ca="true">+IF(OFFSET('Hygiene Data'!$I$11,0,10*ROW('Hygiene Data'!I159))="","",OFFSET('Hygiene Data'!$I$11,0,10*ROW('Hygiene Data'!I159)))</f>
        <v/>
      </c>
      <c r="EE165" s="309" t="str">
        <f ca="true">+IF(OFFSET('Hygiene Data'!$I$12,0,10*ROW('Hygiene Data'!I159))="","",OFFSET('Hygiene Data'!$I$12,0,10*ROW('Hygiene Data'!I159)))</f>
        <v/>
      </c>
      <c r="EF165" s="309"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65"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9"/>
      <c r="BS166" s="309" t="str">
        <f ca="true">+IF(OFFSET('Water Data'!$D$27,0,10*ROW('Water Data'!D160))="","",OFFSET('Water Data'!$D$27,0,10*ROW('Water Data'!D160)))</f>
        <v/>
      </c>
      <c r="BT166" s="309" t="str">
        <f ca="true">+IF(OFFSET('Water Data'!$D$28,0,10*ROW('Water Data'!D160))="","",OFFSET('Water Data'!$D$28,0,10*ROW('Water Data'!D160)))</f>
        <v/>
      </c>
      <c r="BU166" s="309" t="str">
        <f ca="true">+IF(OFFSET('Water Data'!$D$29,0,10*ROW('Water Data'!D160))="","",OFFSET('Water Data'!$D$29,0,10*ROW('Water Data'!D160)))</f>
        <v/>
      </c>
      <c r="BV166" s="309" t="str">
        <f ca="true">+IF(OFFSET('Water Data'!$E$27,0,10*ROW('Water Data'!E160))="","",OFFSET('Water Data'!$E$27,0,10*ROW('Water Data'!E160)))</f>
        <v/>
      </c>
      <c r="BW166" s="309" t="str">
        <f ca="true">+IF(OFFSET('Water Data'!$E$28,0,10*ROW('Water Data'!E160))="","",OFFSET('Water Data'!$E$28,0,10*ROW('Water Data'!E160)))</f>
        <v/>
      </c>
      <c r="BX166" s="309" t="str">
        <f ca="true">+IF(OFFSET('Water Data'!$E$29,0,10*ROW('Water Data'!E160))="","",OFFSET('Water Data'!$E$29,0,10*ROW('Water Data'!E160)))</f>
        <v/>
      </c>
      <c r="BY166" s="309" t="str">
        <f ca="true">+IF(OFFSET('Water Data'!$F$27,0,10*ROW('Water Data'!F160))="","",OFFSET('Water Data'!$F$27,0,10*ROW('Water Data'!F160)))</f>
        <v/>
      </c>
      <c r="BZ166" s="309" t="str">
        <f ca="true">+IF(OFFSET('Water Data'!$F$28,0,10*ROW('Water Data'!F160))="","",OFFSET('Water Data'!$F$28,0,10*ROW('Water Data'!F160)))</f>
        <v/>
      </c>
      <c r="CA166" s="309" t="str">
        <f ca="true">+IF(OFFSET('Water Data'!$F$29,0,10*ROW('Water Data'!F160))="","",OFFSET('Water Data'!$F$29,0,10*ROW('Water Data'!F160)))</f>
        <v/>
      </c>
      <c r="CB166" s="309" t="str">
        <f ca="true">+IF(OFFSET('Water Data'!$G$27,0,10*ROW('Water Data'!G160))="","",OFFSET('Water Data'!$G$27,0,10*ROW('Water Data'!G160)))</f>
        <v/>
      </c>
      <c r="CC166" s="309" t="str">
        <f ca="true">+IF(OFFSET('Water Data'!$G$28,0,10*ROW('Water Data'!G160))="","",OFFSET('Water Data'!$G$28,0,10*ROW('Water Data'!G160)))</f>
        <v/>
      </c>
      <c r="CD166" s="309" t="str">
        <f ca="true">+IF(OFFSET('Water Data'!$G$29,0,10*ROW('Water Data'!G160))="","",OFFSET('Water Data'!$G$29,0,10*ROW('Water Data'!G160)))</f>
        <v/>
      </c>
      <c r="CE166" s="309" t="str">
        <f ca="true">+IF(OFFSET('Water Data'!$H$27,0,10*ROW('Water Data'!H160))="","",OFFSET('Water Data'!$H$27,0,10*ROW('Water Data'!H160)))</f>
        <v/>
      </c>
      <c r="CF166" s="309" t="str">
        <f ca="true">+IF(OFFSET('Water Data'!$H$28,0,10*ROW('Water Data'!H160))="","",OFFSET('Water Data'!$H$28,0,10*ROW('Water Data'!H160)))</f>
        <v/>
      </c>
      <c r="CG166" s="309" t="str">
        <f ca="true">+IF(OFFSET('Water Data'!$H$29,0,10*ROW('Water Data'!H160))="","",OFFSET('Water Data'!$H$29,0,10*ROW('Water Data'!H160)))</f>
        <v/>
      </c>
      <c r="CH166" s="309" t="str">
        <f ca="true">+IF(OFFSET('Water Data'!$I$27,0,10*ROW('Water Data'!I160))="","",OFFSET('Water Data'!$I$27,0,10*ROW('Water Data'!I160)))</f>
        <v/>
      </c>
      <c r="CI166" s="309" t="str">
        <f ca="true">+IF(OFFSET('Water Data'!$I$28,0,10*ROW('Water Data'!I160))="","",OFFSET('Water Data'!$I$28,0,10*ROW('Water Data'!I160)))</f>
        <v/>
      </c>
      <c r="CJ166" s="309" t="str">
        <f ca="true">+IF(OFFSET('Water Data'!$I$29,0,10*ROW('Water Data'!I160))="","",OFFSET('Water Data'!$I$29,0,10*ROW('Water Data'!I160)))</f>
        <v/>
      </c>
      <c r="CK166" s="309" t="str">
        <f ca="true">+IF(OFFSET('Sanitation Data'!$D$28,0,10*ROW('Sanitation Data'!D160))="","",OFFSET('Sanitation Data'!$D$28,0,10*ROW('Sanitation Data'!D160)))</f>
        <v/>
      </c>
      <c r="CL166" s="309" t="str">
        <f ca="true">+IF(OFFSET('Sanitation Data'!$D$29,0,10*ROW('Sanitation Data'!D160))="","",OFFSET('Sanitation Data'!$D$29,0,10*ROW('Sanitation Data'!D160)))</f>
        <v/>
      </c>
      <c r="CM166" s="309" t="str">
        <f ca="true">+IF(OFFSET('Sanitation Data'!$D$30,0,10*ROW('Sanitation Data'!D160))="","",OFFSET('Sanitation Data'!$D$30,0,10*ROW('Sanitation Data'!D160)))</f>
        <v/>
      </c>
      <c r="CN166" s="309" t="str">
        <f ca="true">+IF(OFFSET('Sanitation Data'!$D$31,0,10*ROW('Sanitation Data'!D160))="","",OFFSET('Sanitation Data'!$D$31,0,10*ROW('Sanitation Data'!D160)))</f>
        <v/>
      </c>
      <c r="CO166" s="309" t="str">
        <f ca="true">+IF(OFFSET('Sanitation Data'!$D$32,0,10*ROW('Sanitation Data'!D160))="","",OFFSET('Sanitation Data'!$D$32,0,10*ROW('Sanitation Data'!D160)))</f>
        <v/>
      </c>
      <c r="CP166" s="309" t="str">
        <f ca="true">+IF(OFFSET('Sanitation Data'!$E$28,0,10*ROW('Sanitation Data'!E160))="","",OFFSET('Sanitation Data'!$E$28,0,10*ROW('Sanitation Data'!E160)))</f>
        <v/>
      </c>
      <c r="CQ166" s="309" t="str">
        <f ca="true">+IF(OFFSET('Sanitation Data'!$E$29,0,10*ROW('Sanitation Data'!E160))="","",OFFSET('Sanitation Data'!$E$29,0,10*ROW('Sanitation Data'!E160)))</f>
        <v/>
      </c>
      <c r="CR166" s="309" t="str">
        <f ca="true">+IF(OFFSET('Sanitation Data'!$E$30,0,10*ROW('Sanitation Data'!E160))="","",OFFSET('Sanitation Data'!$E$30,0,10*ROW('Sanitation Data'!E160)))</f>
        <v/>
      </c>
      <c r="CS166" s="309" t="str">
        <f ca="true">+IF(OFFSET('Sanitation Data'!$E$31,0,10*ROW('Sanitation Data'!E160))="","",OFFSET('Sanitation Data'!$E$31,0,10*ROW('Sanitation Data'!E160)))</f>
        <v/>
      </c>
      <c r="CT166" s="309" t="str">
        <f ca="true">+IF(OFFSET('Sanitation Data'!$E$32,0,10*ROW('Sanitation Data'!E160))="","",OFFSET('Sanitation Data'!$E$32,0,10*ROW('Sanitation Data'!E160)))</f>
        <v/>
      </c>
      <c r="CU166" s="309" t="str">
        <f ca="true">+IF(OFFSET('Sanitation Data'!$F$28,0,10*ROW('Sanitation Data'!F160))="","",OFFSET('Sanitation Data'!$F$28,0,10*ROW('Sanitation Data'!F160)))</f>
        <v/>
      </c>
      <c r="CV166" s="309" t="str">
        <f ca="true">+IF(OFFSET('Sanitation Data'!$F$29,0,10*ROW('Sanitation Data'!F160))="","",OFFSET('Sanitation Data'!$F$29,0,10*ROW('Sanitation Data'!F160)))</f>
        <v/>
      </c>
      <c r="CW166" s="309" t="str">
        <f ca="true">+IF(OFFSET('Sanitation Data'!$F$30,0,10*ROW('Sanitation Data'!F160))="","",OFFSET('Sanitation Data'!$F$30,0,10*ROW('Sanitation Data'!F160)))</f>
        <v/>
      </c>
      <c r="CX166" s="309" t="str">
        <f ca="true">+IF(OFFSET('Sanitation Data'!$F$31,0,10*ROW('Sanitation Data'!F160))="","",OFFSET('Sanitation Data'!$F$31,0,10*ROW('Sanitation Data'!F160)))</f>
        <v/>
      </c>
      <c r="CY166" s="309" t="str">
        <f ca="true">+IF(OFFSET('Sanitation Data'!$F$32,0,10*ROW('Sanitation Data'!F160))="","",OFFSET('Sanitation Data'!$F$32,0,10*ROW('Sanitation Data'!F160)))</f>
        <v/>
      </c>
      <c r="CZ166" s="309" t="str">
        <f ca="true">+IF(OFFSET('Sanitation Data'!$G$28,0,10*ROW('Sanitation Data'!G160))="","",OFFSET('Sanitation Data'!$G$28,0,10*ROW('Sanitation Data'!G160)))</f>
        <v/>
      </c>
      <c r="DA166" s="309" t="str">
        <f ca="true">+IF(OFFSET('Sanitation Data'!$G$29,0,10*ROW('Sanitation Data'!G160))="","",OFFSET('Sanitation Data'!$G$29,0,10*ROW('Sanitation Data'!G160)))</f>
        <v/>
      </c>
      <c r="DB166" s="309" t="str">
        <f ca="true">+IF(OFFSET('Sanitation Data'!$G$30,0,10*ROW('Sanitation Data'!G160))="","",OFFSET('Sanitation Data'!$G$30,0,10*ROW('Sanitation Data'!G160)))</f>
        <v/>
      </c>
      <c r="DC166" s="309" t="str">
        <f ca="true">+IF(OFFSET('Sanitation Data'!$G$31,0,10*ROW('Sanitation Data'!G160))="","",OFFSET('Sanitation Data'!$G$31,0,10*ROW('Sanitation Data'!G160)))</f>
        <v/>
      </c>
      <c r="DD166" s="309" t="str">
        <f ca="true">+IF(OFFSET('Sanitation Data'!$G$32,0,10*ROW('Sanitation Data'!G160))="","",OFFSET('Sanitation Data'!$G$32,0,10*ROW('Sanitation Data'!G160)))</f>
        <v/>
      </c>
      <c r="DE166" s="309" t="str">
        <f ca="true">+IF(OFFSET('Sanitation Data'!$H$28,0,10*ROW('Sanitation Data'!H160))="","",OFFSET('Sanitation Data'!$H$28,0,10*ROW('Sanitation Data'!H160)))</f>
        <v/>
      </c>
      <c r="DF166" s="309" t="str">
        <f ca="true">+IF(OFFSET('Sanitation Data'!$H$29,0,10*ROW('Sanitation Data'!H160))="","",OFFSET('Sanitation Data'!$H$29,0,10*ROW('Sanitation Data'!H160)))</f>
        <v/>
      </c>
      <c r="DG166" s="309" t="str">
        <f ca="true">+IF(OFFSET('Sanitation Data'!$H$30,0,10*ROW('Sanitation Data'!H160))="","",OFFSET('Sanitation Data'!$H$30,0,10*ROW('Sanitation Data'!H160)))</f>
        <v/>
      </c>
      <c r="DH166" s="309" t="str">
        <f ca="true">+IF(OFFSET('Sanitation Data'!$H$31,0,10*ROW('Sanitation Data'!H160))="","",OFFSET('Sanitation Data'!$H$31,0,10*ROW('Sanitation Data'!H160)))</f>
        <v/>
      </c>
      <c r="DI166" s="309" t="str">
        <f ca="true">+IF(OFFSET('Sanitation Data'!$H$32,0,10*ROW('Sanitation Data'!H160))="","",OFFSET('Sanitation Data'!$H$32,0,10*ROW('Sanitation Data'!H160)))</f>
        <v/>
      </c>
      <c r="DJ166" s="309" t="str">
        <f ca="true">+IF(OFFSET('Sanitation Data'!$I$28,0,10*ROW('Sanitation Data'!I160))="","",OFFSET('Sanitation Data'!$I$28,0,10*ROW('Sanitation Data'!I160)))</f>
        <v/>
      </c>
      <c r="DK166" s="309" t="str">
        <f ca="true">+IF(OFFSET('Sanitation Data'!$I$29,0,10*ROW('Sanitation Data'!I160))="","",OFFSET('Sanitation Data'!$I$29,0,10*ROW('Sanitation Data'!I160)))</f>
        <v/>
      </c>
      <c r="DL166" s="309" t="str">
        <f ca="true">+IF(OFFSET('Sanitation Data'!$I$30,0,10*ROW('Sanitation Data'!I160))="","",OFFSET('Sanitation Data'!$I$30,0,10*ROW('Sanitation Data'!I160)))</f>
        <v/>
      </c>
      <c r="DM166" s="309" t="str">
        <f ca="true">+IF(OFFSET('Sanitation Data'!$I$31,0,10*ROW('Sanitation Data'!I160))="","",OFFSET('Sanitation Data'!$I$31,0,10*ROW('Sanitation Data'!I160)))</f>
        <v/>
      </c>
      <c r="DN166" s="309" t="str">
        <f ca="true">+IF(OFFSET('Sanitation Data'!$I$32,0,10*ROW('Sanitation Data'!I160))="","",OFFSET('Sanitation Data'!$I$32,0,10*ROW('Sanitation Data'!I160)))</f>
        <v/>
      </c>
      <c r="DO166" s="309" t="str">
        <f ca="true">+IF(OFFSET('Hygiene Data'!$D$11,0,10*ROW('Hygiene Data'!D160))="","",OFFSET('Hygiene Data'!$D$11,0,10*ROW('Hygiene Data'!D160)))</f>
        <v/>
      </c>
      <c r="DP166" s="309" t="str">
        <f ca="true">+IF(OFFSET('Hygiene Data'!$D$12,0,10*ROW('Hygiene Data'!D160))="","",OFFSET('Hygiene Data'!$D$12,0,10*ROW('Hygiene Data'!D160)))</f>
        <v/>
      </c>
      <c r="DQ166" s="309" t="str">
        <f ca="true">+IF(OFFSET('Hygiene Data'!$D$13,0,10*ROW('Hygiene Data'!D160))="","",OFFSET('Hygiene Data'!$D$13,0,10*ROW('Hygiene Data'!D160)))</f>
        <v/>
      </c>
      <c r="DR166" s="309" t="str">
        <f ca="true">+IF(OFFSET('Hygiene Data'!$E$11,0,10*ROW('Hygiene Data'!E160))="","",OFFSET('Hygiene Data'!$E$11,0,10*ROW('Hygiene Data'!E160)))</f>
        <v/>
      </c>
      <c r="DS166" s="309" t="str">
        <f ca="true">+IF(OFFSET('Hygiene Data'!$E$12,0,10*ROW('Hygiene Data'!E160))="","",OFFSET('Hygiene Data'!$E$12,0,10*ROW('Hygiene Data'!E160)))</f>
        <v/>
      </c>
      <c r="DT166" s="309" t="str">
        <f ca="true">+IF(OFFSET('Hygiene Data'!$E$13,0,10*ROW('Hygiene Data'!E160))="","",OFFSET('Hygiene Data'!$E$13,0,10*ROW('Hygiene Data'!E160)))</f>
        <v/>
      </c>
      <c r="DU166" s="309" t="str">
        <f ca="true">+IF(OFFSET('Hygiene Data'!$F$11,0,10*ROW('Hygiene Data'!F160))="","",OFFSET('Hygiene Data'!$F$11,0,10*ROW('Hygiene Data'!F160)))</f>
        <v/>
      </c>
      <c r="DV166" s="309" t="str">
        <f ca="true">+IF(OFFSET('Hygiene Data'!$F$12,0,10*ROW('Hygiene Data'!F160))="","",OFFSET('Hygiene Data'!$F$12,0,10*ROW('Hygiene Data'!F160)))</f>
        <v/>
      </c>
      <c r="DW166" s="309" t="str">
        <f ca="true">+IF(OFFSET('Hygiene Data'!$F$13,0,10*ROW('Hygiene Data'!F160))="","",OFFSET('Hygiene Data'!$F$13,0,10*ROW('Hygiene Data'!F160)))</f>
        <v/>
      </c>
      <c r="DX166" s="309" t="str">
        <f ca="true">+IF(OFFSET('Hygiene Data'!$G$11,0,10*ROW('Hygiene Data'!G160))="","",OFFSET('Hygiene Data'!$G$11,0,10*ROW('Hygiene Data'!G160)))</f>
        <v/>
      </c>
      <c r="DY166" s="309" t="str">
        <f ca="true">+IF(OFFSET('Hygiene Data'!$G$12,0,10*ROW('Hygiene Data'!G160))="","",OFFSET('Hygiene Data'!$G$12,0,10*ROW('Hygiene Data'!G160)))</f>
        <v/>
      </c>
      <c r="DZ166" s="309" t="str">
        <f ca="true">+IF(OFFSET('Hygiene Data'!$G$13,0,10*ROW('Hygiene Data'!G160))="","",OFFSET('Hygiene Data'!$G$13,0,10*ROW('Hygiene Data'!G160)))</f>
        <v/>
      </c>
      <c r="EA166" s="309" t="str">
        <f ca="true">+IF(OFFSET('Hygiene Data'!$H$11,0,10*ROW('Hygiene Data'!H160))="","",OFFSET('Hygiene Data'!$H$11,0,10*ROW('Hygiene Data'!H160)))</f>
        <v/>
      </c>
      <c r="EB166" s="309" t="str">
        <f ca="true">+IF(OFFSET('Hygiene Data'!$H$12,0,10*ROW('Hygiene Data'!H160))="","",OFFSET('Hygiene Data'!$H$12,0,10*ROW('Hygiene Data'!H160)))</f>
        <v/>
      </c>
      <c r="EC166" s="309" t="str">
        <f ca="true">+IF(OFFSET('Hygiene Data'!$H$13,0,10*ROW('Hygiene Data'!H160))="","",OFFSET('Hygiene Data'!$H$13,0,10*ROW('Hygiene Data'!H160)))</f>
        <v/>
      </c>
      <c r="ED166" s="309" t="str">
        <f ca="true">+IF(OFFSET('Hygiene Data'!$I$11,0,10*ROW('Hygiene Data'!I160))="","",OFFSET('Hygiene Data'!$I$11,0,10*ROW('Hygiene Data'!I160)))</f>
        <v/>
      </c>
      <c r="EE166" s="309" t="str">
        <f ca="true">+IF(OFFSET('Hygiene Data'!$I$12,0,10*ROW('Hygiene Data'!I160))="","",OFFSET('Hygiene Data'!$I$12,0,10*ROW('Hygiene Data'!I160)))</f>
        <v/>
      </c>
      <c r="EF166" s="309"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65"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9"/>
      <c r="BS167" s="309" t="str">
        <f ca="true">+IF(OFFSET('Water Data'!$D$27,0,10*ROW('Water Data'!D161))="","",OFFSET('Water Data'!$D$27,0,10*ROW('Water Data'!D161)))</f>
        <v/>
      </c>
      <c r="BT167" s="309" t="str">
        <f ca="true">+IF(OFFSET('Water Data'!$D$28,0,10*ROW('Water Data'!D161))="","",OFFSET('Water Data'!$D$28,0,10*ROW('Water Data'!D161)))</f>
        <v/>
      </c>
      <c r="BU167" s="309" t="str">
        <f ca="true">+IF(OFFSET('Water Data'!$D$29,0,10*ROW('Water Data'!D161))="","",OFFSET('Water Data'!$D$29,0,10*ROW('Water Data'!D161)))</f>
        <v/>
      </c>
      <c r="BV167" s="309" t="str">
        <f ca="true">+IF(OFFSET('Water Data'!$E$27,0,10*ROW('Water Data'!E161))="","",OFFSET('Water Data'!$E$27,0,10*ROW('Water Data'!E161)))</f>
        <v/>
      </c>
      <c r="BW167" s="309" t="str">
        <f ca="true">+IF(OFFSET('Water Data'!$E$28,0,10*ROW('Water Data'!E161))="","",OFFSET('Water Data'!$E$28,0,10*ROW('Water Data'!E161)))</f>
        <v/>
      </c>
      <c r="BX167" s="309" t="str">
        <f ca="true">+IF(OFFSET('Water Data'!$E$29,0,10*ROW('Water Data'!E161))="","",OFFSET('Water Data'!$E$29,0,10*ROW('Water Data'!E161)))</f>
        <v/>
      </c>
      <c r="BY167" s="309" t="str">
        <f ca="true">+IF(OFFSET('Water Data'!$F$27,0,10*ROW('Water Data'!F161))="","",OFFSET('Water Data'!$F$27,0,10*ROW('Water Data'!F161)))</f>
        <v/>
      </c>
      <c r="BZ167" s="309" t="str">
        <f ca="true">+IF(OFFSET('Water Data'!$F$28,0,10*ROW('Water Data'!F161))="","",OFFSET('Water Data'!$F$28,0,10*ROW('Water Data'!F161)))</f>
        <v/>
      </c>
      <c r="CA167" s="309" t="str">
        <f ca="true">+IF(OFFSET('Water Data'!$F$29,0,10*ROW('Water Data'!F161))="","",OFFSET('Water Data'!$F$29,0,10*ROW('Water Data'!F161)))</f>
        <v/>
      </c>
      <c r="CB167" s="309" t="str">
        <f ca="true">+IF(OFFSET('Water Data'!$G$27,0,10*ROW('Water Data'!G161))="","",OFFSET('Water Data'!$G$27,0,10*ROW('Water Data'!G161)))</f>
        <v/>
      </c>
      <c r="CC167" s="309" t="str">
        <f ca="true">+IF(OFFSET('Water Data'!$G$28,0,10*ROW('Water Data'!G161))="","",OFFSET('Water Data'!$G$28,0,10*ROW('Water Data'!G161)))</f>
        <v/>
      </c>
      <c r="CD167" s="309" t="str">
        <f ca="true">+IF(OFFSET('Water Data'!$G$29,0,10*ROW('Water Data'!G161))="","",OFFSET('Water Data'!$G$29,0,10*ROW('Water Data'!G161)))</f>
        <v/>
      </c>
      <c r="CE167" s="309" t="str">
        <f ca="true">+IF(OFFSET('Water Data'!$H$27,0,10*ROW('Water Data'!H161))="","",OFFSET('Water Data'!$H$27,0,10*ROW('Water Data'!H161)))</f>
        <v/>
      </c>
      <c r="CF167" s="309" t="str">
        <f ca="true">+IF(OFFSET('Water Data'!$H$28,0,10*ROW('Water Data'!H161))="","",OFFSET('Water Data'!$H$28,0,10*ROW('Water Data'!H161)))</f>
        <v/>
      </c>
      <c r="CG167" s="309" t="str">
        <f ca="true">+IF(OFFSET('Water Data'!$H$29,0,10*ROW('Water Data'!H161))="","",OFFSET('Water Data'!$H$29,0,10*ROW('Water Data'!H161)))</f>
        <v/>
      </c>
      <c r="CH167" s="309" t="str">
        <f ca="true">+IF(OFFSET('Water Data'!$I$27,0,10*ROW('Water Data'!I161))="","",OFFSET('Water Data'!$I$27,0,10*ROW('Water Data'!I161)))</f>
        <v/>
      </c>
      <c r="CI167" s="309" t="str">
        <f ca="true">+IF(OFFSET('Water Data'!$I$28,0,10*ROW('Water Data'!I161))="","",OFFSET('Water Data'!$I$28,0,10*ROW('Water Data'!I161)))</f>
        <v/>
      </c>
      <c r="CJ167" s="309" t="str">
        <f ca="true">+IF(OFFSET('Water Data'!$I$29,0,10*ROW('Water Data'!I161))="","",OFFSET('Water Data'!$I$29,0,10*ROW('Water Data'!I161)))</f>
        <v/>
      </c>
      <c r="CK167" s="309" t="str">
        <f ca="true">+IF(OFFSET('Sanitation Data'!$D$28,0,10*ROW('Sanitation Data'!D161))="","",OFFSET('Sanitation Data'!$D$28,0,10*ROW('Sanitation Data'!D161)))</f>
        <v/>
      </c>
      <c r="CL167" s="309" t="str">
        <f ca="true">+IF(OFFSET('Sanitation Data'!$D$29,0,10*ROW('Sanitation Data'!D161))="","",OFFSET('Sanitation Data'!$D$29,0,10*ROW('Sanitation Data'!D161)))</f>
        <v/>
      </c>
      <c r="CM167" s="309" t="str">
        <f ca="true">+IF(OFFSET('Sanitation Data'!$D$30,0,10*ROW('Sanitation Data'!D161))="","",OFFSET('Sanitation Data'!$D$30,0,10*ROW('Sanitation Data'!D161)))</f>
        <v/>
      </c>
      <c r="CN167" s="309" t="str">
        <f ca="true">+IF(OFFSET('Sanitation Data'!$D$31,0,10*ROW('Sanitation Data'!D161))="","",OFFSET('Sanitation Data'!$D$31,0,10*ROW('Sanitation Data'!D161)))</f>
        <v/>
      </c>
      <c r="CO167" s="309" t="str">
        <f ca="true">+IF(OFFSET('Sanitation Data'!$D$32,0,10*ROW('Sanitation Data'!D161))="","",OFFSET('Sanitation Data'!$D$32,0,10*ROW('Sanitation Data'!D161)))</f>
        <v/>
      </c>
      <c r="CP167" s="309" t="str">
        <f ca="true">+IF(OFFSET('Sanitation Data'!$E$28,0,10*ROW('Sanitation Data'!E161))="","",OFFSET('Sanitation Data'!$E$28,0,10*ROW('Sanitation Data'!E161)))</f>
        <v/>
      </c>
      <c r="CQ167" s="309" t="str">
        <f ca="true">+IF(OFFSET('Sanitation Data'!$E$29,0,10*ROW('Sanitation Data'!E161))="","",OFFSET('Sanitation Data'!$E$29,0,10*ROW('Sanitation Data'!E161)))</f>
        <v/>
      </c>
      <c r="CR167" s="309" t="str">
        <f ca="true">+IF(OFFSET('Sanitation Data'!$E$30,0,10*ROW('Sanitation Data'!E161))="","",OFFSET('Sanitation Data'!$E$30,0,10*ROW('Sanitation Data'!E161)))</f>
        <v/>
      </c>
      <c r="CS167" s="309" t="str">
        <f ca="true">+IF(OFFSET('Sanitation Data'!$E$31,0,10*ROW('Sanitation Data'!E161))="","",OFFSET('Sanitation Data'!$E$31,0,10*ROW('Sanitation Data'!E161)))</f>
        <v/>
      </c>
      <c r="CT167" s="309" t="str">
        <f ca="true">+IF(OFFSET('Sanitation Data'!$E$32,0,10*ROW('Sanitation Data'!E161))="","",OFFSET('Sanitation Data'!$E$32,0,10*ROW('Sanitation Data'!E161)))</f>
        <v/>
      </c>
      <c r="CU167" s="309" t="str">
        <f ca="true">+IF(OFFSET('Sanitation Data'!$F$28,0,10*ROW('Sanitation Data'!F161))="","",OFFSET('Sanitation Data'!$F$28,0,10*ROW('Sanitation Data'!F161)))</f>
        <v/>
      </c>
      <c r="CV167" s="309" t="str">
        <f ca="true">+IF(OFFSET('Sanitation Data'!$F$29,0,10*ROW('Sanitation Data'!F161))="","",OFFSET('Sanitation Data'!$F$29,0,10*ROW('Sanitation Data'!F161)))</f>
        <v/>
      </c>
      <c r="CW167" s="309" t="str">
        <f ca="true">+IF(OFFSET('Sanitation Data'!$F$30,0,10*ROW('Sanitation Data'!F161))="","",OFFSET('Sanitation Data'!$F$30,0,10*ROW('Sanitation Data'!F161)))</f>
        <v/>
      </c>
      <c r="CX167" s="309" t="str">
        <f ca="true">+IF(OFFSET('Sanitation Data'!$F$31,0,10*ROW('Sanitation Data'!F161))="","",OFFSET('Sanitation Data'!$F$31,0,10*ROW('Sanitation Data'!F161)))</f>
        <v/>
      </c>
      <c r="CY167" s="309" t="str">
        <f ca="true">+IF(OFFSET('Sanitation Data'!$F$32,0,10*ROW('Sanitation Data'!F161))="","",OFFSET('Sanitation Data'!$F$32,0,10*ROW('Sanitation Data'!F161)))</f>
        <v/>
      </c>
      <c r="CZ167" s="309" t="str">
        <f ca="true">+IF(OFFSET('Sanitation Data'!$G$28,0,10*ROW('Sanitation Data'!G161))="","",OFFSET('Sanitation Data'!$G$28,0,10*ROW('Sanitation Data'!G161)))</f>
        <v/>
      </c>
      <c r="DA167" s="309" t="str">
        <f ca="true">+IF(OFFSET('Sanitation Data'!$G$29,0,10*ROW('Sanitation Data'!G161))="","",OFFSET('Sanitation Data'!$G$29,0,10*ROW('Sanitation Data'!G161)))</f>
        <v/>
      </c>
      <c r="DB167" s="309" t="str">
        <f ca="true">+IF(OFFSET('Sanitation Data'!$G$30,0,10*ROW('Sanitation Data'!G161))="","",OFFSET('Sanitation Data'!$G$30,0,10*ROW('Sanitation Data'!G161)))</f>
        <v/>
      </c>
      <c r="DC167" s="309" t="str">
        <f ca="true">+IF(OFFSET('Sanitation Data'!$G$31,0,10*ROW('Sanitation Data'!G161))="","",OFFSET('Sanitation Data'!$G$31,0,10*ROW('Sanitation Data'!G161)))</f>
        <v/>
      </c>
      <c r="DD167" s="309" t="str">
        <f ca="true">+IF(OFFSET('Sanitation Data'!$G$32,0,10*ROW('Sanitation Data'!G161))="","",OFFSET('Sanitation Data'!$G$32,0,10*ROW('Sanitation Data'!G161)))</f>
        <v/>
      </c>
      <c r="DE167" s="309" t="str">
        <f ca="true">+IF(OFFSET('Sanitation Data'!$H$28,0,10*ROW('Sanitation Data'!H161))="","",OFFSET('Sanitation Data'!$H$28,0,10*ROW('Sanitation Data'!H161)))</f>
        <v/>
      </c>
      <c r="DF167" s="309" t="str">
        <f ca="true">+IF(OFFSET('Sanitation Data'!$H$29,0,10*ROW('Sanitation Data'!H161))="","",OFFSET('Sanitation Data'!$H$29,0,10*ROW('Sanitation Data'!H161)))</f>
        <v/>
      </c>
      <c r="DG167" s="309" t="str">
        <f ca="true">+IF(OFFSET('Sanitation Data'!$H$30,0,10*ROW('Sanitation Data'!H161))="","",OFFSET('Sanitation Data'!$H$30,0,10*ROW('Sanitation Data'!H161)))</f>
        <v/>
      </c>
      <c r="DH167" s="309" t="str">
        <f ca="true">+IF(OFFSET('Sanitation Data'!$H$31,0,10*ROW('Sanitation Data'!H161))="","",OFFSET('Sanitation Data'!$H$31,0,10*ROW('Sanitation Data'!H161)))</f>
        <v/>
      </c>
      <c r="DI167" s="309" t="str">
        <f ca="true">+IF(OFFSET('Sanitation Data'!$H$32,0,10*ROW('Sanitation Data'!H161))="","",OFFSET('Sanitation Data'!$H$32,0,10*ROW('Sanitation Data'!H161)))</f>
        <v/>
      </c>
      <c r="DJ167" s="309" t="str">
        <f ca="true">+IF(OFFSET('Sanitation Data'!$I$28,0,10*ROW('Sanitation Data'!I161))="","",OFFSET('Sanitation Data'!$I$28,0,10*ROW('Sanitation Data'!I161)))</f>
        <v/>
      </c>
      <c r="DK167" s="309" t="str">
        <f ca="true">+IF(OFFSET('Sanitation Data'!$I$29,0,10*ROW('Sanitation Data'!I161))="","",OFFSET('Sanitation Data'!$I$29,0,10*ROW('Sanitation Data'!I161)))</f>
        <v/>
      </c>
      <c r="DL167" s="309" t="str">
        <f ca="true">+IF(OFFSET('Sanitation Data'!$I$30,0,10*ROW('Sanitation Data'!I161))="","",OFFSET('Sanitation Data'!$I$30,0,10*ROW('Sanitation Data'!I161)))</f>
        <v/>
      </c>
      <c r="DM167" s="309" t="str">
        <f ca="true">+IF(OFFSET('Sanitation Data'!$I$31,0,10*ROW('Sanitation Data'!I161))="","",OFFSET('Sanitation Data'!$I$31,0,10*ROW('Sanitation Data'!I161)))</f>
        <v/>
      </c>
      <c r="DN167" s="309" t="str">
        <f ca="true">+IF(OFFSET('Sanitation Data'!$I$32,0,10*ROW('Sanitation Data'!I161))="","",OFFSET('Sanitation Data'!$I$32,0,10*ROW('Sanitation Data'!I161)))</f>
        <v/>
      </c>
      <c r="DO167" s="309" t="str">
        <f ca="true">+IF(OFFSET('Hygiene Data'!$D$11,0,10*ROW('Hygiene Data'!D161))="","",OFFSET('Hygiene Data'!$D$11,0,10*ROW('Hygiene Data'!D161)))</f>
        <v/>
      </c>
      <c r="DP167" s="309" t="str">
        <f ca="true">+IF(OFFSET('Hygiene Data'!$D$12,0,10*ROW('Hygiene Data'!D161))="","",OFFSET('Hygiene Data'!$D$12,0,10*ROW('Hygiene Data'!D161)))</f>
        <v/>
      </c>
      <c r="DQ167" s="309" t="str">
        <f ca="true">+IF(OFFSET('Hygiene Data'!$D$13,0,10*ROW('Hygiene Data'!D161))="","",OFFSET('Hygiene Data'!$D$13,0,10*ROW('Hygiene Data'!D161)))</f>
        <v/>
      </c>
      <c r="DR167" s="309" t="str">
        <f ca="true">+IF(OFFSET('Hygiene Data'!$E$11,0,10*ROW('Hygiene Data'!E161))="","",OFFSET('Hygiene Data'!$E$11,0,10*ROW('Hygiene Data'!E161)))</f>
        <v/>
      </c>
      <c r="DS167" s="309" t="str">
        <f ca="true">+IF(OFFSET('Hygiene Data'!$E$12,0,10*ROW('Hygiene Data'!E161))="","",OFFSET('Hygiene Data'!$E$12,0,10*ROW('Hygiene Data'!E161)))</f>
        <v/>
      </c>
      <c r="DT167" s="309" t="str">
        <f ca="true">+IF(OFFSET('Hygiene Data'!$E$13,0,10*ROW('Hygiene Data'!E161))="","",OFFSET('Hygiene Data'!$E$13,0,10*ROW('Hygiene Data'!E161)))</f>
        <v/>
      </c>
      <c r="DU167" s="309" t="str">
        <f ca="true">+IF(OFFSET('Hygiene Data'!$F$11,0,10*ROW('Hygiene Data'!F161))="","",OFFSET('Hygiene Data'!$F$11,0,10*ROW('Hygiene Data'!F161)))</f>
        <v/>
      </c>
      <c r="DV167" s="309" t="str">
        <f ca="true">+IF(OFFSET('Hygiene Data'!$F$12,0,10*ROW('Hygiene Data'!F161))="","",OFFSET('Hygiene Data'!$F$12,0,10*ROW('Hygiene Data'!F161)))</f>
        <v/>
      </c>
      <c r="DW167" s="309" t="str">
        <f ca="true">+IF(OFFSET('Hygiene Data'!$F$13,0,10*ROW('Hygiene Data'!F161))="","",OFFSET('Hygiene Data'!$F$13,0,10*ROW('Hygiene Data'!F161)))</f>
        <v/>
      </c>
      <c r="DX167" s="309" t="str">
        <f ca="true">+IF(OFFSET('Hygiene Data'!$G$11,0,10*ROW('Hygiene Data'!G161))="","",OFFSET('Hygiene Data'!$G$11,0,10*ROW('Hygiene Data'!G161)))</f>
        <v/>
      </c>
      <c r="DY167" s="309" t="str">
        <f ca="true">+IF(OFFSET('Hygiene Data'!$G$12,0,10*ROW('Hygiene Data'!G161))="","",OFFSET('Hygiene Data'!$G$12,0,10*ROW('Hygiene Data'!G161)))</f>
        <v/>
      </c>
      <c r="DZ167" s="309" t="str">
        <f ca="true">+IF(OFFSET('Hygiene Data'!$G$13,0,10*ROW('Hygiene Data'!G161))="","",OFFSET('Hygiene Data'!$G$13,0,10*ROW('Hygiene Data'!G161)))</f>
        <v/>
      </c>
      <c r="EA167" s="309" t="str">
        <f ca="true">+IF(OFFSET('Hygiene Data'!$H$11,0,10*ROW('Hygiene Data'!H161))="","",OFFSET('Hygiene Data'!$H$11,0,10*ROW('Hygiene Data'!H161)))</f>
        <v/>
      </c>
      <c r="EB167" s="309" t="str">
        <f ca="true">+IF(OFFSET('Hygiene Data'!$H$12,0,10*ROW('Hygiene Data'!H161))="","",OFFSET('Hygiene Data'!$H$12,0,10*ROW('Hygiene Data'!H161)))</f>
        <v/>
      </c>
      <c r="EC167" s="309" t="str">
        <f ca="true">+IF(OFFSET('Hygiene Data'!$H$13,0,10*ROW('Hygiene Data'!H161))="","",OFFSET('Hygiene Data'!$H$13,0,10*ROW('Hygiene Data'!H161)))</f>
        <v/>
      </c>
      <c r="ED167" s="309" t="str">
        <f ca="true">+IF(OFFSET('Hygiene Data'!$I$11,0,10*ROW('Hygiene Data'!I161))="","",OFFSET('Hygiene Data'!$I$11,0,10*ROW('Hygiene Data'!I161)))</f>
        <v/>
      </c>
      <c r="EE167" s="309" t="str">
        <f ca="true">+IF(OFFSET('Hygiene Data'!$I$12,0,10*ROW('Hygiene Data'!I161))="","",OFFSET('Hygiene Data'!$I$12,0,10*ROW('Hygiene Data'!I161)))</f>
        <v/>
      </c>
      <c r="EF167" s="309"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65"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9"/>
      <c r="BS168" s="309" t="str">
        <f ca="true">+IF(OFFSET('Water Data'!$D$27,0,10*ROW('Water Data'!D162))="","",OFFSET('Water Data'!$D$27,0,10*ROW('Water Data'!D162)))</f>
        <v/>
      </c>
      <c r="BT168" s="309" t="str">
        <f ca="true">+IF(OFFSET('Water Data'!$D$28,0,10*ROW('Water Data'!D162))="","",OFFSET('Water Data'!$D$28,0,10*ROW('Water Data'!D162)))</f>
        <v/>
      </c>
      <c r="BU168" s="309" t="str">
        <f ca="true">+IF(OFFSET('Water Data'!$D$29,0,10*ROW('Water Data'!D162))="","",OFFSET('Water Data'!$D$29,0,10*ROW('Water Data'!D162)))</f>
        <v/>
      </c>
      <c r="BV168" s="309" t="str">
        <f ca="true">+IF(OFFSET('Water Data'!$E$27,0,10*ROW('Water Data'!E162))="","",OFFSET('Water Data'!$E$27,0,10*ROW('Water Data'!E162)))</f>
        <v/>
      </c>
      <c r="BW168" s="309" t="str">
        <f ca="true">+IF(OFFSET('Water Data'!$E$28,0,10*ROW('Water Data'!E162))="","",OFFSET('Water Data'!$E$28,0,10*ROW('Water Data'!E162)))</f>
        <v/>
      </c>
      <c r="BX168" s="309" t="str">
        <f ca="true">+IF(OFFSET('Water Data'!$E$29,0,10*ROW('Water Data'!E162))="","",OFFSET('Water Data'!$E$29,0,10*ROW('Water Data'!E162)))</f>
        <v/>
      </c>
      <c r="BY168" s="309" t="str">
        <f ca="true">+IF(OFFSET('Water Data'!$F$27,0,10*ROW('Water Data'!F162))="","",OFFSET('Water Data'!$F$27,0,10*ROW('Water Data'!F162)))</f>
        <v/>
      </c>
      <c r="BZ168" s="309" t="str">
        <f ca="true">+IF(OFFSET('Water Data'!$F$28,0,10*ROW('Water Data'!F162))="","",OFFSET('Water Data'!$F$28,0,10*ROW('Water Data'!F162)))</f>
        <v/>
      </c>
      <c r="CA168" s="309" t="str">
        <f ca="true">+IF(OFFSET('Water Data'!$F$29,0,10*ROW('Water Data'!F162))="","",OFFSET('Water Data'!$F$29,0,10*ROW('Water Data'!F162)))</f>
        <v/>
      </c>
      <c r="CB168" s="309" t="str">
        <f ca="true">+IF(OFFSET('Water Data'!$G$27,0,10*ROW('Water Data'!G162))="","",OFFSET('Water Data'!$G$27,0,10*ROW('Water Data'!G162)))</f>
        <v/>
      </c>
      <c r="CC168" s="309" t="str">
        <f ca="true">+IF(OFFSET('Water Data'!$G$28,0,10*ROW('Water Data'!G162))="","",OFFSET('Water Data'!$G$28,0,10*ROW('Water Data'!G162)))</f>
        <v/>
      </c>
      <c r="CD168" s="309" t="str">
        <f ca="true">+IF(OFFSET('Water Data'!$G$29,0,10*ROW('Water Data'!G162))="","",OFFSET('Water Data'!$G$29,0,10*ROW('Water Data'!G162)))</f>
        <v/>
      </c>
      <c r="CE168" s="309" t="str">
        <f ca="true">+IF(OFFSET('Water Data'!$H$27,0,10*ROW('Water Data'!H162))="","",OFFSET('Water Data'!$H$27,0,10*ROW('Water Data'!H162)))</f>
        <v/>
      </c>
      <c r="CF168" s="309" t="str">
        <f ca="true">+IF(OFFSET('Water Data'!$H$28,0,10*ROW('Water Data'!H162))="","",OFFSET('Water Data'!$H$28,0,10*ROW('Water Data'!H162)))</f>
        <v/>
      </c>
      <c r="CG168" s="309" t="str">
        <f ca="true">+IF(OFFSET('Water Data'!$H$29,0,10*ROW('Water Data'!H162))="","",OFFSET('Water Data'!$H$29,0,10*ROW('Water Data'!H162)))</f>
        <v/>
      </c>
      <c r="CH168" s="309" t="str">
        <f ca="true">+IF(OFFSET('Water Data'!$I$27,0,10*ROW('Water Data'!I162))="","",OFFSET('Water Data'!$I$27,0,10*ROW('Water Data'!I162)))</f>
        <v/>
      </c>
      <c r="CI168" s="309" t="str">
        <f ca="true">+IF(OFFSET('Water Data'!$I$28,0,10*ROW('Water Data'!I162))="","",OFFSET('Water Data'!$I$28,0,10*ROW('Water Data'!I162)))</f>
        <v/>
      </c>
      <c r="CJ168" s="309" t="str">
        <f ca="true">+IF(OFFSET('Water Data'!$I$29,0,10*ROW('Water Data'!I162))="","",OFFSET('Water Data'!$I$29,0,10*ROW('Water Data'!I162)))</f>
        <v/>
      </c>
      <c r="CK168" s="309" t="str">
        <f ca="true">+IF(OFFSET('Sanitation Data'!$D$28,0,10*ROW('Sanitation Data'!D162))="","",OFFSET('Sanitation Data'!$D$28,0,10*ROW('Sanitation Data'!D162)))</f>
        <v/>
      </c>
      <c r="CL168" s="309" t="str">
        <f ca="true">+IF(OFFSET('Sanitation Data'!$D$29,0,10*ROW('Sanitation Data'!D162))="","",OFFSET('Sanitation Data'!$D$29,0,10*ROW('Sanitation Data'!D162)))</f>
        <v/>
      </c>
      <c r="CM168" s="309" t="str">
        <f ca="true">+IF(OFFSET('Sanitation Data'!$D$30,0,10*ROW('Sanitation Data'!D162))="","",OFFSET('Sanitation Data'!$D$30,0,10*ROW('Sanitation Data'!D162)))</f>
        <v/>
      </c>
      <c r="CN168" s="309" t="str">
        <f ca="true">+IF(OFFSET('Sanitation Data'!$D$31,0,10*ROW('Sanitation Data'!D162))="","",OFFSET('Sanitation Data'!$D$31,0,10*ROW('Sanitation Data'!D162)))</f>
        <v/>
      </c>
      <c r="CO168" s="309" t="str">
        <f ca="true">+IF(OFFSET('Sanitation Data'!$D$32,0,10*ROW('Sanitation Data'!D162))="","",OFFSET('Sanitation Data'!$D$32,0,10*ROW('Sanitation Data'!D162)))</f>
        <v/>
      </c>
      <c r="CP168" s="309" t="str">
        <f ca="true">+IF(OFFSET('Sanitation Data'!$E$28,0,10*ROW('Sanitation Data'!E162))="","",OFFSET('Sanitation Data'!$E$28,0,10*ROW('Sanitation Data'!E162)))</f>
        <v/>
      </c>
      <c r="CQ168" s="309" t="str">
        <f ca="true">+IF(OFFSET('Sanitation Data'!$E$29,0,10*ROW('Sanitation Data'!E162))="","",OFFSET('Sanitation Data'!$E$29,0,10*ROW('Sanitation Data'!E162)))</f>
        <v/>
      </c>
      <c r="CR168" s="309" t="str">
        <f ca="true">+IF(OFFSET('Sanitation Data'!$E$30,0,10*ROW('Sanitation Data'!E162))="","",OFFSET('Sanitation Data'!$E$30,0,10*ROW('Sanitation Data'!E162)))</f>
        <v/>
      </c>
      <c r="CS168" s="309" t="str">
        <f ca="true">+IF(OFFSET('Sanitation Data'!$E$31,0,10*ROW('Sanitation Data'!E162))="","",OFFSET('Sanitation Data'!$E$31,0,10*ROW('Sanitation Data'!E162)))</f>
        <v/>
      </c>
      <c r="CT168" s="309" t="str">
        <f ca="true">+IF(OFFSET('Sanitation Data'!$E$32,0,10*ROW('Sanitation Data'!E162))="","",OFFSET('Sanitation Data'!$E$32,0,10*ROW('Sanitation Data'!E162)))</f>
        <v/>
      </c>
      <c r="CU168" s="309" t="str">
        <f ca="true">+IF(OFFSET('Sanitation Data'!$F$28,0,10*ROW('Sanitation Data'!F162))="","",OFFSET('Sanitation Data'!$F$28,0,10*ROW('Sanitation Data'!F162)))</f>
        <v/>
      </c>
      <c r="CV168" s="309" t="str">
        <f ca="true">+IF(OFFSET('Sanitation Data'!$F$29,0,10*ROW('Sanitation Data'!F162))="","",OFFSET('Sanitation Data'!$F$29,0,10*ROW('Sanitation Data'!F162)))</f>
        <v/>
      </c>
      <c r="CW168" s="309" t="str">
        <f ca="true">+IF(OFFSET('Sanitation Data'!$F$30,0,10*ROW('Sanitation Data'!F162))="","",OFFSET('Sanitation Data'!$F$30,0,10*ROW('Sanitation Data'!F162)))</f>
        <v/>
      </c>
      <c r="CX168" s="309" t="str">
        <f ca="true">+IF(OFFSET('Sanitation Data'!$F$31,0,10*ROW('Sanitation Data'!F162))="","",OFFSET('Sanitation Data'!$F$31,0,10*ROW('Sanitation Data'!F162)))</f>
        <v/>
      </c>
      <c r="CY168" s="309" t="str">
        <f ca="true">+IF(OFFSET('Sanitation Data'!$F$32,0,10*ROW('Sanitation Data'!F162))="","",OFFSET('Sanitation Data'!$F$32,0,10*ROW('Sanitation Data'!F162)))</f>
        <v/>
      </c>
      <c r="CZ168" s="309" t="str">
        <f ca="true">+IF(OFFSET('Sanitation Data'!$G$28,0,10*ROW('Sanitation Data'!G162))="","",OFFSET('Sanitation Data'!$G$28,0,10*ROW('Sanitation Data'!G162)))</f>
        <v/>
      </c>
      <c r="DA168" s="309" t="str">
        <f ca="true">+IF(OFFSET('Sanitation Data'!$G$29,0,10*ROW('Sanitation Data'!G162))="","",OFFSET('Sanitation Data'!$G$29,0,10*ROW('Sanitation Data'!G162)))</f>
        <v/>
      </c>
      <c r="DB168" s="309" t="str">
        <f ca="true">+IF(OFFSET('Sanitation Data'!$G$30,0,10*ROW('Sanitation Data'!G162))="","",OFFSET('Sanitation Data'!$G$30,0,10*ROW('Sanitation Data'!G162)))</f>
        <v/>
      </c>
      <c r="DC168" s="309" t="str">
        <f ca="true">+IF(OFFSET('Sanitation Data'!$G$31,0,10*ROW('Sanitation Data'!G162))="","",OFFSET('Sanitation Data'!$G$31,0,10*ROW('Sanitation Data'!G162)))</f>
        <v/>
      </c>
      <c r="DD168" s="309" t="str">
        <f ca="true">+IF(OFFSET('Sanitation Data'!$G$32,0,10*ROW('Sanitation Data'!G162))="","",OFFSET('Sanitation Data'!$G$32,0,10*ROW('Sanitation Data'!G162)))</f>
        <v/>
      </c>
      <c r="DE168" s="309" t="str">
        <f ca="true">+IF(OFFSET('Sanitation Data'!$H$28,0,10*ROW('Sanitation Data'!H162))="","",OFFSET('Sanitation Data'!$H$28,0,10*ROW('Sanitation Data'!H162)))</f>
        <v/>
      </c>
      <c r="DF168" s="309" t="str">
        <f ca="true">+IF(OFFSET('Sanitation Data'!$H$29,0,10*ROW('Sanitation Data'!H162))="","",OFFSET('Sanitation Data'!$H$29,0,10*ROW('Sanitation Data'!H162)))</f>
        <v/>
      </c>
      <c r="DG168" s="309" t="str">
        <f ca="true">+IF(OFFSET('Sanitation Data'!$H$30,0,10*ROW('Sanitation Data'!H162))="","",OFFSET('Sanitation Data'!$H$30,0,10*ROW('Sanitation Data'!H162)))</f>
        <v/>
      </c>
      <c r="DH168" s="309" t="str">
        <f ca="true">+IF(OFFSET('Sanitation Data'!$H$31,0,10*ROW('Sanitation Data'!H162))="","",OFFSET('Sanitation Data'!$H$31,0,10*ROW('Sanitation Data'!H162)))</f>
        <v/>
      </c>
      <c r="DI168" s="309" t="str">
        <f ca="true">+IF(OFFSET('Sanitation Data'!$H$32,0,10*ROW('Sanitation Data'!H162))="","",OFFSET('Sanitation Data'!$H$32,0,10*ROW('Sanitation Data'!H162)))</f>
        <v/>
      </c>
      <c r="DJ168" s="309" t="str">
        <f ca="true">+IF(OFFSET('Sanitation Data'!$I$28,0,10*ROW('Sanitation Data'!I162))="","",OFFSET('Sanitation Data'!$I$28,0,10*ROW('Sanitation Data'!I162)))</f>
        <v/>
      </c>
      <c r="DK168" s="309" t="str">
        <f ca="true">+IF(OFFSET('Sanitation Data'!$I$29,0,10*ROW('Sanitation Data'!I162))="","",OFFSET('Sanitation Data'!$I$29,0,10*ROW('Sanitation Data'!I162)))</f>
        <v/>
      </c>
      <c r="DL168" s="309" t="str">
        <f ca="true">+IF(OFFSET('Sanitation Data'!$I$30,0,10*ROW('Sanitation Data'!I162))="","",OFFSET('Sanitation Data'!$I$30,0,10*ROW('Sanitation Data'!I162)))</f>
        <v/>
      </c>
      <c r="DM168" s="309" t="str">
        <f ca="true">+IF(OFFSET('Sanitation Data'!$I$31,0,10*ROW('Sanitation Data'!I162))="","",OFFSET('Sanitation Data'!$I$31,0,10*ROW('Sanitation Data'!I162)))</f>
        <v/>
      </c>
      <c r="DN168" s="309" t="str">
        <f ca="true">+IF(OFFSET('Sanitation Data'!$I$32,0,10*ROW('Sanitation Data'!I162))="","",OFFSET('Sanitation Data'!$I$32,0,10*ROW('Sanitation Data'!I162)))</f>
        <v/>
      </c>
      <c r="DO168" s="309" t="str">
        <f ca="true">+IF(OFFSET('Hygiene Data'!$D$11,0,10*ROW('Hygiene Data'!D162))="","",OFFSET('Hygiene Data'!$D$11,0,10*ROW('Hygiene Data'!D162)))</f>
        <v/>
      </c>
      <c r="DP168" s="309" t="str">
        <f ca="true">+IF(OFFSET('Hygiene Data'!$D$12,0,10*ROW('Hygiene Data'!D162))="","",OFFSET('Hygiene Data'!$D$12,0,10*ROW('Hygiene Data'!D162)))</f>
        <v/>
      </c>
      <c r="DQ168" s="309" t="str">
        <f ca="true">+IF(OFFSET('Hygiene Data'!$D$13,0,10*ROW('Hygiene Data'!D162))="","",OFFSET('Hygiene Data'!$D$13,0,10*ROW('Hygiene Data'!D162)))</f>
        <v/>
      </c>
      <c r="DR168" s="309" t="str">
        <f ca="true">+IF(OFFSET('Hygiene Data'!$E$11,0,10*ROW('Hygiene Data'!E162))="","",OFFSET('Hygiene Data'!$E$11,0,10*ROW('Hygiene Data'!E162)))</f>
        <v/>
      </c>
      <c r="DS168" s="309" t="str">
        <f ca="true">+IF(OFFSET('Hygiene Data'!$E$12,0,10*ROW('Hygiene Data'!E162))="","",OFFSET('Hygiene Data'!$E$12,0,10*ROW('Hygiene Data'!E162)))</f>
        <v/>
      </c>
      <c r="DT168" s="309" t="str">
        <f ca="true">+IF(OFFSET('Hygiene Data'!$E$13,0,10*ROW('Hygiene Data'!E162))="","",OFFSET('Hygiene Data'!$E$13,0,10*ROW('Hygiene Data'!E162)))</f>
        <v/>
      </c>
      <c r="DU168" s="309" t="str">
        <f ca="true">+IF(OFFSET('Hygiene Data'!$F$11,0,10*ROW('Hygiene Data'!F162))="","",OFFSET('Hygiene Data'!$F$11,0,10*ROW('Hygiene Data'!F162)))</f>
        <v/>
      </c>
      <c r="DV168" s="309" t="str">
        <f ca="true">+IF(OFFSET('Hygiene Data'!$F$12,0,10*ROW('Hygiene Data'!F162))="","",OFFSET('Hygiene Data'!$F$12,0,10*ROW('Hygiene Data'!F162)))</f>
        <v/>
      </c>
      <c r="DW168" s="309" t="str">
        <f ca="true">+IF(OFFSET('Hygiene Data'!$F$13,0,10*ROW('Hygiene Data'!F162))="","",OFFSET('Hygiene Data'!$F$13,0,10*ROW('Hygiene Data'!F162)))</f>
        <v/>
      </c>
      <c r="DX168" s="309" t="str">
        <f ca="true">+IF(OFFSET('Hygiene Data'!$G$11,0,10*ROW('Hygiene Data'!G162))="","",OFFSET('Hygiene Data'!$G$11,0,10*ROW('Hygiene Data'!G162)))</f>
        <v/>
      </c>
      <c r="DY168" s="309" t="str">
        <f ca="true">+IF(OFFSET('Hygiene Data'!$G$12,0,10*ROW('Hygiene Data'!G162))="","",OFFSET('Hygiene Data'!$G$12,0,10*ROW('Hygiene Data'!G162)))</f>
        <v/>
      </c>
      <c r="DZ168" s="309" t="str">
        <f ca="true">+IF(OFFSET('Hygiene Data'!$G$13,0,10*ROW('Hygiene Data'!G162))="","",OFFSET('Hygiene Data'!$G$13,0,10*ROW('Hygiene Data'!G162)))</f>
        <v/>
      </c>
      <c r="EA168" s="309" t="str">
        <f ca="true">+IF(OFFSET('Hygiene Data'!$H$11,0,10*ROW('Hygiene Data'!H162))="","",OFFSET('Hygiene Data'!$H$11,0,10*ROW('Hygiene Data'!H162)))</f>
        <v/>
      </c>
      <c r="EB168" s="309" t="str">
        <f ca="true">+IF(OFFSET('Hygiene Data'!$H$12,0,10*ROW('Hygiene Data'!H162))="","",OFFSET('Hygiene Data'!$H$12,0,10*ROW('Hygiene Data'!H162)))</f>
        <v/>
      </c>
      <c r="EC168" s="309" t="str">
        <f ca="true">+IF(OFFSET('Hygiene Data'!$H$13,0,10*ROW('Hygiene Data'!H162))="","",OFFSET('Hygiene Data'!$H$13,0,10*ROW('Hygiene Data'!H162)))</f>
        <v/>
      </c>
      <c r="ED168" s="309" t="str">
        <f ca="true">+IF(OFFSET('Hygiene Data'!$I$11,0,10*ROW('Hygiene Data'!I162))="","",OFFSET('Hygiene Data'!$I$11,0,10*ROW('Hygiene Data'!I162)))</f>
        <v/>
      </c>
      <c r="EE168" s="309" t="str">
        <f ca="true">+IF(OFFSET('Hygiene Data'!$I$12,0,10*ROW('Hygiene Data'!I162))="","",OFFSET('Hygiene Data'!$I$12,0,10*ROW('Hygiene Data'!I162)))</f>
        <v/>
      </c>
      <c r="EF168" s="309"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65"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9"/>
      <c r="BS169" s="309" t="str">
        <f ca="true">+IF(OFFSET('Water Data'!$D$27,0,10*ROW('Water Data'!D163))="","",OFFSET('Water Data'!$D$27,0,10*ROW('Water Data'!D163)))</f>
        <v/>
      </c>
      <c r="BT169" s="309" t="str">
        <f ca="true">+IF(OFFSET('Water Data'!$D$28,0,10*ROW('Water Data'!D163))="","",OFFSET('Water Data'!$D$28,0,10*ROW('Water Data'!D163)))</f>
        <v/>
      </c>
      <c r="BU169" s="309" t="str">
        <f ca="true">+IF(OFFSET('Water Data'!$D$29,0,10*ROW('Water Data'!D163))="","",OFFSET('Water Data'!$D$29,0,10*ROW('Water Data'!D163)))</f>
        <v/>
      </c>
      <c r="BV169" s="309" t="str">
        <f ca="true">+IF(OFFSET('Water Data'!$E$27,0,10*ROW('Water Data'!E163))="","",OFFSET('Water Data'!$E$27,0,10*ROW('Water Data'!E163)))</f>
        <v/>
      </c>
      <c r="BW169" s="309" t="str">
        <f ca="true">+IF(OFFSET('Water Data'!$E$28,0,10*ROW('Water Data'!E163))="","",OFFSET('Water Data'!$E$28,0,10*ROW('Water Data'!E163)))</f>
        <v/>
      </c>
      <c r="BX169" s="309" t="str">
        <f ca="true">+IF(OFFSET('Water Data'!$E$29,0,10*ROW('Water Data'!E163))="","",OFFSET('Water Data'!$E$29,0,10*ROW('Water Data'!E163)))</f>
        <v/>
      </c>
      <c r="BY169" s="309" t="str">
        <f ca="true">+IF(OFFSET('Water Data'!$F$27,0,10*ROW('Water Data'!F163))="","",OFFSET('Water Data'!$F$27,0,10*ROW('Water Data'!F163)))</f>
        <v/>
      </c>
      <c r="BZ169" s="309" t="str">
        <f ca="true">+IF(OFFSET('Water Data'!$F$28,0,10*ROW('Water Data'!F163))="","",OFFSET('Water Data'!$F$28,0,10*ROW('Water Data'!F163)))</f>
        <v/>
      </c>
      <c r="CA169" s="309" t="str">
        <f ca="true">+IF(OFFSET('Water Data'!$F$29,0,10*ROW('Water Data'!F163))="","",OFFSET('Water Data'!$F$29,0,10*ROW('Water Data'!F163)))</f>
        <v/>
      </c>
      <c r="CB169" s="309" t="str">
        <f ca="true">+IF(OFFSET('Water Data'!$G$27,0,10*ROW('Water Data'!G163))="","",OFFSET('Water Data'!$G$27,0,10*ROW('Water Data'!G163)))</f>
        <v/>
      </c>
      <c r="CC169" s="309" t="str">
        <f ca="true">+IF(OFFSET('Water Data'!$G$28,0,10*ROW('Water Data'!G163))="","",OFFSET('Water Data'!$G$28,0,10*ROW('Water Data'!G163)))</f>
        <v/>
      </c>
      <c r="CD169" s="309" t="str">
        <f ca="true">+IF(OFFSET('Water Data'!$G$29,0,10*ROW('Water Data'!G163))="","",OFFSET('Water Data'!$G$29,0,10*ROW('Water Data'!G163)))</f>
        <v/>
      </c>
      <c r="CE169" s="309" t="str">
        <f ca="true">+IF(OFFSET('Water Data'!$H$27,0,10*ROW('Water Data'!H163))="","",OFFSET('Water Data'!$H$27,0,10*ROW('Water Data'!H163)))</f>
        <v/>
      </c>
      <c r="CF169" s="309" t="str">
        <f ca="true">+IF(OFFSET('Water Data'!$H$28,0,10*ROW('Water Data'!H163))="","",OFFSET('Water Data'!$H$28,0,10*ROW('Water Data'!H163)))</f>
        <v/>
      </c>
      <c r="CG169" s="309" t="str">
        <f ca="true">+IF(OFFSET('Water Data'!$H$29,0,10*ROW('Water Data'!H163))="","",OFFSET('Water Data'!$H$29,0,10*ROW('Water Data'!H163)))</f>
        <v/>
      </c>
      <c r="CH169" s="309" t="str">
        <f ca="true">+IF(OFFSET('Water Data'!$I$27,0,10*ROW('Water Data'!I163))="","",OFFSET('Water Data'!$I$27,0,10*ROW('Water Data'!I163)))</f>
        <v/>
      </c>
      <c r="CI169" s="309" t="str">
        <f ca="true">+IF(OFFSET('Water Data'!$I$28,0,10*ROW('Water Data'!I163))="","",OFFSET('Water Data'!$I$28,0,10*ROW('Water Data'!I163)))</f>
        <v/>
      </c>
      <c r="CJ169" s="309" t="str">
        <f ca="true">+IF(OFFSET('Water Data'!$I$29,0,10*ROW('Water Data'!I163))="","",OFFSET('Water Data'!$I$29,0,10*ROW('Water Data'!I163)))</f>
        <v/>
      </c>
      <c r="CK169" s="309" t="str">
        <f ca="true">+IF(OFFSET('Sanitation Data'!$D$28,0,10*ROW('Sanitation Data'!D163))="","",OFFSET('Sanitation Data'!$D$28,0,10*ROW('Sanitation Data'!D163)))</f>
        <v/>
      </c>
      <c r="CL169" s="309" t="str">
        <f ca="true">+IF(OFFSET('Sanitation Data'!$D$29,0,10*ROW('Sanitation Data'!D163))="","",OFFSET('Sanitation Data'!$D$29,0,10*ROW('Sanitation Data'!D163)))</f>
        <v/>
      </c>
      <c r="CM169" s="309" t="str">
        <f ca="true">+IF(OFFSET('Sanitation Data'!$D$30,0,10*ROW('Sanitation Data'!D163))="","",OFFSET('Sanitation Data'!$D$30,0,10*ROW('Sanitation Data'!D163)))</f>
        <v/>
      </c>
      <c r="CN169" s="309" t="str">
        <f ca="true">+IF(OFFSET('Sanitation Data'!$D$31,0,10*ROW('Sanitation Data'!D163))="","",OFFSET('Sanitation Data'!$D$31,0,10*ROW('Sanitation Data'!D163)))</f>
        <v/>
      </c>
      <c r="CO169" s="309" t="str">
        <f ca="true">+IF(OFFSET('Sanitation Data'!$D$32,0,10*ROW('Sanitation Data'!D163))="","",OFFSET('Sanitation Data'!$D$32,0,10*ROW('Sanitation Data'!D163)))</f>
        <v/>
      </c>
      <c r="CP169" s="309" t="str">
        <f ca="true">+IF(OFFSET('Sanitation Data'!$E$28,0,10*ROW('Sanitation Data'!E163))="","",OFFSET('Sanitation Data'!$E$28,0,10*ROW('Sanitation Data'!E163)))</f>
        <v/>
      </c>
      <c r="CQ169" s="309" t="str">
        <f ca="true">+IF(OFFSET('Sanitation Data'!$E$29,0,10*ROW('Sanitation Data'!E163))="","",OFFSET('Sanitation Data'!$E$29,0,10*ROW('Sanitation Data'!E163)))</f>
        <v/>
      </c>
      <c r="CR169" s="309" t="str">
        <f ca="true">+IF(OFFSET('Sanitation Data'!$E$30,0,10*ROW('Sanitation Data'!E163))="","",OFFSET('Sanitation Data'!$E$30,0,10*ROW('Sanitation Data'!E163)))</f>
        <v/>
      </c>
      <c r="CS169" s="309" t="str">
        <f ca="true">+IF(OFFSET('Sanitation Data'!$E$31,0,10*ROW('Sanitation Data'!E163))="","",OFFSET('Sanitation Data'!$E$31,0,10*ROW('Sanitation Data'!E163)))</f>
        <v/>
      </c>
      <c r="CT169" s="309" t="str">
        <f ca="true">+IF(OFFSET('Sanitation Data'!$E$32,0,10*ROW('Sanitation Data'!E163))="","",OFFSET('Sanitation Data'!$E$32,0,10*ROW('Sanitation Data'!E163)))</f>
        <v/>
      </c>
      <c r="CU169" s="309" t="str">
        <f ca="true">+IF(OFFSET('Sanitation Data'!$F$28,0,10*ROW('Sanitation Data'!F163))="","",OFFSET('Sanitation Data'!$F$28,0,10*ROW('Sanitation Data'!F163)))</f>
        <v/>
      </c>
      <c r="CV169" s="309" t="str">
        <f ca="true">+IF(OFFSET('Sanitation Data'!$F$29,0,10*ROW('Sanitation Data'!F163))="","",OFFSET('Sanitation Data'!$F$29,0,10*ROW('Sanitation Data'!F163)))</f>
        <v/>
      </c>
      <c r="CW169" s="309" t="str">
        <f ca="true">+IF(OFFSET('Sanitation Data'!$F$30,0,10*ROW('Sanitation Data'!F163))="","",OFFSET('Sanitation Data'!$F$30,0,10*ROW('Sanitation Data'!F163)))</f>
        <v/>
      </c>
      <c r="CX169" s="309" t="str">
        <f ca="true">+IF(OFFSET('Sanitation Data'!$F$31,0,10*ROW('Sanitation Data'!F163))="","",OFFSET('Sanitation Data'!$F$31,0,10*ROW('Sanitation Data'!F163)))</f>
        <v/>
      </c>
      <c r="CY169" s="309" t="str">
        <f ca="true">+IF(OFFSET('Sanitation Data'!$F$32,0,10*ROW('Sanitation Data'!F163))="","",OFFSET('Sanitation Data'!$F$32,0,10*ROW('Sanitation Data'!F163)))</f>
        <v/>
      </c>
      <c r="CZ169" s="309" t="str">
        <f ca="true">+IF(OFFSET('Sanitation Data'!$G$28,0,10*ROW('Sanitation Data'!G163))="","",OFFSET('Sanitation Data'!$G$28,0,10*ROW('Sanitation Data'!G163)))</f>
        <v/>
      </c>
      <c r="DA169" s="309" t="str">
        <f ca="true">+IF(OFFSET('Sanitation Data'!$G$29,0,10*ROW('Sanitation Data'!G163))="","",OFFSET('Sanitation Data'!$G$29,0,10*ROW('Sanitation Data'!G163)))</f>
        <v/>
      </c>
      <c r="DB169" s="309" t="str">
        <f ca="true">+IF(OFFSET('Sanitation Data'!$G$30,0,10*ROW('Sanitation Data'!G163))="","",OFFSET('Sanitation Data'!$G$30,0,10*ROW('Sanitation Data'!G163)))</f>
        <v/>
      </c>
      <c r="DC169" s="309" t="str">
        <f ca="true">+IF(OFFSET('Sanitation Data'!$G$31,0,10*ROW('Sanitation Data'!G163))="","",OFFSET('Sanitation Data'!$G$31,0,10*ROW('Sanitation Data'!G163)))</f>
        <v/>
      </c>
      <c r="DD169" s="309" t="str">
        <f ca="true">+IF(OFFSET('Sanitation Data'!$G$32,0,10*ROW('Sanitation Data'!G163))="","",OFFSET('Sanitation Data'!$G$32,0,10*ROW('Sanitation Data'!G163)))</f>
        <v/>
      </c>
      <c r="DE169" s="309" t="str">
        <f ca="true">+IF(OFFSET('Sanitation Data'!$H$28,0,10*ROW('Sanitation Data'!H163))="","",OFFSET('Sanitation Data'!$H$28,0,10*ROW('Sanitation Data'!H163)))</f>
        <v/>
      </c>
      <c r="DF169" s="309" t="str">
        <f ca="true">+IF(OFFSET('Sanitation Data'!$H$29,0,10*ROW('Sanitation Data'!H163))="","",OFFSET('Sanitation Data'!$H$29,0,10*ROW('Sanitation Data'!H163)))</f>
        <v/>
      </c>
      <c r="DG169" s="309" t="str">
        <f ca="true">+IF(OFFSET('Sanitation Data'!$H$30,0,10*ROW('Sanitation Data'!H163))="","",OFFSET('Sanitation Data'!$H$30,0,10*ROW('Sanitation Data'!H163)))</f>
        <v/>
      </c>
      <c r="DH169" s="309" t="str">
        <f ca="true">+IF(OFFSET('Sanitation Data'!$H$31,0,10*ROW('Sanitation Data'!H163))="","",OFFSET('Sanitation Data'!$H$31,0,10*ROW('Sanitation Data'!H163)))</f>
        <v/>
      </c>
      <c r="DI169" s="309" t="str">
        <f ca="true">+IF(OFFSET('Sanitation Data'!$H$32,0,10*ROW('Sanitation Data'!H163))="","",OFFSET('Sanitation Data'!$H$32,0,10*ROW('Sanitation Data'!H163)))</f>
        <v/>
      </c>
      <c r="DJ169" s="309" t="str">
        <f ca="true">+IF(OFFSET('Sanitation Data'!$I$28,0,10*ROW('Sanitation Data'!I163))="","",OFFSET('Sanitation Data'!$I$28,0,10*ROW('Sanitation Data'!I163)))</f>
        <v/>
      </c>
      <c r="DK169" s="309" t="str">
        <f ca="true">+IF(OFFSET('Sanitation Data'!$I$29,0,10*ROW('Sanitation Data'!I163))="","",OFFSET('Sanitation Data'!$I$29,0,10*ROW('Sanitation Data'!I163)))</f>
        <v/>
      </c>
      <c r="DL169" s="309" t="str">
        <f ca="true">+IF(OFFSET('Sanitation Data'!$I$30,0,10*ROW('Sanitation Data'!I163))="","",OFFSET('Sanitation Data'!$I$30,0,10*ROW('Sanitation Data'!I163)))</f>
        <v/>
      </c>
      <c r="DM169" s="309" t="str">
        <f ca="true">+IF(OFFSET('Sanitation Data'!$I$31,0,10*ROW('Sanitation Data'!I163))="","",OFFSET('Sanitation Data'!$I$31,0,10*ROW('Sanitation Data'!I163)))</f>
        <v/>
      </c>
      <c r="DN169" s="309" t="str">
        <f ca="true">+IF(OFFSET('Sanitation Data'!$I$32,0,10*ROW('Sanitation Data'!I163))="","",OFFSET('Sanitation Data'!$I$32,0,10*ROW('Sanitation Data'!I163)))</f>
        <v/>
      </c>
      <c r="DO169" s="309" t="str">
        <f ca="true">+IF(OFFSET('Hygiene Data'!$D$11,0,10*ROW('Hygiene Data'!D163))="","",OFFSET('Hygiene Data'!$D$11,0,10*ROW('Hygiene Data'!D163)))</f>
        <v/>
      </c>
      <c r="DP169" s="309" t="str">
        <f ca="true">+IF(OFFSET('Hygiene Data'!$D$12,0,10*ROW('Hygiene Data'!D163))="","",OFFSET('Hygiene Data'!$D$12,0,10*ROW('Hygiene Data'!D163)))</f>
        <v/>
      </c>
      <c r="DQ169" s="309" t="str">
        <f ca="true">+IF(OFFSET('Hygiene Data'!$D$13,0,10*ROW('Hygiene Data'!D163))="","",OFFSET('Hygiene Data'!$D$13,0,10*ROW('Hygiene Data'!D163)))</f>
        <v/>
      </c>
      <c r="DR169" s="309" t="str">
        <f ca="true">+IF(OFFSET('Hygiene Data'!$E$11,0,10*ROW('Hygiene Data'!E163))="","",OFFSET('Hygiene Data'!$E$11,0,10*ROW('Hygiene Data'!E163)))</f>
        <v/>
      </c>
      <c r="DS169" s="309" t="str">
        <f ca="true">+IF(OFFSET('Hygiene Data'!$E$12,0,10*ROW('Hygiene Data'!E163))="","",OFFSET('Hygiene Data'!$E$12,0,10*ROW('Hygiene Data'!E163)))</f>
        <v/>
      </c>
      <c r="DT169" s="309" t="str">
        <f ca="true">+IF(OFFSET('Hygiene Data'!$E$13,0,10*ROW('Hygiene Data'!E163))="","",OFFSET('Hygiene Data'!$E$13,0,10*ROW('Hygiene Data'!E163)))</f>
        <v/>
      </c>
      <c r="DU169" s="309" t="str">
        <f ca="true">+IF(OFFSET('Hygiene Data'!$F$11,0,10*ROW('Hygiene Data'!F163))="","",OFFSET('Hygiene Data'!$F$11,0,10*ROW('Hygiene Data'!F163)))</f>
        <v/>
      </c>
      <c r="DV169" s="309" t="str">
        <f ca="true">+IF(OFFSET('Hygiene Data'!$F$12,0,10*ROW('Hygiene Data'!F163))="","",OFFSET('Hygiene Data'!$F$12,0,10*ROW('Hygiene Data'!F163)))</f>
        <v/>
      </c>
      <c r="DW169" s="309" t="str">
        <f ca="true">+IF(OFFSET('Hygiene Data'!$F$13,0,10*ROW('Hygiene Data'!F163))="","",OFFSET('Hygiene Data'!$F$13,0,10*ROW('Hygiene Data'!F163)))</f>
        <v/>
      </c>
      <c r="DX169" s="309" t="str">
        <f ca="true">+IF(OFFSET('Hygiene Data'!$G$11,0,10*ROW('Hygiene Data'!G163))="","",OFFSET('Hygiene Data'!$G$11,0,10*ROW('Hygiene Data'!G163)))</f>
        <v/>
      </c>
      <c r="DY169" s="309" t="str">
        <f ca="true">+IF(OFFSET('Hygiene Data'!$G$12,0,10*ROW('Hygiene Data'!G163))="","",OFFSET('Hygiene Data'!$G$12,0,10*ROW('Hygiene Data'!G163)))</f>
        <v/>
      </c>
      <c r="DZ169" s="309" t="str">
        <f ca="true">+IF(OFFSET('Hygiene Data'!$G$13,0,10*ROW('Hygiene Data'!G163))="","",OFFSET('Hygiene Data'!$G$13,0,10*ROW('Hygiene Data'!G163)))</f>
        <v/>
      </c>
      <c r="EA169" s="309" t="str">
        <f ca="true">+IF(OFFSET('Hygiene Data'!$H$11,0,10*ROW('Hygiene Data'!H163))="","",OFFSET('Hygiene Data'!$H$11,0,10*ROW('Hygiene Data'!H163)))</f>
        <v/>
      </c>
      <c r="EB169" s="309" t="str">
        <f ca="true">+IF(OFFSET('Hygiene Data'!$H$12,0,10*ROW('Hygiene Data'!H163))="","",OFFSET('Hygiene Data'!$H$12,0,10*ROW('Hygiene Data'!H163)))</f>
        <v/>
      </c>
      <c r="EC169" s="309" t="str">
        <f ca="true">+IF(OFFSET('Hygiene Data'!$H$13,0,10*ROW('Hygiene Data'!H163))="","",OFFSET('Hygiene Data'!$H$13,0,10*ROW('Hygiene Data'!H163)))</f>
        <v/>
      </c>
      <c r="ED169" s="309" t="str">
        <f ca="true">+IF(OFFSET('Hygiene Data'!$I$11,0,10*ROW('Hygiene Data'!I163))="","",OFFSET('Hygiene Data'!$I$11,0,10*ROW('Hygiene Data'!I163)))</f>
        <v/>
      </c>
      <c r="EE169" s="309" t="str">
        <f ca="true">+IF(OFFSET('Hygiene Data'!$I$12,0,10*ROW('Hygiene Data'!I163))="","",OFFSET('Hygiene Data'!$I$12,0,10*ROW('Hygiene Data'!I163)))</f>
        <v/>
      </c>
      <c r="EF169" s="309"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65"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9"/>
      <c r="BS170" s="309" t="str">
        <f ca="true">+IF(OFFSET('Water Data'!$D$27,0,10*ROW('Water Data'!D164))="","",OFFSET('Water Data'!$D$27,0,10*ROW('Water Data'!D164)))</f>
        <v/>
      </c>
      <c r="BT170" s="309" t="str">
        <f ca="true">+IF(OFFSET('Water Data'!$D$28,0,10*ROW('Water Data'!D164))="","",OFFSET('Water Data'!$D$28,0,10*ROW('Water Data'!D164)))</f>
        <v/>
      </c>
      <c r="BU170" s="309" t="str">
        <f ca="true">+IF(OFFSET('Water Data'!$D$29,0,10*ROW('Water Data'!D164))="","",OFFSET('Water Data'!$D$29,0,10*ROW('Water Data'!D164)))</f>
        <v/>
      </c>
      <c r="BV170" s="309" t="str">
        <f ca="true">+IF(OFFSET('Water Data'!$E$27,0,10*ROW('Water Data'!E164))="","",OFFSET('Water Data'!$E$27,0,10*ROW('Water Data'!E164)))</f>
        <v/>
      </c>
      <c r="BW170" s="309" t="str">
        <f ca="true">+IF(OFFSET('Water Data'!$E$28,0,10*ROW('Water Data'!E164))="","",OFFSET('Water Data'!$E$28,0,10*ROW('Water Data'!E164)))</f>
        <v/>
      </c>
      <c r="BX170" s="309" t="str">
        <f ca="true">+IF(OFFSET('Water Data'!$E$29,0,10*ROW('Water Data'!E164))="","",OFFSET('Water Data'!$E$29,0,10*ROW('Water Data'!E164)))</f>
        <v/>
      </c>
      <c r="BY170" s="309" t="str">
        <f ca="true">+IF(OFFSET('Water Data'!$F$27,0,10*ROW('Water Data'!F164))="","",OFFSET('Water Data'!$F$27,0,10*ROW('Water Data'!F164)))</f>
        <v/>
      </c>
      <c r="BZ170" s="309" t="str">
        <f ca="true">+IF(OFFSET('Water Data'!$F$28,0,10*ROW('Water Data'!F164))="","",OFFSET('Water Data'!$F$28,0,10*ROW('Water Data'!F164)))</f>
        <v/>
      </c>
      <c r="CA170" s="309" t="str">
        <f ca="true">+IF(OFFSET('Water Data'!$F$29,0,10*ROW('Water Data'!F164))="","",OFFSET('Water Data'!$F$29,0,10*ROW('Water Data'!F164)))</f>
        <v/>
      </c>
      <c r="CB170" s="309" t="str">
        <f ca="true">+IF(OFFSET('Water Data'!$G$27,0,10*ROW('Water Data'!G164))="","",OFFSET('Water Data'!$G$27,0,10*ROW('Water Data'!G164)))</f>
        <v/>
      </c>
      <c r="CC170" s="309" t="str">
        <f ca="true">+IF(OFFSET('Water Data'!$G$28,0,10*ROW('Water Data'!G164))="","",OFFSET('Water Data'!$G$28,0,10*ROW('Water Data'!G164)))</f>
        <v/>
      </c>
      <c r="CD170" s="309" t="str">
        <f ca="true">+IF(OFFSET('Water Data'!$G$29,0,10*ROW('Water Data'!G164))="","",OFFSET('Water Data'!$G$29,0,10*ROW('Water Data'!G164)))</f>
        <v/>
      </c>
      <c r="CE170" s="309" t="str">
        <f ca="true">+IF(OFFSET('Water Data'!$H$27,0,10*ROW('Water Data'!H164))="","",OFFSET('Water Data'!$H$27,0,10*ROW('Water Data'!H164)))</f>
        <v/>
      </c>
      <c r="CF170" s="309" t="str">
        <f ca="true">+IF(OFFSET('Water Data'!$H$28,0,10*ROW('Water Data'!H164))="","",OFFSET('Water Data'!$H$28,0,10*ROW('Water Data'!H164)))</f>
        <v/>
      </c>
      <c r="CG170" s="309" t="str">
        <f ca="true">+IF(OFFSET('Water Data'!$H$29,0,10*ROW('Water Data'!H164))="","",OFFSET('Water Data'!$H$29,0,10*ROW('Water Data'!H164)))</f>
        <v/>
      </c>
      <c r="CH170" s="309" t="str">
        <f ca="true">+IF(OFFSET('Water Data'!$I$27,0,10*ROW('Water Data'!I164))="","",OFFSET('Water Data'!$I$27,0,10*ROW('Water Data'!I164)))</f>
        <v/>
      </c>
      <c r="CI170" s="309" t="str">
        <f ca="true">+IF(OFFSET('Water Data'!$I$28,0,10*ROW('Water Data'!I164))="","",OFFSET('Water Data'!$I$28,0,10*ROW('Water Data'!I164)))</f>
        <v/>
      </c>
      <c r="CJ170" s="309" t="str">
        <f ca="true">+IF(OFFSET('Water Data'!$I$29,0,10*ROW('Water Data'!I164))="","",OFFSET('Water Data'!$I$29,0,10*ROW('Water Data'!I164)))</f>
        <v/>
      </c>
      <c r="CK170" s="309" t="str">
        <f ca="true">+IF(OFFSET('Sanitation Data'!$D$28,0,10*ROW('Sanitation Data'!D164))="","",OFFSET('Sanitation Data'!$D$28,0,10*ROW('Sanitation Data'!D164)))</f>
        <v/>
      </c>
      <c r="CL170" s="309" t="str">
        <f ca="true">+IF(OFFSET('Sanitation Data'!$D$29,0,10*ROW('Sanitation Data'!D164))="","",OFFSET('Sanitation Data'!$D$29,0,10*ROW('Sanitation Data'!D164)))</f>
        <v/>
      </c>
      <c r="CM170" s="309" t="str">
        <f ca="true">+IF(OFFSET('Sanitation Data'!$D$30,0,10*ROW('Sanitation Data'!D164))="","",OFFSET('Sanitation Data'!$D$30,0,10*ROW('Sanitation Data'!D164)))</f>
        <v/>
      </c>
      <c r="CN170" s="309" t="str">
        <f ca="true">+IF(OFFSET('Sanitation Data'!$D$31,0,10*ROW('Sanitation Data'!D164))="","",OFFSET('Sanitation Data'!$D$31,0,10*ROW('Sanitation Data'!D164)))</f>
        <v/>
      </c>
      <c r="CO170" s="309" t="str">
        <f ca="true">+IF(OFFSET('Sanitation Data'!$D$32,0,10*ROW('Sanitation Data'!D164))="","",OFFSET('Sanitation Data'!$D$32,0,10*ROW('Sanitation Data'!D164)))</f>
        <v/>
      </c>
      <c r="CP170" s="309" t="str">
        <f ca="true">+IF(OFFSET('Sanitation Data'!$E$28,0,10*ROW('Sanitation Data'!E164))="","",OFFSET('Sanitation Data'!$E$28,0,10*ROW('Sanitation Data'!E164)))</f>
        <v/>
      </c>
      <c r="CQ170" s="309" t="str">
        <f ca="true">+IF(OFFSET('Sanitation Data'!$E$29,0,10*ROW('Sanitation Data'!E164))="","",OFFSET('Sanitation Data'!$E$29,0,10*ROW('Sanitation Data'!E164)))</f>
        <v/>
      </c>
      <c r="CR170" s="309" t="str">
        <f ca="true">+IF(OFFSET('Sanitation Data'!$E$30,0,10*ROW('Sanitation Data'!E164))="","",OFFSET('Sanitation Data'!$E$30,0,10*ROW('Sanitation Data'!E164)))</f>
        <v/>
      </c>
      <c r="CS170" s="309" t="str">
        <f ca="true">+IF(OFFSET('Sanitation Data'!$E$31,0,10*ROW('Sanitation Data'!E164))="","",OFFSET('Sanitation Data'!$E$31,0,10*ROW('Sanitation Data'!E164)))</f>
        <v/>
      </c>
      <c r="CT170" s="309" t="str">
        <f ca="true">+IF(OFFSET('Sanitation Data'!$E$32,0,10*ROW('Sanitation Data'!E164))="","",OFFSET('Sanitation Data'!$E$32,0,10*ROW('Sanitation Data'!E164)))</f>
        <v/>
      </c>
      <c r="CU170" s="309" t="str">
        <f ca="true">+IF(OFFSET('Sanitation Data'!$F$28,0,10*ROW('Sanitation Data'!F164))="","",OFFSET('Sanitation Data'!$F$28,0,10*ROW('Sanitation Data'!F164)))</f>
        <v/>
      </c>
      <c r="CV170" s="309" t="str">
        <f ca="true">+IF(OFFSET('Sanitation Data'!$F$29,0,10*ROW('Sanitation Data'!F164))="","",OFFSET('Sanitation Data'!$F$29,0,10*ROW('Sanitation Data'!F164)))</f>
        <v/>
      </c>
      <c r="CW170" s="309" t="str">
        <f ca="true">+IF(OFFSET('Sanitation Data'!$F$30,0,10*ROW('Sanitation Data'!F164))="","",OFFSET('Sanitation Data'!$F$30,0,10*ROW('Sanitation Data'!F164)))</f>
        <v/>
      </c>
      <c r="CX170" s="309" t="str">
        <f ca="true">+IF(OFFSET('Sanitation Data'!$F$31,0,10*ROW('Sanitation Data'!F164))="","",OFFSET('Sanitation Data'!$F$31,0,10*ROW('Sanitation Data'!F164)))</f>
        <v/>
      </c>
      <c r="CY170" s="309" t="str">
        <f ca="true">+IF(OFFSET('Sanitation Data'!$F$32,0,10*ROW('Sanitation Data'!F164))="","",OFFSET('Sanitation Data'!$F$32,0,10*ROW('Sanitation Data'!F164)))</f>
        <v/>
      </c>
      <c r="CZ170" s="309" t="str">
        <f ca="true">+IF(OFFSET('Sanitation Data'!$G$28,0,10*ROW('Sanitation Data'!G164))="","",OFFSET('Sanitation Data'!$G$28,0,10*ROW('Sanitation Data'!G164)))</f>
        <v/>
      </c>
      <c r="DA170" s="309" t="str">
        <f ca="true">+IF(OFFSET('Sanitation Data'!$G$29,0,10*ROW('Sanitation Data'!G164))="","",OFFSET('Sanitation Data'!$G$29,0,10*ROW('Sanitation Data'!G164)))</f>
        <v/>
      </c>
      <c r="DB170" s="309" t="str">
        <f ca="true">+IF(OFFSET('Sanitation Data'!$G$30,0,10*ROW('Sanitation Data'!G164))="","",OFFSET('Sanitation Data'!$G$30,0,10*ROW('Sanitation Data'!G164)))</f>
        <v/>
      </c>
      <c r="DC170" s="309" t="str">
        <f ca="true">+IF(OFFSET('Sanitation Data'!$G$31,0,10*ROW('Sanitation Data'!G164))="","",OFFSET('Sanitation Data'!$G$31,0,10*ROW('Sanitation Data'!G164)))</f>
        <v/>
      </c>
      <c r="DD170" s="309" t="str">
        <f ca="true">+IF(OFFSET('Sanitation Data'!$G$32,0,10*ROW('Sanitation Data'!G164))="","",OFFSET('Sanitation Data'!$G$32,0,10*ROW('Sanitation Data'!G164)))</f>
        <v/>
      </c>
      <c r="DE170" s="309" t="str">
        <f ca="true">+IF(OFFSET('Sanitation Data'!$H$28,0,10*ROW('Sanitation Data'!H164))="","",OFFSET('Sanitation Data'!$H$28,0,10*ROW('Sanitation Data'!H164)))</f>
        <v/>
      </c>
      <c r="DF170" s="309" t="str">
        <f ca="true">+IF(OFFSET('Sanitation Data'!$H$29,0,10*ROW('Sanitation Data'!H164))="","",OFFSET('Sanitation Data'!$H$29,0,10*ROW('Sanitation Data'!H164)))</f>
        <v/>
      </c>
      <c r="DG170" s="309" t="str">
        <f ca="true">+IF(OFFSET('Sanitation Data'!$H$30,0,10*ROW('Sanitation Data'!H164))="","",OFFSET('Sanitation Data'!$H$30,0,10*ROW('Sanitation Data'!H164)))</f>
        <v/>
      </c>
      <c r="DH170" s="309" t="str">
        <f ca="true">+IF(OFFSET('Sanitation Data'!$H$31,0,10*ROW('Sanitation Data'!H164))="","",OFFSET('Sanitation Data'!$H$31,0,10*ROW('Sanitation Data'!H164)))</f>
        <v/>
      </c>
      <c r="DI170" s="309" t="str">
        <f ca="true">+IF(OFFSET('Sanitation Data'!$H$32,0,10*ROW('Sanitation Data'!H164))="","",OFFSET('Sanitation Data'!$H$32,0,10*ROW('Sanitation Data'!H164)))</f>
        <v/>
      </c>
      <c r="DJ170" s="309" t="str">
        <f ca="true">+IF(OFFSET('Sanitation Data'!$I$28,0,10*ROW('Sanitation Data'!I164))="","",OFFSET('Sanitation Data'!$I$28,0,10*ROW('Sanitation Data'!I164)))</f>
        <v/>
      </c>
      <c r="DK170" s="309" t="str">
        <f ca="true">+IF(OFFSET('Sanitation Data'!$I$29,0,10*ROW('Sanitation Data'!I164))="","",OFFSET('Sanitation Data'!$I$29,0,10*ROW('Sanitation Data'!I164)))</f>
        <v/>
      </c>
      <c r="DL170" s="309" t="str">
        <f ca="true">+IF(OFFSET('Sanitation Data'!$I$30,0,10*ROW('Sanitation Data'!I164))="","",OFFSET('Sanitation Data'!$I$30,0,10*ROW('Sanitation Data'!I164)))</f>
        <v/>
      </c>
      <c r="DM170" s="309" t="str">
        <f ca="true">+IF(OFFSET('Sanitation Data'!$I$31,0,10*ROW('Sanitation Data'!I164))="","",OFFSET('Sanitation Data'!$I$31,0,10*ROW('Sanitation Data'!I164)))</f>
        <v/>
      </c>
      <c r="DN170" s="309" t="str">
        <f ca="true">+IF(OFFSET('Sanitation Data'!$I$32,0,10*ROW('Sanitation Data'!I164))="","",OFFSET('Sanitation Data'!$I$32,0,10*ROW('Sanitation Data'!I164)))</f>
        <v/>
      </c>
      <c r="DO170" s="309" t="str">
        <f ca="true">+IF(OFFSET('Hygiene Data'!$D$11,0,10*ROW('Hygiene Data'!D164))="","",OFFSET('Hygiene Data'!$D$11,0,10*ROW('Hygiene Data'!D164)))</f>
        <v/>
      </c>
      <c r="DP170" s="309" t="str">
        <f ca="true">+IF(OFFSET('Hygiene Data'!$D$12,0,10*ROW('Hygiene Data'!D164))="","",OFFSET('Hygiene Data'!$D$12,0,10*ROW('Hygiene Data'!D164)))</f>
        <v/>
      </c>
      <c r="DQ170" s="309" t="str">
        <f ca="true">+IF(OFFSET('Hygiene Data'!$D$13,0,10*ROW('Hygiene Data'!D164))="","",OFFSET('Hygiene Data'!$D$13,0,10*ROW('Hygiene Data'!D164)))</f>
        <v/>
      </c>
      <c r="DR170" s="309" t="str">
        <f ca="true">+IF(OFFSET('Hygiene Data'!$E$11,0,10*ROW('Hygiene Data'!E164))="","",OFFSET('Hygiene Data'!$E$11,0,10*ROW('Hygiene Data'!E164)))</f>
        <v/>
      </c>
      <c r="DS170" s="309" t="str">
        <f ca="true">+IF(OFFSET('Hygiene Data'!$E$12,0,10*ROW('Hygiene Data'!E164))="","",OFFSET('Hygiene Data'!$E$12,0,10*ROW('Hygiene Data'!E164)))</f>
        <v/>
      </c>
      <c r="DT170" s="309" t="str">
        <f ca="true">+IF(OFFSET('Hygiene Data'!$E$13,0,10*ROW('Hygiene Data'!E164))="","",OFFSET('Hygiene Data'!$E$13,0,10*ROW('Hygiene Data'!E164)))</f>
        <v/>
      </c>
      <c r="DU170" s="309" t="str">
        <f ca="true">+IF(OFFSET('Hygiene Data'!$F$11,0,10*ROW('Hygiene Data'!F164))="","",OFFSET('Hygiene Data'!$F$11,0,10*ROW('Hygiene Data'!F164)))</f>
        <v/>
      </c>
      <c r="DV170" s="309" t="str">
        <f ca="true">+IF(OFFSET('Hygiene Data'!$F$12,0,10*ROW('Hygiene Data'!F164))="","",OFFSET('Hygiene Data'!$F$12,0,10*ROW('Hygiene Data'!F164)))</f>
        <v/>
      </c>
      <c r="DW170" s="309" t="str">
        <f ca="true">+IF(OFFSET('Hygiene Data'!$F$13,0,10*ROW('Hygiene Data'!F164))="","",OFFSET('Hygiene Data'!$F$13,0,10*ROW('Hygiene Data'!F164)))</f>
        <v/>
      </c>
      <c r="DX170" s="309" t="str">
        <f ca="true">+IF(OFFSET('Hygiene Data'!$G$11,0,10*ROW('Hygiene Data'!G164))="","",OFFSET('Hygiene Data'!$G$11,0,10*ROW('Hygiene Data'!G164)))</f>
        <v/>
      </c>
      <c r="DY170" s="309" t="str">
        <f ca="true">+IF(OFFSET('Hygiene Data'!$G$12,0,10*ROW('Hygiene Data'!G164))="","",OFFSET('Hygiene Data'!$G$12,0,10*ROW('Hygiene Data'!G164)))</f>
        <v/>
      </c>
      <c r="DZ170" s="309" t="str">
        <f ca="true">+IF(OFFSET('Hygiene Data'!$G$13,0,10*ROW('Hygiene Data'!G164))="","",OFFSET('Hygiene Data'!$G$13,0,10*ROW('Hygiene Data'!G164)))</f>
        <v/>
      </c>
      <c r="EA170" s="309" t="str">
        <f ca="true">+IF(OFFSET('Hygiene Data'!$H$11,0,10*ROW('Hygiene Data'!H164))="","",OFFSET('Hygiene Data'!$H$11,0,10*ROW('Hygiene Data'!H164)))</f>
        <v/>
      </c>
      <c r="EB170" s="309" t="str">
        <f ca="true">+IF(OFFSET('Hygiene Data'!$H$12,0,10*ROW('Hygiene Data'!H164))="","",OFFSET('Hygiene Data'!$H$12,0,10*ROW('Hygiene Data'!H164)))</f>
        <v/>
      </c>
      <c r="EC170" s="309" t="str">
        <f ca="true">+IF(OFFSET('Hygiene Data'!$H$13,0,10*ROW('Hygiene Data'!H164))="","",OFFSET('Hygiene Data'!$H$13,0,10*ROW('Hygiene Data'!H164)))</f>
        <v/>
      </c>
      <c r="ED170" s="309" t="str">
        <f ca="true">+IF(OFFSET('Hygiene Data'!$I$11,0,10*ROW('Hygiene Data'!I164))="","",OFFSET('Hygiene Data'!$I$11,0,10*ROW('Hygiene Data'!I164)))</f>
        <v/>
      </c>
      <c r="EE170" s="309" t="str">
        <f ca="true">+IF(OFFSET('Hygiene Data'!$I$12,0,10*ROW('Hygiene Data'!I164))="","",OFFSET('Hygiene Data'!$I$12,0,10*ROW('Hygiene Data'!I164)))</f>
        <v/>
      </c>
      <c r="EF170" s="309"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65"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9"/>
      <c r="BS171" s="309" t="str">
        <f ca="true">+IF(OFFSET('Water Data'!$D$27,0,10*ROW('Water Data'!D165))="","",OFFSET('Water Data'!$D$27,0,10*ROW('Water Data'!D165)))</f>
        <v/>
      </c>
      <c r="BT171" s="309" t="str">
        <f ca="true">+IF(OFFSET('Water Data'!$D$28,0,10*ROW('Water Data'!D165))="","",OFFSET('Water Data'!$D$28,0,10*ROW('Water Data'!D165)))</f>
        <v/>
      </c>
      <c r="BU171" s="309" t="str">
        <f ca="true">+IF(OFFSET('Water Data'!$D$29,0,10*ROW('Water Data'!D165))="","",OFFSET('Water Data'!$D$29,0,10*ROW('Water Data'!D165)))</f>
        <v/>
      </c>
      <c r="BV171" s="309" t="str">
        <f ca="true">+IF(OFFSET('Water Data'!$E$27,0,10*ROW('Water Data'!E165))="","",OFFSET('Water Data'!$E$27,0,10*ROW('Water Data'!E165)))</f>
        <v/>
      </c>
      <c r="BW171" s="309" t="str">
        <f ca="true">+IF(OFFSET('Water Data'!$E$28,0,10*ROW('Water Data'!E165))="","",OFFSET('Water Data'!$E$28,0,10*ROW('Water Data'!E165)))</f>
        <v/>
      </c>
      <c r="BX171" s="309" t="str">
        <f ca="true">+IF(OFFSET('Water Data'!$E$29,0,10*ROW('Water Data'!E165))="","",OFFSET('Water Data'!$E$29,0,10*ROW('Water Data'!E165)))</f>
        <v/>
      </c>
      <c r="BY171" s="309" t="str">
        <f ca="true">+IF(OFFSET('Water Data'!$F$27,0,10*ROW('Water Data'!F165))="","",OFFSET('Water Data'!$F$27,0,10*ROW('Water Data'!F165)))</f>
        <v/>
      </c>
      <c r="BZ171" s="309" t="str">
        <f ca="true">+IF(OFFSET('Water Data'!$F$28,0,10*ROW('Water Data'!F165))="","",OFFSET('Water Data'!$F$28,0,10*ROW('Water Data'!F165)))</f>
        <v/>
      </c>
      <c r="CA171" s="309" t="str">
        <f ca="true">+IF(OFFSET('Water Data'!$F$29,0,10*ROW('Water Data'!F165))="","",OFFSET('Water Data'!$F$29,0,10*ROW('Water Data'!F165)))</f>
        <v/>
      </c>
      <c r="CB171" s="309" t="str">
        <f ca="true">+IF(OFFSET('Water Data'!$G$27,0,10*ROW('Water Data'!G165))="","",OFFSET('Water Data'!$G$27,0,10*ROW('Water Data'!G165)))</f>
        <v/>
      </c>
      <c r="CC171" s="309" t="str">
        <f ca="true">+IF(OFFSET('Water Data'!$G$28,0,10*ROW('Water Data'!G165))="","",OFFSET('Water Data'!$G$28,0,10*ROW('Water Data'!G165)))</f>
        <v/>
      </c>
      <c r="CD171" s="309" t="str">
        <f ca="true">+IF(OFFSET('Water Data'!$G$29,0,10*ROW('Water Data'!G165))="","",OFFSET('Water Data'!$G$29,0,10*ROW('Water Data'!G165)))</f>
        <v/>
      </c>
      <c r="CE171" s="309" t="str">
        <f ca="true">+IF(OFFSET('Water Data'!$H$27,0,10*ROW('Water Data'!H165))="","",OFFSET('Water Data'!$H$27,0,10*ROW('Water Data'!H165)))</f>
        <v/>
      </c>
      <c r="CF171" s="309" t="str">
        <f ca="true">+IF(OFFSET('Water Data'!$H$28,0,10*ROW('Water Data'!H165))="","",OFFSET('Water Data'!$H$28,0,10*ROW('Water Data'!H165)))</f>
        <v/>
      </c>
      <c r="CG171" s="309" t="str">
        <f ca="true">+IF(OFFSET('Water Data'!$H$29,0,10*ROW('Water Data'!H165))="","",OFFSET('Water Data'!$H$29,0,10*ROW('Water Data'!H165)))</f>
        <v/>
      </c>
      <c r="CH171" s="309" t="str">
        <f ca="true">+IF(OFFSET('Water Data'!$I$27,0,10*ROW('Water Data'!I165))="","",OFFSET('Water Data'!$I$27,0,10*ROW('Water Data'!I165)))</f>
        <v/>
      </c>
      <c r="CI171" s="309" t="str">
        <f ca="true">+IF(OFFSET('Water Data'!$I$28,0,10*ROW('Water Data'!I165))="","",OFFSET('Water Data'!$I$28,0,10*ROW('Water Data'!I165)))</f>
        <v/>
      </c>
      <c r="CJ171" s="309" t="str">
        <f ca="true">+IF(OFFSET('Water Data'!$I$29,0,10*ROW('Water Data'!I165))="","",OFFSET('Water Data'!$I$29,0,10*ROW('Water Data'!I165)))</f>
        <v/>
      </c>
      <c r="CK171" s="309" t="str">
        <f ca="true">+IF(OFFSET('Sanitation Data'!$D$28,0,10*ROW('Sanitation Data'!D165))="","",OFFSET('Sanitation Data'!$D$28,0,10*ROW('Sanitation Data'!D165)))</f>
        <v/>
      </c>
      <c r="CL171" s="309" t="str">
        <f ca="true">+IF(OFFSET('Sanitation Data'!$D$29,0,10*ROW('Sanitation Data'!D165))="","",OFFSET('Sanitation Data'!$D$29,0,10*ROW('Sanitation Data'!D165)))</f>
        <v/>
      </c>
      <c r="CM171" s="309" t="str">
        <f ca="true">+IF(OFFSET('Sanitation Data'!$D$30,0,10*ROW('Sanitation Data'!D165))="","",OFFSET('Sanitation Data'!$D$30,0,10*ROW('Sanitation Data'!D165)))</f>
        <v/>
      </c>
      <c r="CN171" s="309" t="str">
        <f ca="true">+IF(OFFSET('Sanitation Data'!$D$31,0,10*ROW('Sanitation Data'!D165))="","",OFFSET('Sanitation Data'!$D$31,0,10*ROW('Sanitation Data'!D165)))</f>
        <v/>
      </c>
      <c r="CO171" s="309" t="str">
        <f ca="true">+IF(OFFSET('Sanitation Data'!$D$32,0,10*ROW('Sanitation Data'!D165))="","",OFFSET('Sanitation Data'!$D$32,0,10*ROW('Sanitation Data'!D165)))</f>
        <v/>
      </c>
      <c r="CP171" s="309" t="str">
        <f ca="true">+IF(OFFSET('Sanitation Data'!$E$28,0,10*ROW('Sanitation Data'!E165))="","",OFFSET('Sanitation Data'!$E$28,0,10*ROW('Sanitation Data'!E165)))</f>
        <v/>
      </c>
      <c r="CQ171" s="309" t="str">
        <f ca="true">+IF(OFFSET('Sanitation Data'!$E$29,0,10*ROW('Sanitation Data'!E165))="","",OFFSET('Sanitation Data'!$E$29,0,10*ROW('Sanitation Data'!E165)))</f>
        <v/>
      </c>
      <c r="CR171" s="309" t="str">
        <f ca="true">+IF(OFFSET('Sanitation Data'!$E$30,0,10*ROW('Sanitation Data'!E165))="","",OFFSET('Sanitation Data'!$E$30,0,10*ROW('Sanitation Data'!E165)))</f>
        <v/>
      </c>
      <c r="CS171" s="309" t="str">
        <f ca="true">+IF(OFFSET('Sanitation Data'!$E$31,0,10*ROW('Sanitation Data'!E165))="","",OFFSET('Sanitation Data'!$E$31,0,10*ROW('Sanitation Data'!E165)))</f>
        <v/>
      </c>
      <c r="CT171" s="309" t="str">
        <f ca="true">+IF(OFFSET('Sanitation Data'!$E$32,0,10*ROW('Sanitation Data'!E165))="","",OFFSET('Sanitation Data'!$E$32,0,10*ROW('Sanitation Data'!E165)))</f>
        <v/>
      </c>
      <c r="CU171" s="309" t="str">
        <f ca="true">+IF(OFFSET('Sanitation Data'!$F$28,0,10*ROW('Sanitation Data'!F165))="","",OFFSET('Sanitation Data'!$F$28,0,10*ROW('Sanitation Data'!F165)))</f>
        <v/>
      </c>
      <c r="CV171" s="309" t="str">
        <f ca="true">+IF(OFFSET('Sanitation Data'!$F$29,0,10*ROW('Sanitation Data'!F165))="","",OFFSET('Sanitation Data'!$F$29,0,10*ROW('Sanitation Data'!F165)))</f>
        <v/>
      </c>
      <c r="CW171" s="309" t="str">
        <f ca="true">+IF(OFFSET('Sanitation Data'!$F$30,0,10*ROW('Sanitation Data'!F165))="","",OFFSET('Sanitation Data'!$F$30,0,10*ROW('Sanitation Data'!F165)))</f>
        <v/>
      </c>
      <c r="CX171" s="309" t="str">
        <f ca="true">+IF(OFFSET('Sanitation Data'!$F$31,0,10*ROW('Sanitation Data'!F165))="","",OFFSET('Sanitation Data'!$F$31,0,10*ROW('Sanitation Data'!F165)))</f>
        <v/>
      </c>
      <c r="CY171" s="309" t="str">
        <f ca="true">+IF(OFFSET('Sanitation Data'!$F$32,0,10*ROW('Sanitation Data'!F165))="","",OFFSET('Sanitation Data'!$F$32,0,10*ROW('Sanitation Data'!F165)))</f>
        <v/>
      </c>
      <c r="CZ171" s="309" t="str">
        <f ca="true">+IF(OFFSET('Sanitation Data'!$G$28,0,10*ROW('Sanitation Data'!G165))="","",OFFSET('Sanitation Data'!$G$28,0,10*ROW('Sanitation Data'!G165)))</f>
        <v/>
      </c>
      <c r="DA171" s="309" t="str">
        <f ca="true">+IF(OFFSET('Sanitation Data'!$G$29,0,10*ROW('Sanitation Data'!G165))="","",OFFSET('Sanitation Data'!$G$29,0,10*ROW('Sanitation Data'!G165)))</f>
        <v/>
      </c>
      <c r="DB171" s="309" t="str">
        <f ca="true">+IF(OFFSET('Sanitation Data'!$G$30,0,10*ROW('Sanitation Data'!G165))="","",OFFSET('Sanitation Data'!$G$30,0,10*ROW('Sanitation Data'!G165)))</f>
        <v/>
      </c>
      <c r="DC171" s="309" t="str">
        <f ca="true">+IF(OFFSET('Sanitation Data'!$G$31,0,10*ROW('Sanitation Data'!G165))="","",OFFSET('Sanitation Data'!$G$31,0,10*ROW('Sanitation Data'!G165)))</f>
        <v/>
      </c>
      <c r="DD171" s="309" t="str">
        <f ca="true">+IF(OFFSET('Sanitation Data'!$G$32,0,10*ROW('Sanitation Data'!G165))="","",OFFSET('Sanitation Data'!$G$32,0,10*ROW('Sanitation Data'!G165)))</f>
        <v/>
      </c>
      <c r="DE171" s="309" t="str">
        <f ca="true">+IF(OFFSET('Sanitation Data'!$H$28,0,10*ROW('Sanitation Data'!H165))="","",OFFSET('Sanitation Data'!$H$28,0,10*ROW('Sanitation Data'!H165)))</f>
        <v/>
      </c>
      <c r="DF171" s="309" t="str">
        <f ca="true">+IF(OFFSET('Sanitation Data'!$H$29,0,10*ROW('Sanitation Data'!H165))="","",OFFSET('Sanitation Data'!$H$29,0,10*ROW('Sanitation Data'!H165)))</f>
        <v/>
      </c>
      <c r="DG171" s="309" t="str">
        <f ca="true">+IF(OFFSET('Sanitation Data'!$H$30,0,10*ROW('Sanitation Data'!H165))="","",OFFSET('Sanitation Data'!$H$30,0,10*ROW('Sanitation Data'!H165)))</f>
        <v/>
      </c>
      <c r="DH171" s="309" t="str">
        <f ca="true">+IF(OFFSET('Sanitation Data'!$H$31,0,10*ROW('Sanitation Data'!H165))="","",OFFSET('Sanitation Data'!$H$31,0,10*ROW('Sanitation Data'!H165)))</f>
        <v/>
      </c>
      <c r="DI171" s="309" t="str">
        <f ca="true">+IF(OFFSET('Sanitation Data'!$H$32,0,10*ROW('Sanitation Data'!H165))="","",OFFSET('Sanitation Data'!$H$32,0,10*ROW('Sanitation Data'!H165)))</f>
        <v/>
      </c>
      <c r="DJ171" s="309" t="str">
        <f ca="true">+IF(OFFSET('Sanitation Data'!$I$28,0,10*ROW('Sanitation Data'!I165))="","",OFFSET('Sanitation Data'!$I$28,0,10*ROW('Sanitation Data'!I165)))</f>
        <v/>
      </c>
      <c r="DK171" s="309" t="str">
        <f ca="true">+IF(OFFSET('Sanitation Data'!$I$29,0,10*ROW('Sanitation Data'!I165))="","",OFFSET('Sanitation Data'!$I$29,0,10*ROW('Sanitation Data'!I165)))</f>
        <v/>
      </c>
      <c r="DL171" s="309" t="str">
        <f ca="true">+IF(OFFSET('Sanitation Data'!$I$30,0,10*ROW('Sanitation Data'!I165))="","",OFFSET('Sanitation Data'!$I$30,0,10*ROW('Sanitation Data'!I165)))</f>
        <v/>
      </c>
      <c r="DM171" s="309" t="str">
        <f ca="true">+IF(OFFSET('Sanitation Data'!$I$31,0,10*ROW('Sanitation Data'!I165))="","",OFFSET('Sanitation Data'!$I$31,0,10*ROW('Sanitation Data'!I165)))</f>
        <v/>
      </c>
      <c r="DN171" s="309" t="str">
        <f ca="true">+IF(OFFSET('Sanitation Data'!$I$32,0,10*ROW('Sanitation Data'!I165))="","",OFFSET('Sanitation Data'!$I$32,0,10*ROW('Sanitation Data'!I165)))</f>
        <v/>
      </c>
      <c r="DO171" s="309" t="str">
        <f ca="true">+IF(OFFSET('Hygiene Data'!$D$11,0,10*ROW('Hygiene Data'!D165))="","",OFFSET('Hygiene Data'!$D$11,0,10*ROW('Hygiene Data'!D165)))</f>
        <v/>
      </c>
      <c r="DP171" s="309" t="str">
        <f ca="true">+IF(OFFSET('Hygiene Data'!$D$12,0,10*ROW('Hygiene Data'!D165))="","",OFFSET('Hygiene Data'!$D$12,0,10*ROW('Hygiene Data'!D165)))</f>
        <v/>
      </c>
      <c r="DQ171" s="309" t="str">
        <f ca="true">+IF(OFFSET('Hygiene Data'!$D$13,0,10*ROW('Hygiene Data'!D165))="","",OFFSET('Hygiene Data'!$D$13,0,10*ROW('Hygiene Data'!D165)))</f>
        <v/>
      </c>
      <c r="DR171" s="309" t="str">
        <f ca="true">+IF(OFFSET('Hygiene Data'!$E$11,0,10*ROW('Hygiene Data'!E165))="","",OFFSET('Hygiene Data'!$E$11,0,10*ROW('Hygiene Data'!E165)))</f>
        <v/>
      </c>
      <c r="DS171" s="309" t="str">
        <f ca="true">+IF(OFFSET('Hygiene Data'!$E$12,0,10*ROW('Hygiene Data'!E165))="","",OFFSET('Hygiene Data'!$E$12,0,10*ROW('Hygiene Data'!E165)))</f>
        <v/>
      </c>
      <c r="DT171" s="309" t="str">
        <f ca="true">+IF(OFFSET('Hygiene Data'!$E$13,0,10*ROW('Hygiene Data'!E165))="","",OFFSET('Hygiene Data'!$E$13,0,10*ROW('Hygiene Data'!E165)))</f>
        <v/>
      </c>
      <c r="DU171" s="309" t="str">
        <f ca="true">+IF(OFFSET('Hygiene Data'!$F$11,0,10*ROW('Hygiene Data'!F165))="","",OFFSET('Hygiene Data'!$F$11,0,10*ROW('Hygiene Data'!F165)))</f>
        <v/>
      </c>
      <c r="DV171" s="309" t="str">
        <f ca="true">+IF(OFFSET('Hygiene Data'!$F$12,0,10*ROW('Hygiene Data'!F165))="","",OFFSET('Hygiene Data'!$F$12,0,10*ROW('Hygiene Data'!F165)))</f>
        <v/>
      </c>
      <c r="DW171" s="309" t="str">
        <f ca="true">+IF(OFFSET('Hygiene Data'!$F$13,0,10*ROW('Hygiene Data'!F165))="","",OFFSET('Hygiene Data'!$F$13,0,10*ROW('Hygiene Data'!F165)))</f>
        <v/>
      </c>
      <c r="DX171" s="309" t="str">
        <f ca="true">+IF(OFFSET('Hygiene Data'!$G$11,0,10*ROW('Hygiene Data'!G165))="","",OFFSET('Hygiene Data'!$G$11,0,10*ROW('Hygiene Data'!G165)))</f>
        <v/>
      </c>
      <c r="DY171" s="309" t="str">
        <f ca="true">+IF(OFFSET('Hygiene Data'!$G$12,0,10*ROW('Hygiene Data'!G165))="","",OFFSET('Hygiene Data'!$G$12,0,10*ROW('Hygiene Data'!G165)))</f>
        <v/>
      </c>
      <c r="DZ171" s="309" t="str">
        <f ca="true">+IF(OFFSET('Hygiene Data'!$G$13,0,10*ROW('Hygiene Data'!G165))="","",OFFSET('Hygiene Data'!$G$13,0,10*ROW('Hygiene Data'!G165)))</f>
        <v/>
      </c>
      <c r="EA171" s="309" t="str">
        <f ca="true">+IF(OFFSET('Hygiene Data'!$H$11,0,10*ROW('Hygiene Data'!H165))="","",OFFSET('Hygiene Data'!$H$11,0,10*ROW('Hygiene Data'!H165)))</f>
        <v/>
      </c>
      <c r="EB171" s="309" t="str">
        <f ca="true">+IF(OFFSET('Hygiene Data'!$H$12,0,10*ROW('Hygiene Data'!H165))="","",OFFSET('Hygiene Data'!$H$12,0,10*ROW('Hygiene Data'!H165)))</f>
        <v/>
      </c>
      <c r="EC171" s="309" t="str">
        <f ca="true">+IF(OFFSET('Hygiene Data'!$H$13,0,10*ROW('Hygiene Data'!H165))="","",OFFSET('Hygiene Data'!$H$13,0,10*ROW('Hygiene Data'!H165)))</f>
        <v/>
      </c>
      <c r="ED171" s="309" t="str">
        <f ca="true">+IF(OFFSET('Hygiene Data'!$I$11,0,10*ROW('Hygiene Data'!I165))="","",OFFSET('Hygiene Data'!$I$11,0,10*ROW('Hygiene Data'!I165)))</f>
        <v/>
      </c>
      <c r="EE171" s="309" t="str">
        <f ca="true">+IF(OFFSET('Hygiene Data'!$I$12,0,10*ROW('Hygiene Data'!I165))="","",OFFSET('Hygiene Data'!$I$12,0,10*ROW('Hygiene Data'!I165)))</f>
        <v/>
      </c>
      <c r="EF171" s="309"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65"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9"/>
      <c r="BS172" s="309" t="str">
        <f ca="true">+IF(OFFSET('Water Data'!$D$27,0,10*ROW('Water Data'!D166))="","",OFFSET('Water Data'!$D$27,0,10*ROW('Water Data'!D166)))</f>
        <v/>
      </c>
      <c r="BT172" s="309" t="str">
        <f ca="true">+IF(OFFSET('Water Data'!$D$28,0,10*ROW('Water Data'!D166))="","",OFFSET('Water Data'!$D$28,0,10*ROW('Water Data'!D166)))</f>
        <v/>
      </c>
      <c r="BU172" s="309" t="str">
        <f ca="true">+IF(OFFSET('Water Data'!$D$29,0,10*ROW('Water Data'!D166))="","",OFFSET('Water Data'!$D$29,0,10*ROW('Water Data'!D166)))</f>
        <v/>
      </c>
      <c r="BV172" s="309" t="str">
        <f ca="true">+IF(OFFSET('Water Data'!$E$27,0,10*ROW('Water Data'!E166))="","",OFFSET('Water Data'!$E$27,0,10*ROW('Water Data'!E166)))</f>
        <v/>
      </c>
      <c r="BW172" s="309" t="str">
        <f ca="true">+IF(OFFSET('Water Data'!$E$28,0,10*ROW('Water Data'!E166))="","",OFFSET('Water Data'!$E$28,0,10*ROW('Water Data'!E166)))</f>
        <v/>
      </c>
      <c r="BX172" s="309" t="str">
        <f ca="true">+IF(OFFSET('Water Data'!$E$29,0,10*ROW('Water Data'!E166))="","",OFFSET('Water Data'!$E$29,0,10*ROW('Water Data'!E166)))</f>
        <v/>
      </c>
      <c r="BY172" s="309" t="str">
        <f ca="true">+IF(OFFSET('Water Data'!$F$27,0,10*ROW('Water Data'!F166))="","",OFFSET('Water Data'!$F$27,0,10*ROW('Water Data'!F166)))</f>
        <v/>
      </c>
      <c r="BZ172" s="309" t="str">
        <f ca="true">+IF(OFFSET('Water Data'!$F$28,0,10*ROW('Water Data'!F166))="","",OFFSET('Water Data'!$F$28,0,10*ROW('Water Data'!F166)))</f>
        <v/>
      </c>
      <c r="CA172" s="309" t="str">
        <f ca="true">+IF(OFFSET('Water Data'!$F$29,0,10*ROW('Water Data'!F166))="","",OFFSET('Water Data'!$F$29,0,10*ROW('Water Data'!F166)))</f>
        <v/>
      </c>
      <c r="CB172" s="309" t="str">
        <f ca="true">+IF(OFFSET('Water Data'!$G$27,0,10*ROW('Water Data'!G166))="","",OFFSET('Water Data'!$G$27,0,10*ROW('Water Data'!G166)))</f>
        <v/>
      </c>
      <c r="CC172" s="309" t="str">
        <f ca="true">+IF(OFFSET('Water Data'!$G$28,0,10*ROW('Water Data'!G166))="","",OFFSET('Water Data'!$G$28,0,10*ROW('Water Data'!G166)))</f>
        <v/>
      </c>
      <c r="CD172" s="309" t="str">
        <f ca="true">+IF(OFFSET('Water Data'!$G$29,0,10*ROW('Water Data'!G166))="","",OFFSET('Water Data'!$G$29,0,10*ROW('Water Data'!G166)))</f>
        <v/>
      </c>
      <c r="CE172" s="309" t="str">
        <f ca="true">+IF(OFFSET('Water Data'!$H$27,0,10*ROW('Water Data'!H166))="","",OFFSET('Water Data'!$H$27,0,10*ROW('Water Data'!H166)))</f>
        <v/>
      </c>
      <c r="CF172" s="309" t="str">
        <f ca="true">+IF(OFFSET('Water Data'!$H$28,0,10*ROW('Water Data'!H166))="","",OFFSET('Water Data'!$H$28,0,10*ROW('Water Data'!H166)))</f>
        <v/>
      </c>
      <c r="CG172" s="309" t="str">
        <f ca="true">+IF(OFFSET('Water Data'!$H$29,0,10*ROW('Water Data'!H166))="","",OFFSET('Water Data'!$H$29,0,10*ROW('Water Data'!H166)))</f>
        <v/>
      </c>
      <c r="CH172" s="309" t="str">
        <f ca="true">+IF(OFFSET('Water Data'!$I$27,0,10*ROW('Water Data'!I166))="","",OFFSET('Water Data'!$I$27,0,10*ROW('Water Data'!I166)))</f>
        <v/>
      </c>
      <c r="CI172" s="309" t="str">
        <f ca="true">+IF(OFFSET('Water Data'!$I$28,0,10*ROW('Water Data'!I166))="","",OFFSET('Water Data'!$I$28,0,10*ROW('Water Data'!I166)))</f>
        <v/>
      </c>
      <c r="CJ172" s="309" t="str">
        <f ca="true">+IF(OFFSET('Water Data'!$I$29,0,10*ROW('Water Data'!I166))="","",OFFSET('Water Data'!$I$29,0,10*ROW('Water Data'!I166)))</f>
        <v/>
      </c>
      <c r="CK172" s="309" t="str">
        <f ca="true">+IF(OFFSET('Sanitation Data'!$D$28,0,10*ROW('Sanitation Data'!D166))="","",OFFSET('Sanitation Data'!$D$28,0,10*ROW('Sanitation Data'!D166)))</f>
        <v/>
      </c>
      <c r="CL172" s="309" t="str">
        <f ca="true">+IF(OFFSET('Sanitation Data'!$D$29,0,10*ROW('Sanitation Data'!D166))="","",OFFSET('Sanitation Data'!$D$29,0,10*ROW('Sanitation Data'!D166)))</f>
        <v/>
      </c>
      <c r="CM172" s="309" t="str">
        <f ca="true">+IF(OFFSET('Sanitation Data'!$D$30,0,10*ROW('Sanitation Data'!D166))="","",OFFSET('Sanitation Data'!$D$30,0,10*ROW('Sanitation Data'!D166)))</f>
        <v/>
      </c>
      <c r="CN172" s="309" t="str">
        <f ca="true">+IF(OFFSET('Sanitation Data'!$D$31,0,10*ROW('Sanitation Data'!D166))="","",OFFSET('Sanitation Data'!$D$31,0,10*ROW('Sanitation Data'!D166)))</f>
        <v/>
      </c>
      <c r="CO172" s="309" t="str">
        <f ca="true">+IF(OFFSET('Sanitation Data'!$D$32,0,10*ROW('Sanitation Data'!D166))="","",OFFSET('Sanitation Data'!$D$32,0,10*ROW('Sanitation Data'!D166)))</f>
        <v/>
      </c>
      <c r="CP172" s="309" t="str">
        <f ca="true">+IF(OFFSET('Sanitation Data'!$E$28,0,10*ROW('Sanitation Data'!E166))="","",OFFSET('Sanitation Data'!$E$28,0,10*ROW('Sanitation Data'!E166)))</f>
        <v/>
      </c>
      <c r="CQ172" s="309" t="str">
        <f ca="true">+IF(OFFSET('Sanitation Data'!$E$29,0,10*ROW('Sanitation Data'!E166))="","",OFFSET('Sanitation Data'!$E$29,0,10*ROW('Sanitation Data'!E166)))</f>
        <v/>
      </c>
      <c r="CR172" s="309" t="str">
        <f ca="true">+IF(OFFSET('Sanitation Data'!$E$30,0,10*ROW('Sanitation Data'!E166))="","",OFFSET('Sanitation Data'!$E$30,0,10*ROW('Sanitation Data'!E166)))</f>
        <v/>
      </c>
      <c r="CS172" s="309" t="str">
        <f ca="true">+IF(OFFSET('Sanitation Data'!$E$31,0,10*ROW('Sanitation Data'!E166))="","",OFFSET('Sanitation Data'!$E$31,0,10*ROW('Sanitation Data'!E166)))</f>
        <v/>
      </c>
      <c r="CT172" s="309" t="str">
        <f ca="true">+IF(OFFSET('Sanitation Data'!$E$32,0,10*ROW('Sanitation Data'!E166))="","",OFFSET('Sanitation Data'!$E$32,0,10*ROW('Sanitation Data'!E166)))</f>
        <v/>
      </c>
      <c r="CU172" s="309" t="str">
        <f ca="true">+IF(OFFSET('Sanitation Data'!$F$28,0,10*ROW('Sanitation Data'!F166))="","",OFFSET('Sanitation Data'!$F$28,0,10*ROW('Sanitation Data'!F166)))</f>
        <v/>
      </c>
      <c r="CV172" s="309" t="str">
        <f ca="true">+IF(OFFSET('Sanitation Data'!$F$29,0,10*ROW('Sanitation Data'!F166))="","",OFFSET('Sanitation Data'!$F$29,0,10*ROW('Sanitation Data'!F166)))</f>
        <v/>
      </c>
      <c r="CW172" s="309" t="str">
        <f ca="true">+IF(OFFSET('Sanitation Data'!$F$30,0,10*ROW('Sanitation Data'!F166))="","",OFFSET('Sanitation Data'!$F$30,0,10*ROW('Sanitation Data'!F166)))</f>
        <v/>
      </c>
      <c r="CX172" s="309" t="str">
        <f ca="true">+IF(OFFSET('Sanitation Data'!$F$31,0,10*ROW('Sanitation Data'!F166))="","",OFFSET('Sanitation Data'!$F$31,0,10*ROW('Sanitation Data'!F166)))</f>
        <v/>
      </c>
      <c r="CY172" s="309" t="str">
        <f ca="true">+IF(OFFSET('Sanitation Data'!$F$32,0,10*ROW('Sanitation Data'!F166))="","",OFFSET('Sanitation Data'!$F$32,0,10*ROW('Sanitation Data'!F166)))</f>
        <v/>
      </c>
      <c r="CZ172" s="309" t="str">
        <f ca="true">+IF(OFFSET('Sanitation Data'!$G$28,0,10*ROW('Sanitation Data'!G166))="","",OFFSET('Sanitation Data'!$G$28,0,10*ROW('Sanitation Data'!G166)))</f>
        <v/>
      </c>
      <c r="DA172" s="309" t="str">
        <f ca="true">+IF(OFFSET('Sanitation Data'!$G$29,0,10*ROW('Sanitation Data'!G166))="","",OFFSET('Sanitation Data'!$G$29,0,10*ROW('Sanitation Data'!G166)))</f>
        <v/>
      </c>
      <c r="DB172" s="309" t="str">
        <f ca="true">+IF(OFFSET('Sanitation Data'!$G$30,0,10*ROW('Sanitation Data'!G166))="","",OFFSET('Sanitation Data'!$G$30,0,10*ROW('Sanitation Data'!G166)))</f>
        <v/>
      </c>
      <c r="DC172" s="309" t="str">
        <f ca="true">+IF(OFFSET('Sanitation Data'!$G$31,0,10*ROW('Sanitation Data'!G166))="","",OFFSET('Sanitation Data'!$G$31,0,10*ROW('Sanitation Data'!G166)))</f>
        <v/>
      </c>
      <c r="DD172" s="309" t="str">
        <f ca="true">+IF(OFFSET('Sanitation Data'!$G$32,0,10*ROW('Sanitation Data'!G166))="","",OFFSET('Sanitation Data'!$G$32,0,10*ROW('Sanitation Data'!G166)))</f>
        <v/>
      </c>
      <c r="DE172" s="309" t="str">
        <f ca="true">+IF(OFFSET('Sanitation Data'!$H$28,0,10*ROW('Sanitation Data'!H166))="","",OFFSET('Sanitation Data'!$H$28,0,10*ROW('Sanitation Data'!H166)))</f>
        <v/>
      </c>
      <c r="DF172" s="309" t="str">
        <f ca="true">+IF(OFFSET('Sanitation Data'!$H$29,0,10*ROW('Sanitation Data'!H166))="","",OFFSET('Sanitation Data'!$H$29,0,10*ROW('Sanitation Data'!H166)))</f>
        <v/>
      </c>
      <c r="DG172" s="309" t="str">
        <f ca="true">+IF(OFFSET('Sanitation Data'!$H$30,0,10*ROW('Sanitation Data'!H166))="","",OFFSET('Sanitation Data'!$H$30,0,10*ROW('Sanitation Data'!H166)))</f>
        <v/>
      </c>
      <c r="DH172" s="309" t="str">
        <f ca="true">+IF(OFFSET('Sanitation Data'!$H$31,0,10*ROW('Sanitation Data'!H166))="","",OFFSET('Sanitation Data'!$H$31,0,10*ROW('Sanitation Data'!H166)))</f>
        <v/>
      </c>
      <c r="DI172" s="309" t="str">
        <f ca="true">+IF(OFFSET('Sanitation Data'!$H$32,0,10*ROW('Sanitation Data'!H166))="","",OFFSET('Sanitation Data'!$H$32,0,10*ROW('Sanitation Data'!H166)))</f>
        <v/>
      </c>
      <c r="DJ172" s="309" t="str">
        <f ca="true">+IF(OFFSET('Sanitation Data'!$I$28,0,10*ROW('Sanitation Data'!I166))="","",OFFSET('Sanitation Data'!$I$28,0,10*ROW('Sanitation Data'!I166)))</f>
        <v/>
      </c>
      <c r="DK172" s="309" t="str">
        <f ca="true">+IF(OFFSET('Sanitation Data'!$I$29,0,10*ROW('Sanitation Data'!I166))="","",OFFSET('Sanitation Data'!$I$29,0,10*ROW('Sanitation Data'!I166)))</f>
        <v/>
      </c>
      <c r="DL172" s="309" t="str">
        <f ca="true">+IF(OFFSET('Sanitation Data'!$I$30,0,10*ROW('Sanitation Data'!I166))="","",OFFSET('Sanitation Data'!$I$30,0,10*ROW('Sanitation Data'!I166)))</f>
        <v/>
      </c>
      <c r="DM172" s="309" t="str">
        <f ca="true">+IF(OFFSET('Sanitation Data'!$I$31,0,10*ROW('Sanitation Data'!I166))="","",OFFSET('Sanitation Data'!$I$31,0,10*ROW('Sanitation Data'!I166)))</f>
        <v/>
      </c>
      <c r="DN172" s="309" t="str">
        <f ca="true">+IF(OFFSET('Sanitation Data'!$I$32,0,10*ROW('Sanitation Data'!I166))="","",OFFSET('Sanitation Data'!$I$32,0,10*ROW('Sanitation Data'!I166)))</f>
        <v/>
      </c>
      <c r="DO172" s="309" t="str">
        <f ca="true">+IF(OFFSET('Hygiene Data'!$D$11,0,10*ROW('Hygiene Data'!D166))="","",OFFSET('Hygiene Data'!$D$11,0,10*ROW('Hygiene Data'!D166)))</f>
        <v/>
      </c>
      <c r="DP172" s="309" t="str">
        <f ca="true">+IF(OFFSET('Hygiene Data'!$D$12,0,10*ROW('Hygiene Data'!D166))="","",OFFSET('Hygiene Data'!$D$12,0,10*ROW('Hygiene Data'!D166)))</f>
        <v/>
      </c>
      <c r="DQ172" s="309" t="str">
        <f ca="true">+IF(OFFSET('Hygiene Data'!$D$13,0,10*ROW('Hygiene Data'!D166))="","",OFFSET('Hygiene Data'!$D$13,0,10*ROW('Hygiene Data'!D166)))</f>
        <v/>
      </c>
      <c r="DR172" s="309" t="str">
        <f ca="true">+IF(OFFSET('Hygiene Data'!$E$11,0,10*ROW('Hygiene Data'!E166))="","",OFFSET('Hygiene Data'!$E$11,0,10*ROW('Hygiene Data'!E166)))</f>
        <v/>
      </c>
      <c r="DS172" s="309" t="str">
        <f ca="true">+IF(OFFSET('Hygiene Data'!$E$12,0,10*ROW('Hygiene Data'!E166))="","",OFFSET('Hygiene Data'!$E$12,0,10*ROW('Hygiene Data'!E166)))</f>
        <v/>
      </c>
      <c r="DT172" s="309" t="str">
        <f ca="true">+IF(OFFSET('Hygiene Data'!$E$13,0,10*ROW('Hygiene Data'!E166))="","",OFFSET('Hygiene Data'!$E$13,0,10*ROW('Hygiene Data'!E166)))</f>
        <v/>
      </c>
      <c r="DU172" s="309" t="str">
        <f ca="true">+IF(OFFSET('Hygiene Data'!$F$11,0,10*ROW('Hygiene Data'!F166))="","",OFFSET('Hygiene Data'!$F$11,0,10*ROW('Hygiene Data'!F166)))</f>
        <v/>
      </c>
      <c r="DV172" s="309" t="str">
        <f ca="true">+IF(OFFSET('Hygiene Data'!$F$12,0,10*ROW('Hygiene Data'!F166))="","",OFFSET('Hygiene Data'!$F$12,0,10*ROW('Hygiene Data'!F166)))</f>
        <v/>
      </c>
      <c r="DW172" s="309" t="str">
        <f ca="true">+IF(OFFSET('Hygiene Data'!$F$13,0,10*ROW('Hygiene Data'!F166))="","",OFFSET('Hygiene Data'!$F$13,0,10*ROW('Hygiene Data'!F166)))</f>
        <v/>
      </c>
      <c r="DX172" s="309" t="str">
        <f ca="true">+IF(OFFSET('Hygiene Data'!$G$11,0,10*ROW('Hygiene Data'!G166))="","",OFFSET('Hygiene Data'!$G$11,0,10*ROW('Hygiene Data'!G166)))</f>
        <v/>
      </c>
      <c r="DY172" s="309" t="str">
        <f ca="true">+IF(OFFSET('Hygiene Data'!$G$12,0,10*ROW('Hygiene Data'!G166))="","",OFFSET('Hygiene Data'!$G$12,0,10*ROW('Hygiene Data'!G166)))</f>
        <v/>
      </c>
      <c r="DZ172" s="309" t="str">
        <f ca="true">+IF(OFFSET('Hygiene Data'!$G$13,0,10*ROW('Hygiene Data'!G166))="","",OFFSET('Hygiene Data'!$G$13,0,10*ROW('Hygiene Data'!G166)))</f>
        <v/>
      </c>
      <c r="EA172" s="309" t="str">
        <f ca="true">+IF(OFFSET('Hygiene Data'!$H$11,0,10*ROW('Hygiene Data'!H166))="","",OFFSET('Hygiene Data'!$H$11,0,10*ROW('Hygiene Data'!H166)))</f>
        <v/>
      </c>
      <c r="EB172" s="309" t="str">
        <f ca="true">+IF(OFFSET('Hygiene Data'!$H$12,0,10*ROW('Hygiene Data'!H166))="","",OFFSET('Hygiene Data'!$H$12,0,10*ROW('Hygiene Data'!H166)))</f>
        <v/>
      </c>
      <c r="EC172" s="309" t="str">
        <f ca="true">+IF(OFFSET('Hygiene Data'!$H$13,0,10*ROW('Hygiene Data'!H166))="","",OFFSET('Hygiene Data'!$H$13,0,10*ROW('Hygiene Data'!H166)))</f>
        <v/>
      </c>
      <c r="ED172" s="309" t="str">
        <f ca="true">+IF(OFFSET('Hygiene Data'!$I$11,0,10*ROW('Hygiene Data'!I166))="","",OFFSET('Hygiene Data'!$I$11,0,10*ROW('Hygiene Data'!I166)))</f>
        <v/>
      </c>
      <c r="EE172" s="309" t="str">
        <f ca="true">+IF(OFFSET('Hygiene Data'!$I$12,0,10*ROW('Hygiene Data'!I166))="","",OFFSET('Hygiene Data'!$I$12,0,10*ROW('Hygiene Data'!I166)))</f>
        <v/>
      </c>
      <c r="EF172" s="309"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65"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9"/>
      <c r="BS173" s="309" t="str">
        <f ca="true">+IF(OFFSET('Water Data'!$D$27,0,10*ROW('Water Data'!D167))="","",OFFSET('Water Data'!$D$27,0,10*ROW('Water Data'!D167)))</f>
        <v/>
      </c>
      <c r="BT173" s="309" t="str">
        <f ca="true">+IF(OFFSET('Water Data'!$D$28,0,10*ROW('Water Data'!D167))="","",OFFSET('Water Data'!$D$28,0,10*ROW('Water Data'!D167)))</f>
        <v/>
      </c>
      <c r="BU173" s="309" t="str">
        <f ca="true">+IF(OFFSET('Water Data'!$D$29,0,10*ROW('Water Data'!D167))="","",OFFSET('Water Data'!$D$29,0,10*ROW('Water Data'!D167)))</f>
        <v/>
      </c>
      <c r="BV173" s="309" t="str">
        <f ca="true">+IF(OFFSET('Water Data'!$E$27,0,10*ROW('Water Data'!E167))="","",OFFSET('Water Data'!$E$27,0,10*ROW('Water Data'!E167)))</f>
        <v/>
      </c>
      <c r="BW173" s="309" t="str">
        <f ca="true">+IF(OFFSET('Water Data'!$E$28,0,10*ROW('Water Data'!E167))="","",OFFSET('Water Data'!$E$28,0,10*ROW('Water Data'!E167)))</f>
        <v/>
      </c>
      <c r="BX173" s="309" t="str">
        <f ca="true">+IF(OFFSET('Water Data'!$E$29,0,10*ROW('Water Data'!E167))="","",OFFSET('Water Data'!$E$29,0,10*ROW('Water Data'!E167)))</f>
        <v/>
      </c>
      <c r="BY173" s="309" t="str">
        <f ca="true">+IF(OFFSET('Water Data'!$F$27,0,10*ROW('Water Data'!F167))="","",OFFSET('Water Data'!$F$27,0,10*ROW('Water Data'!F167)))</f>
        <v/>
      </c>
      <c r="BZ173" s="309" t="str">
        <f ca="true">+IF(OFFSET('Water Data'!$F$28,0,10*ROW('Water Data'!F167))="","",OFFSET('Water Data'!$F$28,0,10*ROW('Water Data'!F167)))</f>
        <v/>
      </c>
      <c r="CA173" s="309" t="str">
        <f ca="true">+IF(OFFSET('Water Data'!$F$29,0,10*ROW('Water Data'!F167))="","",OFFSET('Water Data'!$F$29,0,10*ROW('Water Data'!F167)))</f>
        <v/>
      </c>
      <c r="CB173" s="309" t="str">
        <f ca="true">+IF(OFFSET('Water Data'!$G$27,0,10*ROW('Water Data'!G167))="","",OFFSET('Water Data'!$G$27,0,10*ROW('Water Data'!G167)))</f>
        <v/>
      </c>
      <c r="CC173" s="309" t="str">
        <f ca="true">+IF(OFFSET('Water Data'!$G$28,0,10*ROW('Water Data'!G167))="","",OFFSET('Water Data'!$G$28,0,10*ROW('Water Data'!G167)))</f>
        <v/>
      </c>
      <c r="CD173" s="309" t="str">
        <f ca="true">+IF(OFFSET('Water Data'!$G$29,0,10*ROW('Water Data'!G167))="","",OFFSET('Water Data'!$G$29,0,10*ROW('Water Data'!G167)))</f>
        <v/>
      </c>
      <c r="CE173" s="309" t="str">
        <f ca="true">+IF(OFFSET('Water Data'!$H$27,0,10*ROW('Water Data'!H167))="","",OFFSET('Water Data'!$H$27,0,10*ROW('Water Data'!H167)))</f>
        <v/>
      </c>
      <c r="CF173" s="309" t="str">
        <f ca="true">+IF(OFFSET('Water Data'!$H$28,0,10*ROW('Water Data'!H167))="","",OFFSET('Water Data'!$H$28,0,10*ROW('Water Data'!H167)))</f>
        <v/>
      </c>
      <c r="CG173" s="309" t="str">
        <f ca="true">+IF(OFFSET('Water Data'!$H$29,0,10*ROW('Water Data'!H167))="","",OFFSET('Water Data'!$H$29,0,10*ROW('Water Data'!H167)))</f>
        <v/>
      </c>
      <c r="CH173" s="309" t="str">
        <f ca="true">+IF(OFFSET('Water Data'!$I$27,0,10*ROW('Water Data'!I167))="","",OFFSET('Water Data'!$I$27,0,10*ROW('Water Data'!I167)))</f>
        <v/>
      </c>
      <c r="CI173" s="309" t="str">
        <f ca="true">+IF(OFFSET('Water Data'!$I$28,0,10*ROW('Water Data'!I167))="","",OFFSET('Water Data'!$I$28,0,10*ROW('Water Data'!I167)))</f>
        <v/>
      </c>
      <c r="CJ173" s="309" t="str">
        <f ca="true">+IF(OFFSET('Water Data'!$I$29,0,10*ROW('Water Data'!I167))="","",OFFSET('Water Data'!$I$29,0,10*ROW('Water Data'!I167)))</f>
        <v/>
      </c>
      <c r="CK173" s="309" t="str">
        <f ca="true">+IF(OFFSET('Sanitation Data'!$D$28,0,10*ROW('Sanitation Data'!D167))="","",OFFSET('Sanitation Data'!$D$28,0,10*ROW('Sanitation Data'!D167)))</f>
        <v/>
      </c>
      <c r="CL173" s="309" t="str">
        <f ca="true">+IF(OFFSET('Sanitation Data'!$D$29,0,10*ROW('Sanitation Data'!D167))="","",OFFSET('Sanitation Data'!$D$29,0,10*ROW('Sanitation Data'!D167)))</f>
        <v/>
      </c>
      <c r="CM173" s="309" t="str">
        <f ca="true">+IF(OFFSET('Sanitation Data'!$D$30,0,10*ROW('Sanitation Data'!D167))="","",OFFSET('Sanitation Data'!$D$30,0,10*ROW('Sanitation Data'!D167)))</f>
        <v/>
      </c>
      <c r="CN173" s="309" t="str">
        <f ca="true">+IF(OFFSET('Sanitation Data'!$D$31,0,10*ROW('Sanitation Data'!D167))="","",OFFSET('Sanitation Data'!$D$31,0,10*ROW('Sanitation Data'!D167)))</f>
        <v/>
      </c>
      <c r="CO173" s="309" t="str">
        <f ca="true">+IF(OFFSET('Sanitation Data'!$D$32,0,10*ROW('Sanitation Data'!D167))="","",OFFSET('Sanitation Data'!$D$32,0,10*ROW('Sanitation Data'!D167)))</f>
        <v/>
      </c>
      <c r="CP173" s="309" t="str">
        <f ca="true">+IF(OFFSET('Sanitation Data'!$E$28,0,10*ROW('Sanitation Data'!E167))="","",OFFSET('Sanitation Data'!$E$28,0,10*ROW('Sanitation Data'!E167)))</f>
        <v/>
      </c>
      <c r="CQ173" s="309" t="str">
        <f ca="true">+IF(OFFSET('Sanitation Data'!$E$29,0,10*ROW('Sanitation Data'!E167))="","",OFFSET('Sanitation Data'!$E$29,0,10*ROW('Sanitation Data'!E167)))</f>
        <v/>
      </c>
      <c r="CR173" s="309" t="str">
        <f ca="true">+IF(OFFSET('Sanitation Data'!$E$30,0,10*ROW('Sanitation Data'!E167))="","",OFFSET('Sanitation Data'!$E$30,0,10*ROW('Sanitation Data'!E167)))</f>
        <v/>
      </c>
      <c r="CS173" s="309" t="str">
        <f ca="true">+IF(OFFSET('Sanitation Data'!$E$31,0,10*ROW('Sanitation Data'!E167))="","",OFFSET('Sanitation Data'!$E$31,0,10*ROW('Sanitation Data'!E167)))</f>
        <v/>
      </c>
      <c r="CT173" s="309" t="str">
        <f ca="true">+IF(OFFSET('Sanitation Data'!$E$32,0,10*ROW('Sanitation Data'!E167))="","",OFFSET('Sanitation Data'!$E$32,0,10*ROW('Sanitation Data'!E167)))</f>
        <v/>
      </c>
      <c r="CU173" s="309" t="str">
        <f ca="true">+IF(OFFSET('Sanitation Data'!$F$28,0,10*ROW('Sanitation Data'!F167))="","",OFFSET('Sanitation Data'!$F$28,0,10*ROW('Sanitation Data'!F167)))</f>
        <v/>
      </c>
      <c r="CV173" s="309" t="str">
        <f ca="true">+IF(OFFSET('Sanitation Data'!$F$29,0,10*ROW('Sanitation Data'!F167))="","",OFFSET('Sanitation Data'!$F$29,0,10*ROW('Sanitation Data'!F167)))</f>
        <v/>
      </c>
      <c r="CW173" s="309" t="str">
        <f ca="true">+IF(OFFSET('Sanitation Data'!$F$30,0,10*ROW('Sanitation Data'!F167))="","",OFFSET('Sanitation Data'!$F$30,0,10*ROW('Sanitation Data'!F167)))</f>
        <v/>
      </c>
      <c r="CX173" s="309" t="str">
        <f ca="true">+IF(OFFSET('Sanitation Data'!$F$31,0,10*ROW('Sanitation Data'!F167))="","",OFFSET('Sanitation Data'!$F$31,0,10*ROW('Sanitation Data'!F167)))</f>
        <v/>
      </c>
      <c r="CY173" s="309" t="str">
        <f ca="true">+IF(OFFSET('Sanitation Data'!$F$32,0,10*ROW('Sanitation Data'!F167))="","",OFFSET('Sanitation Data'!$F$32,0,10*ROW('Sanitation Data'!F167)))</f>
        <v/>
      </c>
      <c r="CZ173" s="309" t="str">
        <f ca="true">+IF(OFFSET('Sanitation Data'!$G$28,0,10*ROW('Sanitation Data'!G167))="","",OFFSET('Sanitation Data'!$G$28,0,10*ROW('Sanitation Data'!G167)))</f>
        <v/>
      </c>
      <c r="DA173" s="309" t="str">
        <f ca="true">+IF(OFFSET('Sanitation Data'!$G$29,0,10*ROW('Sanitation Data'!G167))="","",OFFSET('Sanitation Data'!$G$29,0,10*ROW('Sanitation Data'!G167)))</f>
        <v/>
      </c>
      <c r="DB173" s="309" t="str">
        <f ca="true">+IF(OFFSET('Sanitation Data'!$G$30,0,10*ROW('Sanitation Data'!G167))="","",OFFSET('Sanitation Data'!$G$30,0,10*ROW('Sanitation Data'!G167)))</f>
        <v/>
      </c>
      <c r="DC173" s="309" t="str">
        <f ca="true">+IF(OFFSET('Sanitation Data'!$G$31,0,10*ROW('Sanitation Data'!G167))="","",OFFSET('Sanitation Data'!$G$31,0,10*ROW('Sanitation Data'!G167)))</f>
        <v/>
      </c>
      <c r="DD173" s="309" t="str">
        <f ca="true">+IF(OFFSET('Sanitation Data'!$G$32,0,10*ROW('Sanitation Data'!G167))="","",OFFSET('Sanitation Data'!$G$32,0,10*ROW('Sanitation Data'!G167)))</f>
        <v/>
      </c>
      <c r="DE173" s="309" t="str">
        <f ca="true">+IF(OFFSET('Sanitation Data'!$H$28,0,10*ROW('Sanitation Data'!H167))="","",OFFSET('Sanitation Data'!$H$28,0,10*ROW('Sanitation Data'!H167)))</f>
        <v/>
      </c>
      <c r="DF173" s="309" t="str">
        <f ca="true">+IF(OFFSET('Sanitation Data'!$H$29,0,10*ROW('Sanitation Data'!H167))="","",OFFSET('Sanitation Data'!$H$29,0,10*ROW('Sanitation Data'!H167)))</f>
        <v/>
      </c>
      <c r="DG173" s="309" t="str">
        <f ca="true">+IF(OFFSET('Sanitation Data'!$H$30,0,10*ROW('Sanitation Data'!H167))="","",OFFSET('Sanitation Data'!$H$30,0,10*ROW('Sanitation Data'!H167)))</f>
        <v/>
      </c>
      <c r="DH173" s="309" t="str">
        <f ca="true">+IF(OFFSET('Sanitation Data'!$H$31,0,10*ROW('Sanitation Data'!H167))="","",OFFSET('Sanitation Data'!$H$31,0,10*ROW('Sanitation Data'!H167)))</f>
        <v/>
      </c>
      <c r="DI173" s="309" t="str">
        <f ca="true">+IF(OFFSET('Sanitation Data'!$H$32,0,10*ROW('Sanitation Data'!H167))="","",OFFSET('Sanitation Data'!$H$32,0,10*ROW('Sanitation Data'!H167)))</f>
        <v/>
      </c>
      <c r="DJ173" s="309" t="str">
        <f ca="true">+IF(OFFSET('Sanitation Data'!$I$28,0,10*ROW('Sanitation Data'!I167))="","",OFFSET('Sanitation Data'!$I$28,0,10*ROW('Sanitation Data'!I167)))</f>
        <v/>
      </c>
      <c r="DK173" s="309" t="str">
        <f ca="true">+IF(OFFSET('Sanitation Data'!$I$29,0,10*ROW('Sanitation Data'!I167))="","",OFFSET('Sanitation Data'!$I$29,0,10*ROW('Sanitation Data'!I167)))</f>
        <v/>
      </c>
      <c r="DL173" s="309" t="str">
        <f ca="true">+IF(OFFSET('Sanitation Data'!$I$30,0,10*ROW('Sanitation Data'!I167))="","",OFFSET('Sanitation Data'!$I$30,0,10*ROW('Sanitation Data'!I167)))</f>
        <v/>
      </c>
      <c r="DM173" s="309" t="str">
        <f ca="true">+IF(OFFSET('Sanitation Data'!$I$31,0,10*ROW('Sanitation Data'!I167))="","",OFFSET('Sanitation Data'!$I$31,0,10*ROW('Sanitation Data'!I167)))</f>
        <v/>
      </c>
      <c r="DN173" s="309" t="str">
        <f ca="true">+IF(OFFSET('Sanitation Data'!$I$32,0,10*ROW('Sanitation Data'!I167))="","",OFFSET('Sanitation Data'!$I$32,0,10*ROW('Sanitation Data'!I167)))</f>
        <v/>
      </c>
      <c r="DO173" s="309" t="str">
        <f ca="true">+IF(OFFSET('Hygiene Data'!$D$11,0,10*ROW('Hygiene Data'!D167))="","",OFFSET('Hygiene Data'!$D$11,0,10*ROW('Hygiene Data'!D167)))</f>
        <v/>
      </c>
      <c r="DP173" s="309" t="str">
        <f ca="true">+IF(OFFSET('Hygiene Data'!$D$12,0,10*ROW('Hygiene Data'!D167))="","",OFFSET('Hygiene Data'!$D$12,0,10*ROW('Hygiene Data'!D167)))</f>
        <v/>
      </c>
      <c r="DQ173" s="309" t="str">
        <f ca="true">+IF(OFFSET('Hygiene Data'!$D$13,0,10*ROW('Hygiene Data'!D167))="","",OFFSET('Hygiene Data'!$D$13,0,10*ROW('Hygiene Data'!D167)))</f>
        <v/>
      </c>
      <c r="DR173" s="309" t="str">
        <f ca="true">+IF(OFFSET('Hygiene Data'!$E$11,0,10*ROW('Hygiene Data'!E167))="","",OFFSET('Hygiene Data'!$E$11,0,10*ROW('Hygiene Data'!E167)))</f>
        <v/>
      </c>
      <c r="DS173" s="309" t="str">
        <f ca="true">+IF(OFFSET('Hygiene Data'!$E$12,0,10*ROW('Hygiene Data'!E167))="","",OFFSET('Hygiene Data'!$E$12,0,10*ROW('Hygiene Data'!E167)))</f>
        <v/>
      </c>
      <c r="DT173" s="309" t="str">
        <f ca="true">+IF(OFFSET('Hygiene Data'!$E$13,0,10*ROW('Hygiene Data'!E167))="","",OFFSET('Hygiene Data'!$E$13,0,10*ROW('Hygiene Data'!E167)))</f>
        <v/>
      </c>
      <c r="DU173" s="309" t="str">
        <f ca="true">+IF(OFFSET('Hygiene Data'!$F$11,0,10*ROW('Hygiene Data'!F167))="","",OFFSET('Hygiene Data'!$F$11,0,10*ROW('Hygiene Data'!F167)))</f>
        <v/>
      </c>
      <c r="DV173" s="309" t="str">
        <f ca="true">+IF(OFFSET('Hygiene Data'!$F$12,0,10*ROW('Hygiene Data'!F167))="","",OFFSET('Hygiene Data'!$F$12,0,10*ROW('Hygiene Data'!F167)))</f>
        <v/>
      </c>
      <c r="DW173" s="309" t="str">
        <f ca="true">+IF(OFFSET('Hygiene Data'!$F$13,0,10*ROW('Hygiene Data'!F167))="","",OFFSET('Hygiene Data'!$F$13,0,10*ROW('Hygiene Data'!F167)))</f>
        <v/>
      </c>
      <c r="DX173" s="309" t="str">
        <f ca="true">+IF(OFFSET('Hygiene Data'!$G$11,0,10*ROW('Hygiene Data'!G167))="","",OFFSET('Hygiene Data'!$G$11,0,10*ROW('Hygiene Data'!G167)))</f>
        <v/>
      </c>
      <c r="DY173" s="309" t="str">
        <f ca="true">+IF(OFFSET('Hygiene Data'!$G$12,0,10*ROW('Hygiene Data'!G167))="","",OFFSET('Hygiene Data'!$G$12,0,10*ROW('Hygiene Data'!G167)))</f>
        <v/>
      </c>
      <c r="DZ173" s="309" t="str">
        <f ca="true">+IF(OFFSET('Hygiene Data'!$G$13,0,10*ROW('Hygiene Data'!G167))="","",OFFSET('Hygiene Data'!$G$13,0,10*ROW('Hygiene Data'!G167)))</f>
        <v/>
      </c>
      <c r="EA173" s="309" t="str">
        <f ca="true">+IF(OFFSET('Hygiene Data'!$H$11,0,10*ROW('Hygiene Data'!H167))="","",OFFSET('Hygiene Data'!$H$11,0,10*ROW('Hygiene Data'!H167)))</f>
        <v/>
      </c>
      <c r="EB173" s="309" t="str">
        <f ca="true">+IF(OFFSET('Hygiene Data'!$H$12,0,10*ROW('Hygiene Data'!H167))="","",OFFSET('Hygiene Data'!$H$12,0,10*ROW('Hygiene Data'!H167)))</f>
        <v/>
      </c>
      <c r="EC173" s="309" t="str">
        <f ca="true">+IF(OFFSET('Hygiene Data'!$H$13,0,10*ROW('Hygiene Data'!H167))="","",OFFSET('Hygiene Data'!$H$13,0,10*ROW('Hygiene Data'!H167)))</f>
        <v/>
      </c>
      <c r="ED173" s="309" t="str">
        <f ca="true">+IF(OFFSET('Hygiene Data'!$I$11,0,10*ROW('Hygiene Data'!I167))="","",OFFSET('Hygiene Data'!$I$11,0,10*ROW('Hygiene Data'!I167)))</f>
        <v/>
      </c>
      <c r="EE173" s="309" t="str">
        <f ca="true">+IF(OFFSET('Hygiene Data'!$I$12,0,10*ROW('Hygiene Data'!I167))="","",OFFSET('Hygiene Data'!$I$12,0,10*ROW('Hygiene Data'!I167)))</f>
        <v/>
      </c>
      <c r="EF173" s="309"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65"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9"/>
      <c r="BS174" s="309" t="str">
        <f ca="true">+IF(OFFSET('Water Data'!$D$27,0,10*ROW('Water Data'!D168))="","",OFFSET('Water Data'!$D$27,0,10*ROW('Water Data'!D168)))</f>
        <v/>
      </c>
      <c r="BT174" s="309" t="str">
        <f ca="true">+IF(OFFSET('Water Data'!$D$28,0,10*ROW('Water Data'!D168))="","",OFFSET('Water Data'!$D$28,0,10*ROW('Water Data'!D168)))</f>
        <v/>
      </c>
      <c r="BU174" s="309" t="str">
        <f ca="true">+IF(OFFSET('Water Data'!$D$29,0,10*ROW('Water Data'!D168))="","",OFFSET('Water Data'!$D$29,0,10*ROW('Water Data'!D168)))</f>
        <v/>
      </c>
      <c r="BV174" s="309" t="str">
        <f ca="true">+IF(OFFSET('Water Data'!$E$27,0,10*ROW('Water Data'!E168))="","",OFFSET('Water Data'!$E$27,0,10*ROW('Water Data'!E168)))</f>
        <v/>
      </c>
      <c r="BW174" s="309" t="str">
        <f ca="true">+IF(OFFSET('Water Data'!$E$28,0,10*ROW('Water Data'!E168))="","",OFFSET('Water Data'!$E$28,0,10*ROW('Water Data'!E168)))</f>
        <v/>
      </c>
      <c r="BX174" s="309" t="str">
        <f ca="true">+IF(OFFSET('Water Data'!$E$29,0,10*ROW('Water Data'!E168))="","",OFFSET('Water Data'!$E$29,0,10*ROW('Water Data'!E168)))</f>
        <v/>
      </c>
      <c r="BY174" s="309" t="str">
        <f ca="true">+IF(OFFSET('Water Data'!$F$27,0,10*ROW('Water Data'!F168))="","",OFFSET('Water Data'!$F$27,0,10*ROW('Water Data'!F168)))</f>
        <v/>
      </c>
      <c r="BZ174" s="309" t="str">
        <f ca="true">+IF(OFFSET('Water Data'!$F$28,0,10*ROW('Water Data'!F168))="","",OFFSET('Water Data'!$F$28,0,10*ROW('Water Data'!F168)))</f>
        <v/>
      </c>
      <c r="CA174" s="309" t="str">
        <f ca="true">+IF(OFFSET('Water Data'!$F$29,0,10*ROW('Water Data'!F168))="","",OFFSET('Water Data'!$F$29,0,10*ROW('Water Data'!F168)))</f>
        <v/>
      </c>
      <c r="CB174" s="309" t="str">
        <f ca="true">+IF(OFFSET('Water Data'!$G$27,0,10*ROW('Water Data'!G168))="","",OFFSET('Water Data'!$G$27,0,10*ROW('Water Data'!G168)))</f>
        <v/>
      </c>
      <c r="CC174" s="309" t="str">
        <f ca="true">+IF(OFFSET('Water Data'!$G$28,0,10*ROW('Water Data'!G168))="","",OFFSET('Water Data'!$G$28,0,10*ROW('Water Data'!G168)))</f>
        <v/>
      </c>
      <c r="CD174" s="309" t="str">
        <f ca="true">+IF(OFFSET('Water Data'!$G$29,0,10*ROW('Water Data'!G168))="","",OFFSET('Water Data'!$G$29,0,10*ROW('Water Data'!G168)))</f>
        <v/>
      </c>
      <c r="CE174" s="309" t="str">
        <f ca="true">+IF(OFFSET('Water Data'!$H$27,0,10*ROW('Water Data'!H168))="","",OFFSET('Water Data'!$H$27,0,10*ROW('Water Data'!H168)))</f>
        <v/>
      </c>
      <c r="CF174" s="309" t="str">
        <f ca="true">+IF(OFFSET('Water Data'!$H$28,0,10*ROW('Water Data'!H168))="","",OFFSET('Water Data'!$H$28,0,10*ROW('Water Data'!H168)))</f>
        <v/>
      </c>
      <c r="CG174" s="309" t="str">
        <f ca="true">+IF(OFFSET('Water Data'!$H$29,0,10*ROW('Water Data'!H168))="","",OFFSET('Water Data'!$H$29,0,10*ROW('Water Data'!H168)))</f>
        <v/>
      </c>
      <c r="CH174" s="309" t="str">
        <f ca="true">+IF(OFFSET('Water Data'!$I$27,0,10*ROW('Water Data'!I168))="","",OFFSET('Water Data'!$I$27,0,10*ROW('Water Data'!I168)))</f>
        <v/>
      </c>
      <c r="CI174" s="309" t="str">
        <f ca="true">+IF(OFFSET('Water Data'!$I$28,0,10*ROW('Water Data'!I168))="","",OFFSET('Water Data'!$I$28,0,10*ROW('Water Data'!I168)))</f>
        <v/>
      </c>
      <c r="CJ174" s="309" t="str">
        <f ca="true">+IF(OFFSET('Water Data'!$I$29,0,10*ROW('Water Data'!I168))="","",OFFSET('Water Data'!$I$29,0,10*ROW('Water Data'!I168)))</f>
        <v/>
      </c>
      <c r="CK174" s="309" t="str">
        <f ca="true">+IF(OFFSET('Sanitation Data'!$D$28,0,10*ROW('Sanitation Data'!D168))="","",OFFSET('Sanitation Data'!$D$28,0,10*ROW('Sanitation Data'!D168)))</f>
        <v/>
      </c>
      <c r="CL174" s="309" t="str">
        <f ca="true">+IF(OFFSET('Sanitation Data'!$D$29,0,10*ROW('Sanitation Data'!D168))="","",OFFSET('Sanitation Data'!$D$29,0,10*ROW('Sanitation Data'!D168)))</f>
        <v/>
      </c>
      <c r="CM174" s="309" t="str">
        <f ca="true">+IF(OFFSET('Sanitation Data'!$D$30,0,10*ROW('Sanitation Data'!D168))="","",OFFSET('Sanitation Data'!$D$30,0,10*ROW('Sanitation Data'!D168)))</f>
        <v/>
      </c>
      <c r="CN174" s="309" t="str">
        <f ca="true">+IF(OFFSET('Sanitation Data'!$D$31,0,10*ROW('Sanitation Data'!D168))="","",OFFSET('Sanitation Data'!$D$31,0,10*ROW('Sanitation Data'!D168)))</f>
        <v/>
      </c>
      <c r="CO174" s="309" t="str">
        <f ca="true">+IF(OFFSET('Sanitation Data'!$D$32,0,10*ROW('Sanitation Data'!D168))="","",OFFSET('Sanitation Data'!$D$32,0,10*ROW('Sanitation Data'!D168)))</f>
        <v/>
      </c>
      <c r="CP174" s="309" t="str">
        <f ca="true">+IF(OFFSET('Sanitation Data'!$E$28,0,10*ROW('Sanitation Data'!E168))="","",OFFSET('Sanitation Data'!$E$28,0,10*ROW('Sanitation Data'!E168)))</f>
        <v/>
      </c>
      <c r="CQ174" s="309" t="str">
        <f ca="true">+IF(OFFSET('Sanitation Data'!$E$29,0,10*ROW('Sanitation Data'!E168))="","",OFFSET('Sanitation Data'!$E$29,0,10*ROW('Sanitation Data'!E168)))</f>
        <v/>
      </c>
      <c r="CR174" s="309" t="str">
        <f ca="true">+IF(OFFSET('Sanitation Data'!$E$30,0,10*ROW('Sanitation Data'!E168))="","",OFFSET('Sanitation Data'!$E$30,0,10*ROW('Sanitation Data'!E168)))</f>
        <v/>
      </c>
      <c r="CS174" s="309" t="str">
        <f ca="true">+IF(OFFSET('Sanitation Data'!$E$31,0,10*ROW('Sanitation Data'!E168))="","",OFFSET('Sanitation Data'!$E$31,0,10*ROW('Sanitation Data'!E168)))</f>
        <v/>
      </c>
      <c r="CT174" s="309" t="str">
        <f ca="true">+IF(OFFSET('Sanitation Data'!$E$32,0,10*ROW('Sanitation Data'!E168))="","",OFFSET('Sanitation Data'!$E$32,0,10*ROW('Sanitation Data'!E168)))</f>
        <v/>
      </c>
      <c r="CU174" s="309" t="str">
        <f ca="true">+IF(OFFSET('Sanitation Data'!$F$28,0,10*ROW('Sanitation Data'!F168))="","",OFFSET('Sanitation Data'!$F$28,0,10*ROW('Sanitation Data'!F168)))</f>
        <v/>
      </c>
      <c r="CV174" s="309" t="str">
        <f ca="true">+IF(OFFSET('Sanitation Data'!$F$29,0,10*ROW('Sanitation Data'!F168))="","",OFFSET('Sanitation Data'!$F$29,0,10*ROW('Sanitation Data'!F168)))</f>
        <v/>
      </c>
      <c r="CW174" s="309" t="str">
        <f ca="true">+IF(OFFSET('Sanitation Data'!$F$30,0,10*ROW('Sanitation Data'!F168))="","",OFFSET('Sanitation Data'!$F$30,0,10*ROW('Sanitation Data'!F168)))</f>
        <v/>
      </c>
      <c r="CX174" s="309" t="str">
        <f ca="true">+IF(OFFSET('Sanitation Data'!$F$31,0,10*ROW('Sanitation Data'!F168))="","",OFFSET('Sanitation Data'!$F$31,0,10*ROW('Sanitation Data'!F168)))</f>
        <v/>
      </c>
      <c r="CY174" s="309" t="str">
        <f ca="true">+IF(OFFSET('Sanitation Data'!$F$32,0,10*ROW('Sanitation Data'!F168))="","",OFFSET('Sanitation Data'!$F$32,0,10*ROW('Sanitation Data'!F168)))</f>
        <v/>
      </c>
      <c r="CZ174" s="309" t="str">
        <f ca="true">+IF(OFFSET('Sanitation Data'!$G$28,0,10*ROW('Sanitation Data'!G168))="","",OFFSET('Sanitation Data'!$G$28,0,10*ROW('Sanitation Data'!G168)))</f>
        <v/>
      </c>
      <c r="DA174" s="309" t="str">
        <f ca="true">+IF(OFFSET('Sanitation Data'!$G$29,0,10*ROW('Sanitation Data'!G168))="","",OFFSET('Sanitation Data'!$G$29,0,10*ROW('Sanitation Data'!G168)))</f>
        <v/>
      </c>
      <c r="DB174" s="309" t="str">
        <f ca="true">+IF(OFFSET('Sanitation Data'!$G$30,0,10*ROW('Sanitation Data'!G168))="","",OFFSET('Sanitation Data'!$G$30,0,10*ROW('Sanitation Data'!G168)))</f>
        <v/>
      </c>
      <c r="DC174" s="309" t="str">
        <f ca="true">+IF(OFFSET('Sanitation Data'!$G$31,0,10*ROW('Sanitation Data'!G168))="","",OFFSET('Sanitation Data'!$G$31,0,10*ROW('Sanitation Data'!G168)))</f>
        <v/>
      </c>
      <c r="DD174" s="309" t="str">
        <f ca="true">+IF(OFFSET('Sanitation Data'!$G$32,0,10*ROW('Sanitation Data'!G168))="","",OFFSET('Sanitation Data'!$G$32,0,10*ROW('Sanitation Data'!G168)))</f>
        <v/>
      </c>
      <c r="DE174" s="309" t="str">
        <f ca="true">+IF(OFFSET('Sanitation Data'!$H$28,0,10*ROW('Sanitation Data'!H168))="","",OFFSET('Sanitation Data'!$H$28,0,10*ROW('Sanitation Data'!H168)))</f>
        <v/>
      </c>
      <c r="DF174" s="309" t="str">
        <f ca="true">+IF(OFFSET('Sanitation Data'!$H$29,0,10*ROW('Sanitation Data'!H168))="","",OFFSET('Sanitation Data'!$H$29,0,10*ROW('Sanitation Data'!H168)))</f>
        <v/>
      </c>
      <c r="DG174" s="309" t="str">
        <f ca="true">+IF(OFFSET('Sanitation Data'!$H$30,0,10*ROW('Sanitation Data'!H168))="","",OFFSET('Sanitation Data'!$H$30,0,10*ROW('Sanitation Data'!H168)))</f>
        <v/>
      </c>
      <c r="DH174" s="309" t="str">
        <f ca="true">+IF(OFFSET('Sanitation Data'!$H$31,0,10*ROW('Sanitation Data'!H168))="","",OFFSET('Sanitation Data'!$H$31,0,10*ROW('Sanitation Data'!H168)))</f>
        <v/>
      </c>
      <c r="DI174" s="309" t="str">
        <f ca="true">+IF(OFFSET('Sanitation Data'!$H$32,0,10*ROW('Sanitation Data'!H168))="","",OFFSET('Sanitation Data'!$H$32,0,10*ROW('Sanitation Data'!H168)))</f>
        <v/>
      </c>
      <c r="DJ174" s="309" t="str">
        <f ca="true">+IF(OFFSET('Sanitation Data'!$I$28,0,10*ROW('Sanitation Data'!I168))="","",OFFSET('Sanitation Data'!$I$28,0,10*ROW('Sanitation Data'!I168)))</f>
        <v/>
      </c>
      <c r="DK174" s="309" t="str">
        <f ca="true">+IF(OFFSET('Sanitation Data'!$I$29,0,10*ROW('Sanitation Data'!I168))="","",OFFSET('Sanitation Data'!$I$29,0,10*ROW('Sanitation Data'!I168)))</f>
        <v/>
      </c>
      <c r="DL174" s="309" t="str">
        <f ca="true">+IF(OFFSET('Sanitation Data'!$I$30,0,10*ROW('Sanitation Data'!I168))="","",OFFSET('Sanitation Data'!$I$30,0,10*ROW('Sanitation Data'!I168)))</f>
        <v/>
      </c>
      <c r="DM174" s="309" t="str">
        <f ca="true">+IF(OFFSET('Sanitation Data'!$I$31,0,10*ROW('Sanitation Data'!I168))="","",OFFSET('Sanitation Data'!$I$31,0,10*ROW('Sanitation Data'!I168)))</f>
        <v/>
      </c>
      <c r="DN174" s="309" t="str">
        <f ca="true">+IF(OFFSET('Sanitation Data'!$I$32,0,10*ROW('Sanitation Data'!I168))="","",OFFSET('Sanitation Data'!$I$32,0,10*ROW('Sanitation Data'!I168)))</f>
        <v/>
      </c>
      <c r="DO174" s="309" t="str">
        <f ca="true">+IF(OFFSET('Hygiene Data'!$D$11,0,10*ROW('Hygiene Data'!D168))="","",OFFSET('Hygiene Data'!$D$11,0,10*ROW('Hygiene Data'!D168)))</f>
        <v/>
      </c>
      <c r="DP174" s="309" t="str">
        <f ca="true">+IF(OFFSET('Hygiene Data'!$D$12,0,10*ROW('Hygiene Data'!D168))="","",OFFSET('Hygiene Data'!$D$12,0,10*ROW('Hygiene Data'!D168)))</f>
        <v/>
      </c>
      <c r="DQ174" s="309" t="str">
        <f ca="true">+IF(OFFSET('Hygiene Data'!$D$13,0,10*ROW('Hygiene Data'!D168))="","",OFFSET('Hygiene Data'!$D$13,0,10*ROW('Hygiene Data'!D168)))</f>
        <v/>
      </c>
      <c r="DR174" s="309" t="str">
        <f ca="true">+IF(OFFSET('Hygiene Data'!$E$11,0,10*ROW('Hygiene Data'!E168))="","",OFFSET('Hygiene Data'!$E$11,0,10*ROW('Hygiene Data'!E168)))</f>
        <v/>
      </c>
      <c r="DS174" s="309" t="str">
        <f ca="true">+IF(OFFSET('Hygiene Data'!$E$12,0,10*ROW('Hygiene Data'!E168))="","",OFFSET('Hygiene Data'!$E$12,0,10*ROW('Hygiene Data'!E168)))</f>
        <v/>
      </c>
      <c r="DT174" s="309" t="str">
        <f ca="true">+IF(OFFSET('Hygiene Data'!$E$13,0,10*ROW('Hygiene Data'!E168))="","",OFFSET('Hygiene Data'!$E$13,0,10*ROW('Hygiene Data'!E168)))</f>
        <v/>
      </c>
      <c r="DU174" s="309" t="str">
        <f ca="true">+IF(OFFSET('Hygiene Data'!$F$11,0,10*ROW('Hygiene Data'!F168))="","",OFFSET('Hygiene Data'!$F$11,0,10*ROW('Hygiene Data'!F168)))</f>
        <v/>
      </c>
      <c r="DV174" s="309" t="str">
        <f ca="true">+IF(OFFSET('Hygiene Data'!$F$12,0,10*ROW('Hygiene Data'!F168))="","",OFFSET('Hygiene Data'!$F$12,0,10*ROW('Hygiene Data'!F168)))</f>
        <v/>
      </c>
      <c r="DW174" s="309" t="str">
        <f ca="true">+IF(OFFSET('Hygiene Data'!$F$13,0,10*ROW('Hygiene Data'!F168))="","",OFFSET('Hygiene Data'!$F$13,0,10*ROW('Hygiene Data'!F168)))</f>
        <v/>
      </c>
      <c r="DX174" s="309" t="str">
        <f ca="true">+IF(OFFSET('Hygiene Data'!$G$11,0,10*ROW('Hygiene Data'!G168))="","",OFFSET('Hygiene Data'!$G$11,0,10*ROW('Hygiene Data'!G168)))</f>
        <v/>
      </c>
      <c r="DY174" s="309" t="str">
        <f ca="true">+IF(OFFSET('Hygiene Data'!$G$12,0,10*ROW('Hygiene Data'!G168))="","",OFFSET('Hygiene Data'!$G$12,0,10*ROW('Hygiene Data'!G168)))</f>
        <v/>
      </c>
      <c r="DZ174" s="309" t="str">
        <f ca="true">+IF(OFFSET('Hygiene Data'!$G$13,0,10*ROW('Hygiene Data'!G168))="","",OFFSET('Hygiene Data'!$G$13,0,10*ROW('Hygiene Data'!G168)))</f>
        <v/>
      </c>
      <c r="EA174" s="309" t="str">
        <f ca="true">+IF(OFFSET('Hygiene Data'!$H$11,0,10*ROW('Hygiene Data'!H168))="","",OFFSET('Hygiene Data'!$H$11,0,10*ROW('Hygiene Data'!H168)))</f>
        <v/>
      </c>
      <c r="EB174" s="309" t="str">
        <f ca="true">+IF(OFFSET('Hygiene Data'!$H$12,0,10*ROW('Hygiene Data'!H168))="","",OFFSET('Hygiene Data'!$H$12,0,10*ROW('Hygiene Data'!H168)))</f>
        <v/>
      </c>
      <c r="EC174" s="309" t="str">
        <f ca="true">+IF(OFFSET('Hygiene Data'!$H$13,0,10*ROW('Hygiene Data'!H168))="","",OFFSET('Hygiene Data'!$H$13,0,10*ROW('Hygiene Data'!H168)))</f>
        <v/>
      </c>
      <c r="ED174" s="309" t="str">
        <f ca="true">+IF(OFFSET('Hygiene Data'!$I$11,0,10*ROW('Hygiene Data'!I168))="","",OFFSET('Hygiene Data'!$I$11,0,10*ROW('Hygiene Data'!I168)))</f>
        <v/>
      </c>
      <c r="EE174" s="309" t="str">
        <f ca="true">+IF(OFFSET('Hygiene Data'!$I$12,0,10*ROW('Hygiene Data'!I168))="","",OFFSET('Hygiene Data'!$I$12,0,10*ROW('Hygiene Data'!I168)))</f>
        <v/>
      </c>
      <c r="EF174" s="309"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65"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9"/>
      <c r="BS175" s="309" t="str">
        <f ca="true">+IF(OFFSET('Water Data'!$D$27,0,10*ROW('Water Data'!D169))="","",OFFSET('Water Data'!$D$27,0,10*ROW('Water Data'!D169)))</f>
        <v/>
      </c>
      <c r="BT175" s="309" t="str">
        <f ca="true">+IF(OFFSET('Water Data'!$D$28,0,10*ROW('Water Data'!D169))="","",OFFSET('Water Data'!$D$28,0,10*ROW('Water Data'!D169)))</f>
        <v/>
      </c>
      <c r="BU175" s="309" t="str">
        <f ca="true">+IF(OFFSET('Water Data'!$D$29,0,10*ROW('Water Data'!D169))="","",OFFSET('Water Data'!$D$29,0,10*ROW('Water Data'!D169)))</f>
        <v/>
      </c>
      <c r="BV175" s="309" t="str">
        <f ca="true">+IF(OFFSET('Water Data'!$E$27,0,10*ROW('Water Data'!E169))="","",OFFSET('Water Data'!$E$27,0,10*ROW('Water Data'!E169)))</f>
        <v/>
      </c>
      <c r="BW175" s="309" t="str">
        <f ca="true">+IF(OFFSET('Water Data'!$E$28,0,10*ROW('Water Data'!E169))="","",OFFSET('Water Data'!$E$28,0,10*ROW('Water Data'!E169)))</f>
        <v/>
      </c>
      <c r="BX175" s="309" t="str">
        <f ca="true">+IF(OFFSET('Water Data'!$E$29,0,10*ROW('Water Data'!E169))="","",OFFSET('Water Data'!$E$29,0,10*ROW('Water Data'!E169)))</f>
        <v/>
      </c>
      <c r="BY175" s="309" t="str">
        <f ca="true">+IF(OFFSET('Water Data'!$F$27,0,10*ROW('Water Data'!F169))="","",OFFSET('Water Data'!$F$27,0,10*ROW('Water Data'!F169)))</f>
        <v/>
      </c>
      <c r="BZ175" s="309" t="str">
        <f ca="true">+IF(OFFSET('Water Data'!$F$28,0,10*ROW('Water Data'!F169))="","",OFFSET('Water Data'!$F$28,0,10*ROW('Water Data'!F169)))</f>
        <v/>
      </c>
      <c r="CA175" s="309" t="str">
        <f ca="true">+IF(OFFSET('Water Data'!$F$29,0,10*ROW('Water Data'!F169))="","",OFFSET('Water Data'!$F$29,0,10*ROW('Water Data'!F169)))</f>
        <v/>
      </c>
      <c r="CB175" s="309" t="str">
        <f ca="true">+IF(OFFSET('Water Data'!$G$27,0,10*ROW('Water Data'!G169))="","",OFFSET('Water Data'!$G$27,0,10*ROW('Water Data'!G169)))</f>
        <v/>
      </c>
      <c r="CC175" s="309" t="str">
        <f ca="true">+IF(OFFSET('Water Data'!$G$28,0,10*ROW('Water Data'!G169))="","",OFFSET('Water Data'!$G$28,0,10*ROW('Water Data'!G169)))</f>
        <v/>
      </c>
      <c r="CD175" s="309" t="str">
        <f ca="true">+IF(OFFSET('Water Data'!$G$29,0,10*ROW('Water Data'!G169))="","",OFFSET('Water Data'!$G$29,0,10*ROW('Water Data'!G169)))</f>
        <v/>
      </c>
      <c r="CE175" s="309" t="str">
        <f ca="true">+IF(OFFSET('Water Data'!$H$27,0,10*ROW('Water Data'!H169))="","",OFFSET('Water Data'!$H$27,0,10*ROW('Water Data'!H169)))</f>
        <v/>
      </c>
      <c r="CF175" s="309" t="str">
        <f ca="true">+IF(OFFSET('Water Data'!$H$28,0,10*ROW('Water Data'!H169))="","",OFFSET('Water Data'!$H$28,0,10*ROW('Water Data'!H169)))</f>
        <v/>
      </c>
      <c r="CG175" s="309" t="str">
        <f ca="true">+IF(OFFSET('Water Data'!$H$29,0,10*ROW('Water Data'!H169))="","",OFFSET('Water Data'!$H$29,0,10*ROW('Water Data'!H169)))</f>
        <v/>
      </c>
      <c r="CH175" s="309" t="str">
        <f ca="true">+IF(OFFSET('Water Data'!$I$27,0,10*ROW('Water Data'!I169))="","",OFFSET('Water Data'!$I$27,0,10*ROW('Water Data'!I169)))</f>
        <v/>
      </c>
      <c r="CI175" s="309" t="str">
        <f ca="true">+IF(OFFSET('Water Data'!$I$28,0,10*ROW('Water Data'!I169))="","",OFFSET('Water Data'!$I$28,0,10*ROW('Water Data'!I169)))</f>
        <v/>
      </c>
      <c r="CJ175" s="309" t="str">
        <f ca="true">+IF(OFFSET('Water Data'!$I$29,0,10*ROW('Water Data'!I169))="","",OFFSET('Water Data'!$I$29,0,10*ROW('Water Data'!I169)))</f>
        <v/>
      </c>
      <c r="CK175" s="309" t="str">
        <f ca="true">+IF(OFFSET('Sanitation Data'!$D$28,0,10*ROW('Sanitation Data'!D169))="","",OFFSET('Sanitation Data'!$D$28,0,10*ROW('Sanitation Data'!D169)))</f>
        <v/>
      </c>
      <c r="CL175" s="309" t="str">
        <f ca="true">+IF(OFFSET('Sanitation Data'!$D$29,0,10*ROW('Sanitation Data'!D169))="","",OFFSET('Sanitation Data'!$D$29,0,10*ROW('Sanitation Data'!D169)))</f>
        <v/>
      </c>
      <c r="CM175" s="309" t="str">
        <f ca="true">+IF(OFFSET('Sanitation Data'!$D$30,0,10*ROW('Sanitation Data'!D169))="","",OFFSET('Sanitation Data'!$D$30,0,10*ROW('Sanitation Data'!D169)))</f>
        <v/>
      </c>
      <c r="CN175" s="309" t="str">
        <f ca="true">+IF(OFFSET('Sanitation Data'!$D$31,0,10*ROW('Sanitation Data'!D169))="","",OFFSET('Sanitation Data'!$D$31,0,10*ROW('Sanitation Data'!D169)))</f>
        <v/>
      </c>
      <c r="CO175" s="309" t="str">
        <f ca="true">+IF(OFFSET('Sanitation Data'!$D$32,0,10*ROW('Sanitation Data'!D169))="","",OFFSET('Sanitation Data'!$D$32,0,10*ROW('Sanitation Data'!D169)))</f>
        <v/>
      </c>
      <c r="CP175" s="309" t="str">
        <f ca="true">+IF(OFFSET('Sanitation Data'!$E$28,0,10*ROW('Sanitation Data'!E169))="","",OFFSET('Sanitation Data'!$E$28,0,10*ROW('Sanitation Data'!E169)))</f>
        <v/>
      </c>
      <c r="CQ175" s="309" t="str">
        <f ca="true">+IF(OFFSET('Sanitation Data'!$E$29,0,10*ROW('Sanitation Data'!E169))="","",OFFSET('Sanitation Data'!$E$29,0,10*ROW('Sanitation Data'!E169)))</f>
        <v/>
      </c>
      <c r="CR175" s="309" t="str">
        <f ca="true">+IF(OFFSET('Sanitation Data'!$E$30,0,10*ROW('Sanitation Data'!E169))="","",OFFSET('Sanitation Data'!$E$30,0,10*ROW('Sanitation Data'!E169)))</f>
        <v/>
      </c>
      <c r="CS175" s="309" t="str">
        <f ca="true">+IF(OFFSET('Sanitation Data'!$E$31,0,10*ROW('Sanitation Data'!E169))="","",OFFSET('Sanitation Data'!$E$31,0,10*ROW('Sanitation Data'!E169)))</f>
        <v/>
      </c>
      <c r="CT175" s="309" t="str">
        <f ca="true">+IF(OFFSET('Sanitation Data'!$E$32,0,10*ROW('Sanitation Data'!E169))="","",OFFSET('Sanitation Data'!$E$32,0,10*ROW('Sanitation Data'!E169)))</f>
        <v/>
      </c>
      <c r="CU175" s="309" t="str">
        <f ca="true">+IF(OFFSET('Sanitation Data'!$F$28,0,10*ROW('Sanitation Data'!F169))="","",OFFSET('Sanitation Data'!$F$28,0,10*ROW('Sanitation Data'!F169)))</f>
        <v/>
      </c>
      <c r="CV175" s="309" t="str">
        <f ca="true">+IF(OFFSET('Sanitation Data'!$F$29,0,10*ROW('Sanitation Data'!F169))="","",OFFSET('Sanitation Data'!$F$29,0,10*ROW('Sanitation Data'!F169)))</f>
        <v/>
      </c>
      <c r="CW175" s="309" t="str">
        <f ca="true">+IF(OFFSET('Sanitation Data'!$F$30,0,10*ROW('Sanitation Data'!F169))="","",OFFSET('Sanitation Data'!$F$30,0,10*ROW('Sanitation Data'!F169)))</f>
        <v/>
      </c>
      <c r="CX175" s="309" t="str">
        <f ca="true">+IF(OFFSET('Sanitation Data'!$F$31,0,10*ROW('Sanitation Data'!F169))="","",OFFSET('Sanitation Data'!$F$31,0,10*ROW('Sanitation Data'!F169)))</f>
        <v/>
      </c>
      <c r="CY175" s="309" t="str">
        <f ca="true">+IF(OFFSET('Sanitation Data'!$F$32,0,10*ROW('Sanitation Data'!F169))="","",OFFSET('Sanitation Data'!$F$32,0,10*ROW('Sanitation Data'!F169)))</f>
        <v/>
      </c>
      <c r="CZ175" s="309" t="str">
        <f ca="true">+IF(OFFSET('Sanitation Data'!$G$28,0,10*ROW('Sanitation Data'!G169))="","",OFFSET('Sanitation Data'!$G$28,0,10*ROW('Sanitation Data'!G169)))</f>
        <v/>
      </c>
      <c r="DA175" s="309" t="str">
        <f ca="true">+IF(OFFSET('Sanitation Data'!$G$29,0,10*ROW('Sanitation Data'!G169))="","",OFFSET('Sanitation Data'!$G$29,0,10*ROW('Sanitation Data'!G169)))</f>
        <v/>
      </c>
      <c r="DB175" s="309" t="str">
        <f ca="true">+IF(OFFSET('Sanitation Data'!$G$30,0,10*ROW('Sanitation Data'!G169))="","",OFFSET('Sanitation Data'!$G$30,0,10*ROW('Sanitation Data'!G169)))</f>
        <v/>
      </c>
      <c r="DC175" s="309" t="str">
        <f ca="true">+IF(OFFSET('Sanitation Data'!$G$31,0,10*ROW('Sanitation Data'!G169))="","",OFFSET('Sanitation Data'!$G$31,0,10*ROW('Sanitation Data'!G169)))</f>
        <v/>
      </c>
      <c r="DD175" s="309" t="str">
        <f ca="true">+IF(OFFSET('Sanitation Data'!$G$32,0,10*ROW('Sanitation Data'!G169))="","",OFFSET('Sanitation Data'!$G$32,0,10*ROW('Sanitation Data'!G169)))</f>
        <v/>
      </c>
      <c r="DE175" s="309" t="str">
        <f ca="true">+IF(OFFSET('Sanitation Data'!$H$28,0,10*ROW('Sanitation Data'!H169))="","",OFFSET('Sanitation Data'!$H$28,0,10*ROW('Sanitation Data'!H169)))</f>
        <v/>
      </c>
      <c r="DF175" s="309" t="str">
        <f ca="true">+IF(OFFSET('Sanitation Data'!$H$29,0,10*ROW('Sanitation Data'!H169))="","",OFFSET('Sanitation Data'!$H$29,0,10*ROW('Sanitation Data'!H169)))</f>
        <v/>
      </c>
      <c r="DG175" s="309" t="str">
        <f ca="true">+IF(OFFSET('Sanitation Data'!$H$30,0,10*ROW('Sanitation Data'!H169))="","",OFFSET('Sanitation Data'!$H$30,0,10*ROW('Sanitation Data'!H169)))</f>
        <v/>
      </c>
      <c r="DH175" s="309" t="str">
        <f ca="true">+IF(OFFSET('Sanitation Data'!$H$31,0,10*ROW('Sanitation Data'!H169))="","",OFFSET('Sanitation Data'!$H$31,0,10*ROW('Sanitation Data'!H169)))</f>
        <v/>
      </c>
      <c r="DI175" s="309" t="str">
        <f ca="true">+IF(OFFSET('Sanitation Data'!$H$32,0,10*ROW('Sanitation Data'!H169))="","",OFFSET('Sanitation Data'!$H$32,0,10*ROW('Sanitation Data'!H169)))</f>
        <v/>
      </c>
      <c r="DJ175" s="309" t="str">
        <f ca="true">+IF(OFFSET('Sanitation Data'!$I$28,0,10*ROW('Sanitation Data'!I169))="","",OFFSET('Sanitation Data'!$I$28,0,10*ROW('Sanitation Data'!I169)))</f>
        <v/>
      </c>
      <c r="DK175" s="309" t="str">
        <f ca="true">+IF(OFFSET('Sanitation Data'!$I$29,0,10*ROW('Sanitation Data'!I169))="","",OFFSET('Sanitation Data'!$I$29,0,10*ROW('Sanitation Data'!I169)))</f>
        <v/>
      </c>
      <c r="DL175" s="309" t="str">
        <f ca="true">+IF(OFFSET('Sanitation Data'!$I$30,0,10*ROW('Sanitation Data'!I169))="","",OFFSET('Sanitation Data'!$I$30,0,10*ROW('Sanitation Data'!I169)))</f>
        <v/>
      </c>
      <c r="DM175" s="309" t="str">
        <f ca="true">+IF(OFFSET('Sanitation Data'!$I$31,0,10*ROW('Sanitation Data'!I169))="","",OFFSET('Sanitation Data'!$I$31,0,10*ROW('Sanitation Data'!I169)))</f>
        <v/>
      </c>
      <c r="DN175" s="309" t="str">
        <f ca="true">+IF(OFFSET('Sanitation Data'!$I$32,0,10*ROW('Sanitation Data'!I169))="","",OFFSET('Sanitation Data'!$I$32,0,10*ROW('Sanitation Data'!I169)))</f>
        <v/>
      </c>
      <c r="DO175" s="309" t="str">
        <f ca="true">+IF(OFFSET('Hygiene Data'!$D$11,0,10*ROW('Hygiene Data'!D169))="","",OFFSET('Hygiene Data'!$D$11,0,10*ROW('Hygiene Data'!D169)))</f>
        <v/>
      </c>
      <c r="DP175" s="309" t="str">
        <f ca="true">+IF(OFFSET('Hygiene Data'!$D$12,0,10*ROW('Hygiene Data'!D169))="","",OFFSET('Hygiene Data'!$D$12,0,10*ROW('Hygiene Data'!D169)))</f>
        <v/>
      </c>
      <c r="DQ175" s="309" t="str">
        <f ca="true">+IF(OFFSET('Hygiene Data'!$D$13,0,10*ROW('Hygiene Data'!D169))="","",OFFSET('Hygiene Data'!$D$13,0,10*ROW('Hygiene Data'!D169)))</f>
        <v/>
      </c>
      <c r="DR175" s="309" t="str">
        <f ca="true">+IF(OFFSET('Hygiene Data'!$E$11,0,10*ROW('Hygiene Data'!E169))="","",OFFSET('Hygiene Data'!$E$11,0,10*ROW('Hygiene Data'!E169)))</f>
        <v/>
      </c>
      <c r="DS175" s="309" t="str">
        <f ca="true">+IF(OFFSET('Hygiene Data'!$E$12,0,10*ROW('Hygiene Data'!E169))="","",OFFSET('Hygiene Data'!$E$12,0,10*ROW('Hygiene Data'!E169)))</f>
        <v/>
      </c>
      <c r="DT175" s="309" t="str">
        <f ca="true">+IF(OFFSET('Hygiene Data'!$E$13,0,10*ROW('Hygiene Data'!E169))="","",OFFSET('Hygiene Data'!$E$13,0,10*ROW('Hygiene Data'!E169)))</f>
        <v/>
      </c>
      <c r="DU175" s="309" t="str">
        <f ca="true">+IF(OFFSET('Hygiene Data'!$F$11,0,10*ROW('Hygiene Data'!F169))="","",OFFSET('Hygiene Data'!$F$11,0,10*ROW('Hygiene Data'!F169)))</f>
        <v/>
      </c>
      <c r="DV175" s="309" t="str">
        <f ca="true">+IF(OFFSET('Hygiene Data'!$F$12,0,10*ROW('Hygiene Data'!F169))="","",OFFSET('Hygiene Data'!$F$12,0,10*ROW('Hygiene Data'!F169)))</f>
        <v/>
      </c>
      <c r="DW175" s="309" t="str">
        <f ca="true">+IF(OFFSET('Hygiene Data'!$F$13,0,10*ROW('Hygiene Data'!F169))="","",OFFSET('Hygiene Data'!$F$13,0,10*ROW('Hygiene Data'!F169)))</f>
        <v/>
      </c>
      <c r="DX175" s="309" t="str">
        <f ca="true">+IF(OFFSET('Hygiene Data'!$G$11,0,10*ROW('Hygiene Data'!G169))="","",OFFSET('Hygiene Data'!$G$11,0,10*ROW('Hygiene Data'!G169)))</f>
        <v/>
      </c>
      <c r="DY175" s="309" t="str">
        <f ca="true">+IF(OFFSET('Hygiene Data'!$G$12,0,10*ROW('Hygiene Data'!G169))="","",OFFSET('Hygiene Data'!$G$12,0,10*ROW('Hygiene Data'!G169)))</f>
        <v/>
      </c>
      <c r="DZ175" s="309" t="str">
        <f ca="true">+IF(OFFSET('Hygiene Data'!$G$13,0,10*ROW('Hygiene Data'!G169))="","",OFFSET('Hygiene Data'!$G$13,0,10*ROW('Hygiene Data'!G169)))</f>
        <v/>
      </c>
      <c r="EA175" s="309" t="str">
        <f ca="true">+IF(OFFSET('Hygiene Data'!$H$11,0,10*ROW('Hygiene Data'!H169))="","",OFFSET('Hygiene Data'!$H$11,0,10*ROW('Hygiene Data'!H169)))</f>
        <v/>
      </c>
      <c r="EB175" s="309" t="str">
        <f ca="true">+IF(OFFSET('Hygiene Data'!$H$12,0,10*ROW('Hygiene Data'!H169))="","",OFFSET('Hygiene Data'!$H$12,0,10*ROW('Hygiene Data'!H169)))</f>
        <v/>
      </c>
      <c r="EC175" s="309" t="str">
        <f ca="true">+IF(OFFSET('Hygiene Data'!$H$13,0,10*ROW('Hygiene Data'!H169))="","",OFFSET('Hygiene Data'!$H$13,0,10*ROW('Hygiene Data'!H169)))</f>
        <v/>
      </c>
      <c r="ED175" s="309" t="str">
        <f ca="true">+IF(OFFSET('Hygiene Data'!$I$11,0,10*ROW('Hygiene Data'!I169))="","",OFFSET('Hygiene Data'!$I$11,0,10*ROW('Hygiene Data'!I169)))</f>
        <v/>
      </c>
      <c r="EE175" s="309" t="str">
        <f ca="true">+IF(OFFSET('Hygiene Data'!$I$12,0,10*ROW('Hygiene Data'!I169))="","",OFFSET('Hygiene Data'!$I$12,0,10*ROW('Hygiene Data'!I169)))</f>
        <v/>
      </c>
      <c r="EF175" s="309"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65"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9"/>
      <c r="BS176" s="309" t="str">
        <f ca="true">+IF(OFFSET('Water Data'!$D$27,0,10*ROW('Water Data'!D170))="","",OFFSET('Water Data'!$D$27,0,10*ROW('Water Data'!D170)))</f>
        <v/>
      </c>
      <c r="BT176" s="309" t="str">
        <f ca="true">+IF(OFFSET('Water Data'!$D$28,0,10*ROW('Water Data'!D170))="","",OFFSET('Water Data'!$D$28,0,10*ROW('Water Data'!D170)))</f>
        <v/>
      </c>
      <c r="BU176" s="309" t="str">
        <f ca="true">+IF(OFFSET('Water Data'!$D$29,0,10*ROW('Water Data'!D170))="","",OFFSET('Water Data'!$D$29,0,10*ROW('Water Data'!D170)))</f>
        <v/>
      </c>
      <c r="BV176" s="309" t="str">
        <f ca="true">+IF(OFFSET('Water Data'!$E$27,0,10*ROW('Water Data'!E170))="","",OFFSET('Water Data'!$E$27,0,10*ROW('Water Data'!E170)))</f>
        <v/>
      </c>
      <c r="BW176" s="309" t="str">
        <f ca="true">+IF(OFFSET('Water Data'!$E$28,0,10*ROW('Water Data'!E170))="","",OFFSET('Water Data'!$E$28,0,10*ROW('Water Data'!E170)))</f>
        <v/>
      </c>
      <c r="BX176" s="309" t="str">
        <f ca="true">+IF(OFFSET('Water Data'!$E$29,0,10*ROW('Water Data'!E170))="","",OFFSET('Water Data'!$E$29,0,10*ROW('Water Data'!E170)))</f>
        <v/>
      </c>
      <c r="BY176" s="309" t="str">
        <f ca="true">+IF(OFFSET('Water Data'!$F$27,0,10*ROW('Water Data'!F170))="","",OFFSET('Water Data'!$F$27,0,10*ROW('Water Data'!F170)))</f>
        <v/>
      </c>
      <c r="BZ176" s="309" t="str">
        <f ca="true">+IF(OFFSET('Water Data'!$F$28,0,10*ROW('Water Data'!F170))="","",OFFSET('Water Data'!$F$28,0,10*ROW('Water Data'!F170)))</f>
        <v/>
      </c>
      <c r="CA176" s="309" t="str">
        <f ca="true">+IF(OFFSET('Water Data'!$F$29,0,10*ROW('Water Data'!F170))="","",OFFSET('Water Data'!$F$29,0,10*ROW('Water Data'!F170)))</f>
        <v/>
      </c>
      <c r="CB176" s="309" t="str">
        <f ca="true">+IF(OFFSET('Water Data'!$G$27,0,10*ROW('Water Data'!G170))="","",OFFSET('Water Data'!$G$27,0,10*ROW('Water Data'!G170)))</f>
        <v/>
      </c>
      <c r="CC176" s="309" t="str">
        <f ca="true">+IF(OFFSET('Water Data'!$G$28,0,10*ROW('Water Data'!G170))="","",OFFSET('Water Data'!$G$28,0,10*ROW('Water Data'!G170)))</f>
        <v/>
      </c>
      <c r="CD176" s="309" t="str">
        <f ca="true">+IF(OFFSET('Water Data'!$G$29,0,10*ROW('Water Data'!G170))="","",OFFSET('Water Data'!$G$29,0,10*ROW('Water Data'!G170)))</f>
        <v/>
      </c>
      <c r="CE176" s="309" t="str">
        <f ca="true">+IF(OFFSET('Water Data'!$H$27,0,10*ROW('Water Data'!H170))="","",OFFSET('Water Data'!$H$27,0,10*ROW('Water Data'!H170)))</f>
        <v/>
      </c>
      <c r="CF176" s="309" t="str">
        <f ca="true">+IF(OFFSET('Water Data'!$H$28,0,10*ROW('Water Data'!H170))="","",OFFSET('Water Data'!$H$28,0,10*ROW('Water Data'!H170)))</f>
        <v/>
      </c>
      <c r="CG176" s="309" t="str">
        <f ca="true">+IF(OFFSET('Water Data'!$H$29,0,10*ROW('Water Data'!H170))="","",OFFSET('Water Data'!$H$29,0,10*ROW('Water Data'!H170)))</f>
        <v/>
      </c>
      <c r="CH176" s="309" t="str">
        <f ca="true">+IF(OFFSET('Water Data'!$I$27,0,10*ROW('Water Data'!I170))="","",OFFSET('Water Data'!$I$27,0,10*ROW('Water Data'!I170)))</f>
        <v/>
      </c>
      <c r="CI176" s="309" t="str">
        <f ca="true">+IF(OFFSET('Water Data'!$I$28,0,10*ROW('Water Data'!I170))="","",OFFSET('Water Data'!$I$28,0,10*ROW('Water Data'!I170)))</f>
        <v/>
      </c>
      <c r="CJ176" s="309" t="str">
        <f ca="true">+IF(OFFSET('Water Data'!$I$29,0,10*ROW('Water Data'!I170))="","",OFFSET('Water Data'!$I$29,0,10*ROW('Water Data'!I170)))</f>
        <v/>
      </c>
      <c r="CK176" s="309" t="str">
        <f ca="true">+IF(OFFSET('Sanitation Data'!$D$28,0,10*ROW('Sanitation Data'!D170))="","",OFFSET('Sanitation Data'!$D$28,0,10*ROW('Sanitation Data'!D170)))</f>
        <v/>
      </c>
      <c r="CL176" s="309" t="str">
        <f ca="true">+IF(OFFSET('Sanitation Data'!$D$29,0,10*ROW('Sanitation Data'!D170))="","",OFFSET('Sanitation Data'!$D$29,0,10*ROW('Sanitation Data'!D170)))</f>
        <v/>
      </c>
      <c r="CM176" s="309" t="str">
        <f ca="true">+IF(OFFSET('Sanitation Data'!$D$30,0,10*ROW('Sanitation Data'!D170))="","",OFFSET('Sanitation Data'!$D$30,0,10*ROW('Sanitation Data'!D170)))</f>
        <v/>
      </c>
      <c r="CN176" s="309" t="str">
        <f ca="true">+IF(OFFSET('Sanitation Data'!$D$31,0,10*ROW('Sanitation Data'!D170))="","",OFFSET('Sanitation Data'!$D$31,0,10*ROW('Sanitation Data'!D170)))</f>
        <v/>
      </c>
      <c r="CO176" s="309" t="str">
        <f ca="true">+IF(OFFSET('Sanitation Data'!$D$32,0,10*ROW('Sanitation Data'!D170))="","",OFFSET('Sanitation Data'!$D$32,0,10*ROW('Sanitation Data'!D170)))</f>
        <v/>
      </c>
      <c r="CP176" s="309" t="str">
        <f ca="true">+IF(OFFSET('Sanitation Data'!$E$28,0,10*ROW('Sanitation Data'!E170))="","",OFFSET('Sanitation Data'!$E$28,0,10*ROW('Sanitation Data'!E170)))</f>
        <v/>
      </c>
      <c r="CQ176" s="309" t="str">
        <f ca="true">+IF(OFFSET('Sanitation Data'!$E$29,0,10*ROW('Sanitation Data'!E170))="","",OFFSET('Sanitation Data'!$E$29,0,10*ROW('Sanitation Data'!E170)))</f>
        <v/>
      </c>
      <c r="CR176" s="309" t="str">
        <f ca="true">+IF(OFFSET('Sanitation Data'!$E$30,0,10*ROW('Sanitation Data'!E170))="","",OFFSET('Sanitation Data'!$E$30,0,10*ROW('Sanitation Data'!E170)))</f>
        <v/>
      </c>
      <c r="CS176" s="309" t="str">
        <f ca="true">+IF(OFFSET('Sanitation Data'!$E$31,0,10*ROW('Sanitation Data'!E170))="","",OFFSET('Sanitation Data'!$E$31,0,10*ROW('Sanitation Data'!E170)))</f>
        <v/>
      </c>
      <c r="CT176" s="309" t="str">
        <f ca="true">+IF(OFFSET('Sanitation Data'!$E$32,0,10*ROW('Sanitation Data'!E170))="","",OFFSET('Sanitation Data'!$E$32,0,10*ROW('Sanitation Data'!E170)))</f>
        <v/>
      </c>
      <c r="CU176" s="309" t="str">
        <f ca="true">+IF(OFFSET('Sanitation Data'!$F$28,0,10*ROW('Sanitation Data'!F170))="","",OFFSET('Sanitation Data'!$F$28,0,10*ROW('Sanitation Data'!F170)))</f>
        <v/>
      </c>
      <c r="CV176" s="309" t="str">
        <f ca="true">+IF(OFFSET('Sanitation Data'!$F$29,0,10*ROW('Sanitation Data'!F170))="","",OFFSET('Sanitation Data'!$F$29,0,10*ROW('Sanitation Data'!F170)))</f>
        <v/>
      </c>
      <c r="CW176" s="309" t="str">
        <f ca="true">+IF(OFFSET('Sanitation Data'!$F$30,0,10*ROW('Sanitation Data'!F170))="","",OFFSET('Sanitation Data'!$F$30,0,10*ROW('Sanitation Data'!F170)))</f>
        <v/>
      </c>
      <c r="CX176" s="309" t="str">
        <f ca="true">+IF(OFFSET('Sanitation Data'!$F$31,0,10*ROW('Sanitation Data'!F170))="","",OFFSET('Sanitation Data'!$F$31,0,10*ROW('Sanitation Data'!F170)))</f>
        <v/>
      </c>
      <c r="CY176" s="309" t="str">
        <f ca="true">+IF(OFFSET('Sanitation Data'!$F$32,0,10*ROW('Sanitation Data'!F170))="","",OFFSET('Sanitation Data'!$F$32,0,10*ROW('Sanitation Data'!F170)))</f>
        <v/>
      </c>
      <c r="CZ176" s="309" t="str">
        <f ca="true">+IF(OFFSET('Sanitation Data'!$G$28,0,10*ROW('Sanitation Data'!G170))="","",OFFSET('Sanitation Data'!$G$28,0,10*ROW('Sanitation Data'!G170)))</f>
        <v/>
      </c>
      <c r="DA176" s="309" t="str">
        <f ca="true">+IF(OFFSET('Sanitation Data'!$G$29,0,10*ROW('Sanitation Data'!G170))="","",OFFSET('Sanitation Data'!$G$29,0,10*ROW('Sanitation Data'!G170)))</f>
        <v/>
      </c>
      <c r="DB176" s="309" t="str">
        <f ca="true">+IF(OFFSET('Sanitation Data'!$G$30,0,10*ROW('Sanitation Data'!G170))="","",OFFSET('Sanitation Data'!$G$30,0,10*ROW('Sanitation Data'!G170)))</f>
        <v/>
      </c>
      <c r="DC176" s="309" t="str">
        <f ca="true">+IF(OFFSET('Sanitation Data'!$G$31,0,10*ROW('Sanitation Data'!G170))="","",OFFSET('Sanitation Data'!$G$31,0,10*ROW('Sanitation Data'!G170)))</f>
        <v/>
      </c>
      <c r="DD176" s="309" t="str">
        <f ca="true">+IF(OFFSET('Sanitation Data'!$G$32,0,10*ROW('Sanitation Data'!G170))="","",OFFSET('Sanitation Data'!$G$32,0,10*ROW('Sanitation Data'!G170)))</f>
        <v/>
      </c>
      <c r="DE176" s="309" t="str">
        <f ca="true">+IF(OFFSET('Sanitation Data'!$H$28,0,10*ROW('Sanitation Data'!H170))="","",OFFSET('Sanitation Data'!$H$28,0,10*ROW('Sanitation Data'!H170)))</f>
        <v/>
      </c>
      <c r="DF176" s="309" t="str">
        <f ca="true">+IF(OFFSET('Sanitation Data'!$H$29,0,10*ROW('Sanitation Data'!H170))="","",OFFSET('Sanitation Data'!$H$29,0,10*ROW('Sanitation Data'!H170)))</f>
        <v/>
      </c>
      <c r="DG176" s="309" t="str">
        <f ca="true">+IF(OFFSET('Sanitation Data'!$H$30,0,10*ROW('Sanitation Data'!H170))="","",OFFSET('Sanitation Data'!$H$30,0,10*ROW('Sanitation Data'!H170)))</f>
        <v/>
      </c>
      <c r="DH176" s="309" t="str">
        <f ca="true">+IF(OFFSET('Sanitation Data'!$H$31,0,10*ROW('Sanitation Data'!H170))="","",OFFSET('Sanitation Data'!$H$31,0,10*ROW('Sanitation Data'!H170)))</f>
        <v/>
      </c>
      <c r="DI176" s="309" t="str">
        <f ca="true">+IF(OFFSET('Sanitation Data'!$H$32,0,10*ROW('Sanitation Data'!H170))="","",OFFSET('Sanitation Data'!$H$32,0,10*ROW('Sanitation Data'!H170)))</f>
        <v/>
      </c>
      <c r="DJ176" s="309" t="str">
        <f ca="true">+IF(OFFSET('Sanitation Data'!$I$28,0,10*ROW('Sanitation Data'!I170))="","",OFFSET('Sanitation Data'!$I$28,0,10*ROW('Sanitation Data'!I170)))</f>
        <v/>
      </c>
      <c r="DK176" s="309" t="str">
        <f ca="true">+IF(OFFSET('Sanitation Data'!$I$29,0,10*ROW('Sanitation Data'!I170))="","",OFFSET('Sanitation Data'!$I$29,0,10*ROW('Sanitation Data'!I170)))</f>
        <v/>
      </c>
      <c r="DL176" s="309" t="str">
        <f ca="true">+IF(OFFSET('Sanitation Data'!$I$30,0,10*ROW('Sanitation Data'!I170))="","",OFFSET('Sanitation Data'!$I$30,0,10*ROW('Sanitation Data'!I170)))</f>
        <v/>
      </c>
      <c r="DM176" s="309" t="str">
        <f ca="true">+IF(OFFSET('Sanitation Data'!$I$31,0,10*ROW('Sanitation Data'!I170))="","",OFFSET('Sanitation Data'!$I$31,0,10*ROW('Sanitation Data'!I170)))</f>
        <v/>
      </c>
      <c r="DN176" s="309" t="str">
        <f ca="true">+IF(OFFSET('Sanitation Data'!$I$32,0,10*ROW('Sanitation Data'!I170))="","",OFFSET('Sanitation Data'!$I$32,0,10*ROW('Sanitation Data'!I170)))</f>
        <v/>
      </c>
      <c r="DO176" s="309" t="str">
        <f ca="true">+IF(OFFSET('Hygiene Data'!$D$11,0,10*ROW('Hygiene Data'!D170))="","",OFFSET('Hygiene Data'!$D$11,0,10*ROW('Hygiene Data'!D170)))</f>
        <v/>
      </c>
      <c r="DP176" s="309" t="str">
        <f ca="true">+IF(OFFSET('Hygiene Data'!$D$12,0,10*ROW('Hygiene Data'!D170))="","",OFFSET('Hygiene Data'!$D$12,0,10*ROW('Hygiene Data'!D170)))</f>
        <v/>
      </c>
      <c r="DQ176" s="309" t="str">
        <f ca="true">+IF(OFFSET('Hygiene Data'!$D$13,0,10*ROW('Hygiene Data'!D170))="","",OFFSET('Hygiene Data'!$D$13,0,10*ROW('Hygiene Data'!D170)))</f>
        <v/>
      </c>
      <c r="DR176" s="309" t="str">
        <f ca="true">+IF(OFFSET('Hygiene Data'!$E$11,0,10*ROW('Hygiene Data'!E170))="","",OFFSET('Hygiene Data'!$E$11,0,10*ROW('Hygiene Data'!E170)))</f>
        <v/>
      </c>
      <c r="DS176" s="309" t="str">
        <f ca="true">+IF(OFFSET('Hygiene Data'!$E$12,0,10*ROW('Hygiene Data'!E170))="","",OFFSET('Hygiene Data'!$E$12,0,10*ROW('Hygiene Data'!E170)))</f>
        <v/>
      </c>
      <c r="DT176" s="309" t="str">
        <f ca="true">+IF(OFFSET('Hygiene Data'!$E$13,0,10*ROW('Hygiene Data'!E170))="","",OFFSET('Hygiene Data'!$E$13,0,10*ROW('Hygiene Data'!E170)))</f>
        <v/>
      </c>
      <c r="DU176" s="309" t="str">
        <f ca="true">+IF(OFFSET('Hygiene Data'!$F$11,0,10*ROW('Hygiene Data'!F170))="","",OFFSET('Hygiene Data'!$F$11,0,10*ROW('Hygiene Data'!F170)))</f>
        <v/>
      </c>
      <c r="DV176" s="309" t="str">
        <f ca="true">+IF(OFFSET('Hygiene Data'!$F$12,0,10*ROW('Hygiene Data'!F170))="","",OFFSET('Hygiene Data'!$F$12,0,10*ROW('Hygiene Data'!F170)))</f>
        <v/>
      </c>
      <c r="DW176" s="309" t="str">
        <f ca="true">+IF(OFFSET('Hygiene Data'!$F$13,0,10*ROW('Hygiene Data'!F170))="","",OFFSET('Hygiene Data'!$F$13,0,10*ROW('Hygiene Data'!F170)))</f>
        <v/>
      </c>
      <c r="DX176" s="309" t="str">
        <f ca="true">+IF(OFFSET('Hygiene Data'!$G$11,0,10*ROW('Hygiene Data'!G170))="","",OFFSET('Hygiene Data'!$G$11,0,10*ROW('Hygiene Data'!G170)))</f>
        <v/>
      </c>
      <c r="DY176" s="309" t="str">
        <f ca="true">+IF(OFFSET('Hygiene Data'!$G$12,0,10*ROW('Hygiene Data'!G170))="","",OFFSET('Hygiene Data'!$G$12,0,10*ROW('Hygiene Data'!G170)))</f>
        <v/>
      </c>
      <c r="DZ176" s="309" t="str">
        <f ca="true">+IF(OFFSET('Hygiene Data'!$G$13,0,10*ROW('Hygiene Data'!G170))="","",OFFSET('Hygiene Data'!$G$13,0,10*ROW('Hygiene Data'!G170)))</f>
        <v/>
      </c>
      <c r="EA176" s="309" t="str">
        <f ca="true">+IF(OFFSET('Hygiene Data'!$H$11,0,10*ROW('Hygiene Data'!H170))="","",OFFSET('Hygiene Data'!$H$11,0,10*ROW('Hygiene Data'!H170)))</f>
        <v/>
      </c>
      <c r="EB176" s="309" t="str">
        <f ca="true">+IF(OFFSET('Hygiene Data'!$H$12,0,10*ROW('Hygiene Data'!H170))="","",OFFSET('Hygiene Data'!$H$12,0,10*ROW('Hygiene Data'!H170)))</f>
        <v/>
      </c>
      <c r="EC176" s="309" t="str">
        <f ca="true">+IF(OFFSET('Hygiene Data'!$H$13,0,10*ROW('Hygiene Data'!H170))="","",OFFSET('Hygiene Data'!$H$13,0,10*ROW('Hygiene Data'!H170)))</f>
        <v/>
      </c>
      <c r="ED176" s="309" t="str">
        <f ca="true">+IF(OFFSET('Hygiene Data'!$I$11,0,10*ROW('Hygiene Data'!I170))="","",OFFSET('Hygiene Data'!$I$11,0,10*ROW('Hygiene Data'!I170)))</f>
        <v/>
      </c>
      <c r="EE176" s="309" t="str">
        <f ca="true">+IF(OFFSET('Hygiene Data'!$I$12,0,10*ROW('Hygiene Data'!I170))="","",OFFSET('Hygiene Data'!$I$12,0,10*ROW('Hygiene Data'!I170)))</f>
        <v/>
      </c>
      <c r="EF176" s="309"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65"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9"/>
      <c r="BS177" s="309" t="str">
        <f ca="true">+IF(OFFSET('Water Data'!$D$27,0,10*ROW('Water Data'!D171))="","",OFFSET('Water Data'!$D$27,0,10*ROW('Water Data'!D171)))</f>
        <v/>
      </c>
      <c r="BT177" s="309" t="str">
        <f ca="true">+IF(OFFSET('Water Data'!$D$28,0,10*ROW('Water Data'!D171))="","",OFFSET('Water Data'!$D$28,0,10*ROW('Water Data'!D171)))</f>
        <v/>
      </c>
      <c r="BU177" s="309" t="str">
        <f ca="true">+IF(OFFSET('Water Data'!$D$29,0,10*ROW('Water Data'!D171))="","",OFFSET('Water Data'!$D$29,0,10*ROW('Water Data'!D171)))</f>
        <v/>
      </c>
      <c r="BV177" s="309" t="str">
        <f ca="true">+IF(OFFSET('Water Data'!$E$27,0,10*ROW('Water Data'!E171))="","",OFFSET('Water Data'!$E$27,0,10*ROW('Water Data'!E171)))</f>
        <v/>
      </c>
      <c r="BW177" s="309" t="str">
        <f ca="true">+IF(OFFSET('Water Data'!$E$28,0,10*ROW('Water Data'!E171))="","",OFFSET('Water Data'!$E$28,0,10*ROW('Water Data'!E171)))</f>
        <v/>
      </c>
      <c r="BX177" s="309" t="str">
        <f ca="true">+IF(OFFSET('Water Data'!$E$29,0,10*ROW('Water Data'!E171))="","",OFFSET('Water Data'!$E$29,0,10*ROW('Water Data'!E171)))</f>
        <v/>
      </c>
      <c r="BY177" s="309" t="str">
        <f ca="true">+IF(OFFSET('Water Data'!$F$27,0,10*ROW('Water Data'!F171))="","",OFFSET('Water Data'!$F$27,0,10*ROW('Water Data'!F171)))</f>
        <v/>
      </c>
      <c r="BZ177" s="309" t="str">
        <f ca="true">+IF(OFFSET('Water Data'!$F$28,0,10*ROW('Water Data'!F171))="","",OFFSET('Water Data'!$F$28,0,10*ROW('Water Data'!F171)))</f>
        <v/>
      </c>
      <c r="CA177" s="309" t="str">
        <f ca="true">+IF(OFFSET('Water Data'!$F$29,0,10*ROW('Water Data'!F171))="","",OFFSET('Water Data'!$F$29,0,10*ROW('Water Data'!F171)))</f>
        <v/>
      </c>
      <c r="CB177" s="309" t="str">
        <f ca="true">+IF(OFFSET('Water Data'!$G$27,0,10*ROW('Water Data'!G171))="","",OFFSET('Water Data'!$G$27,0,10*ROW('Water Data'!G171)))</f>
        <v/>
      </c>
      <c r="CC177" s="309" t="str">
        <f ca="true">+IF(OFFSET('Water Data'!$G$28,0,10*ROW('Water Data'!G171))="","",OFFSET('Water Data'!$G$28,0,10*ROW('Water Data'!G171)))</f>
        <v/>
      </c>
      <c r="CD177" s="309" t="str">
        <f ca="true">+IF(OFFSET('Water Data'!$G$29,0,10*ROW('Water Data'!G171))="","",OFFSET('Water Data'!$G$29,0,10*ROW('Water Data'!G171)))</f>
        <v/>
      </c>
      <c r="CE177" s="309" t="str">
        <f ca="true">+IF(OFFSET('Water Data'!$H$27,0,10*ROW('Water Data'!H171))="","",OFFSET('Water Data'!$H$27,0,10*ROW('Water Data'!H171)))</f>
        <v/>
      </c>
      <c r="CF177" s="309" t="str">
        <f ca="true">+IF(OFFSET('Water Data'!$H$28,0,10*ROW('Water Data'!H171))="","",OFFSET('Water Data'!$H$28,0,10*ROW('Water Data'!H171)))</f>
        <v/>
      </c>
      <c r="CG177" s="309" t="str">
        <f ca="true">+IF(OFFSET('Water Data'!$H$29,0,10*ROW('Water Data'!H171))="","",OFFSET('Water Data'!$H$29,0,10*ROW('Water Data'!H171)))</f>
        <v/>
      </c>
      <c r="CH177" s="309" t="str">
        <f ca="true">+IF(OFFSET('Water Data'!$I$27,0,10*ROW('Water Data'!I171))="","",OFFSET('Water Data'!$I$27,0,10*ROW('Water Data'!I171)))</f>
        <v/>
      </c>
      <c r="CI177" s="309" t="str">
        <f ca="true">+IF(OFFSET('Water Data'!$I$28,0,10*ROW('Water Data'!I171))="","",OFFSET('Water Data'!$I$28,0,10*ROW('Water Data'!I171)))</f>
        <v/>
      </c>
      <c r="CJ177" s="309" t="str">
        <f ca="true">+IF(OFFSET('Water Data'!$I$29,0,10*ROW('Water Data'!I171))="","",OFFSET('Water Data'!$I$29,0,10*ROW('Water Data'!I171)))</f>
        <v/>
      </c>
      <c r="CK177" s="309" t="str">
        <f ca="true">+IF(OFFSET('Sanitation Data'!$D$28,0,10*ROW('Sanitation Data'!D171))="","",OFFSET('Sanitation Data'!$D$28,0,10*ROW('Sanitation Data'!D171)))</f>
        <v/>
      </c>
      <c r="CL177" s="309" t="str">
        <f ca="true">+IF(OFFSET('Sanitation Data'!$D$29,0,10*ROW('Sanitation Data'!D171))="","",OFFSET('Sanitation Data'!$D$29,0,10*ROW('Sanitation Data'!D171)))</f>
        <v/>
      </c>
      <c r="CM177" s="309" t="str">
        <f ca="true">+IF(OFFSET('Sanitation Data'!$D$30,0,10*ROW('Sanitation Data'!D171))="","",OFFSET('Sanitation Data'!$D$30,0,10*ROW('Sanitation Data'!D171)))</f>
        <v/>
      </c>
      <c r="CN177" s="309" t="str">
        <f ca="true">+IF(OFFSET('Sanitation Data'!$D$31,0,10*ROW('Sanitation Data'!D171))="","",OFFSET('Sanitation Data'!$D$31,0,10*ROW('Sanitation Data'!D171)))</f>
        <v/>
      </c>
      <c r="CO177" s="309" t="str">
        <f ca="true">+IF(OFFSET('Sanitation Data'!$D$32,0,10*ROW('Sanitation Data'!D171))="","",OFFSET('Sanitation Data'!$D$32,0,10*ROW('Sanitation Data'!D171)))</f>
        <v/>
      </c>
      <c r="CP177" s="309" t="str">
        <f ca="true">+IF(OFFSET('Sanitation Data'!$E$28,0,10*ROW('Sanitation Data'!E171))="","",OFFSET('Sanitation Data'!$E$28,0,10*ROW('Sanitation Data'!E171)))</f>
        <v/>
      </c>
      <c r="CQ177" s="309" t="str">
        <f ca="true">+IF(OFFSET('Sanitation Data'!$E$29,0,10*ROW('Sanitation Data'!E171))="","",OFFSET('Sanitation Data'!$E$29,0,10*ROW('Sanitation Data'!E171)))</f>
        <v/>
      </c>
      <c r="CR177" s="309" t="str">
        <f ca="true">+IF(OFFSET('Sanitation Data'!$E$30,0,10*ROW('Sanitation Data'!E171))="","",OFFSET('Sanitation Data'!$E$30,0,10*ROW('Sanitation Data'!E171)))</f>
        <v/>
      </c>
      <c r="CS177" s="309" t="str">
        <f ca="true">+IF(OFFSET('Sanitation Data'!$E$31,0,10*ROW('Sanitation Data'!E171))="","",OFFSET('Sanitation Data'!$E$31,0,10*ROW('Sanitation Data'!E171)))</f>
        <v/>
      </c>
      <c r="CT177" s="309" t="str">
        <f ca="true">+IF(OFFSET('Sanitation Data'!$E$32,0,10*ROW('Sanitation Data'!E171))="","",OFFSET('Sanitation Data'!$E$32,0,10*ROW('Sanitation Data'!E171)))</f>
        <v/>
      </c>
      <c r="CU177" s="309" t="str">
        <f ca="true">+IF(OFFSET('Sanitation Data'!$F$28,0,10*ROW('Sanitation Data'!F171))="","",OFFSET('Sanitation Data'!$F$28,0,10*ROW('Sanitation Data'!F171)))</f>
        <v/>
      </c>
      <c r="CV177" s="309" t="str">
        <f ca="true">+IF(OFFSET('Sanitation Data'!$F$29,0,10*ROW('Sanitation Data'!F171))="","",OFFSET('Sanitation Data'!$F$29,0,10*ROW('Sanitation Data'!F171)))</f>
        <v/>
      </c>
      <c r="CW177" s="309" t="str">
        <f ca="true">+IF(OFFSET('Sanitation Data'!$F$30,0,10*ROW('Sanitation Data'!F171))="","",OFFSET('Sanitation Data'!$F$30,0,10*ROW('Sanitation Data'!F171)))</f>
        <v/>
      </c>
      <c r="CX177" s="309" t="str">
        <f ca="true">+IF(OFFSET('Sanitation Data'!$F$31,0,10*ROW('Sanitation Data'!F171))="","",OFFSET('Sanitation Data'!$F$31,0,10*ROW('Sanitation Data'!F171)))</f>
        <v/>
      </c>
      <c r="CY177" s="309" t="str">
        <f ca="true">+IF(OFFSET('Sanitation Data'!$F$32,0,10*ROW('Sanitation Data'!F171))="","",OFFSET('Sanitation Data'!$F$32,0,10*ROW('Sanitation Data'!F171)))</f>
        <v/>
      </c>
      <c r="CZ177" s="309" t="str">
        <f ca="true">+IF(OFFSET('Sanitation Data'!$G$28,0,10*ROW('Sanitation Data'!G171))="","",OFFSET('Sanitation Data'!$G$28,0,10*ROW('Sanitation Data'!G171)))</f>
        <v/>
      </c>
      <c r="DA177" s="309" t="str">
        <f ca="true">+IF(OFFSET('Sanitation Data'!$G$29,0,10*ROW('Sanitation Data'!G171))="","",OFFSET('Sanitation Data'!$G$29,0,10*ROW('Sanitation Data'!G171)))</f>
        <v/>
      </c>
      <c r="DB177" s="309" t="str">
        <f ca="true">+IF(OFFSET('Sanitation Data'!$G$30,0,10*ROW('Sanitation Data'!G171))="","",OFFSET('Sanitation Data'!$G$30,0,10*ROW('Sanitation Data'!G171)))</f>
        <v/>
      </c>
      <c r="DC177" s="309" t="str">
        <f ca="true">+IF(OFFSET('Sanitation Data'!$G$31,0,10*ROW('Sanitation Data'!G171))="","",OFFSET('Sanitation Data'!$G$31,0,10*ROW('Sanitation Data'!G171)))</f>
        <v/>
      </c>
      <c r="DD177" s="309" t="str">
        <f ca="true">+IF(OFFSET('Sanitation Data'!$G$32,0,10*ROW('Sanitation Data'!G171))="","",OFFSET('Sanitation Data'!$G$32,0,10*ROW('Sanitation Data'!G171)))</f>
        <v/>
      </c>
      <c r="DE177" s="309" t="str">
        <f ca="true">+IF(OFFSET('Sanitation Data'!$H$28,0,10*ROW('Sanitation Data'!H171))="","",OFFSET('Sanitation Data'!$H$28,0,10*ROW('Sanitation Data'!H171)))</f>
        <v/>
      </c>
      <c r="DF177" s="309" t="str">
        <f ca="true">+IF(OFFSET('Sanitation Data'!$H$29,0,10*ROW('Sanitation Data'!H171))="","",OFFSET('Sanitation Data'!$H$29,0,10*ROW('Sanitation Data'!H171)))</f>
        <v/>
      </c>
      <c r="DG177" s="309" t="str">
        <f ca="true">+IF(OFFSET('Sanitation Data'!$H$30,0,10*ROW('Sanitation Data'!H171))="","",OFFSET('Sanitation Data'!$H$30,0,10*ROW('Sanitation Data'!H171)))</f>
        <v/>
      </c>
      <c r="DH177" s="309" t="str">
        <f ca="true">+IF(OFFSET('Sanitation Data'!$H$31,0,10*ROW('Sanitation Data'!H171))="","",OFFSET('Sanitation Data'!$H$31,0,10*ROW('Sanitation Data'!H171)))</f>
        <v/>
      </c>
      <c r="DI177" s="309" t="str">
        <f ca="true">+IF(OFFSET('Sanitation Data'!$H$32,0,10*ROW('Sanitation Data'!H171))="","",OFFSET('Sanitation Data'!$H$32,0,10*ROW('Sanitation Data'!H171)))</f>
        <v/>
      </c>
      <c r="DJ177" s="309" t="str">
        <f ca="true">+IF(OFFSET('Sanitation Data'!$I$28,0,10*ROW('Sanitation Data'!I171))="","",OFFSET('Sanitation Data'!$I$28,0,10*ROW('Sanitation Data'!I171)))</f>
        <v/>
      </c>
      <c r="DK177" s="309" t="str">
        <f ca="true">+IF(OFFSET('Sanitation Data'!$I$29,0,10*ROW('Sanitation Data'!I171))="","",OFFSET('Sanitation Data'!$I$29,0,10*ROW('Sanitation Data'!I171)))</f>
        <v/>
      </c>
      <c r="DL177" s="309" t="str">
        <f ca="true">+IF(OFFSET('Sanitation Data'!$I$30,0,10*ROW('Sanitation Data'!I171))="","",OFFSET('Sanitation Data'!$I$30,0,10*ROW('Sanitation Data'!I171)))</f>
        <v/>
      </c>
      <c r="DM177" s="309" t="str">
        <f ca="true">+IF(OFFSET('Sanitation Data'!$I$31,0,10*ROW('Sanitation Data'!I171))="","",OFFSET('Sanitation Data'!$I$31,0,10*ROW('Sanitation Data'!I171)))</f>
        <v/>
      </c>
      <c r="DN177" s="309" t="str">
        <f ca="true">+IF(OFFSET('Sanitation Data'!$I$32,0,10*ROW('Sanitation Data'!I171))="","",OFFSET('Sanitation Data'!$I$32,0,10*ROW('Sanitation Data'!I171)))</f>
        <v/>
      </c>
      <c r="DO177" s="309" t="str">
        <f ca="true">+IF(OFFSET('Hygiene Data'!$D$11,0,10*ROW('Hygiene Data'!D171))="","",OFFSET('Hygiene Data'!$D$11,0,10*ROW('Hygiene Data'!D171)))</f>
        <v/>
      </c>
      <c r="DP177" s="309" t="str">
        <f ca="true">+IF(OFFSET('Hygiene Data'!$D$12,0,10*ROW('Hygiene Data'!D171))="","",OFFSET('Hygiene Data'!$D$12,0,10*ROW('Hygiene Data'!D171)))</f>
        <v/>
      </c>
      <c r="DQ177" s="309" t="str">
        <f ca="true">+IF(OFFSET('Hygiene Data'!$D$13,0,10*ROW('Hygiene Data'!D171))="","",OFFSET('Hygiene Data'!$D$13,0,10*ROW('Hygiene Data'!D171)))</f>
        <v/>
      </c>
      <c r="DR177" s="309" t="str">
        <f ca="true">+IF(OFFSET('Hygiene Data'!$E$11,0,10*ROW('Hygiene Data'!E171))="","",OFFSET('Hygiene Data'!$E$11,0,10*ROW('Hygiene Data'!E171)))</f>
        <v/>
      </c>
      <c r="DS177" s="309" t="str">
        <f ca="true">+IF(OFFSET('Hygiene Data'!$E$12,0,10*ROW('Hygiene Data'!E171))="","",OFFSET('Hygiene Data'!$E$12,0,10*ROW('Hygiene Data'!E171)))</f>
        <v/>
      </c>
      <c r="DT177" s="309" t="str">
        <f ca="true">+IF(OFFSET('Hygiene Data'!$E$13,0,10*ROW('Hygiene Data'!E171))="","",OFFSET('Hygiene Data'!$E$13,0,10*ROW('Hygiene Data'!E171)))</f>
        <v/>
      </c>
      <c r="DU177" s="309" t="str">
        <f ca="true">+IF(OFFSET('Hygiene Data'!$F$11,0,10*ROW('Hygiene Data'!F171))="","",OFFSET('Hygiene Data'!$F$11,0,10*ROW('Hygiene Data'!F171)))</f>
        <v/>
      </c>
      <c r="DV177" s="309" t="str">
        <f ca="true">+IF(OFFSET('Hygiene Data'!$F$12,0,10*ROW('Hygiene Data'!F171))="","",OFFSET('Hygiene Data'!$F$12,0,10*ROW('Hygiene Data'!F171)))</f>
        <v/>
      </c>
      <c r="DW177" s="309" t="str">
        <f ca="true">+IF(OFFSET('Hygiene Data'!$F$13,0,10*ROW('Hygiene Data'!F171))="","",OFFSET('Hygiene Data'!$F$13,0,10*ROW('Hygiene Data'!F171)))</f>
        <v/>
      </c>
      <c r="DX177" s="309" t="str">
        <f ca="true">+IF(OFFSET('Hygiene Data'!$G$11,0,10*ROW('Hygiene Data'!G171))="","",OFFSET('Hygiene Data'!$G$11,0,10*ROW('Hygiene Data'!G171)))</f>
        <v/>
      </c>
      <c r="DY177" s="309" t="str">
        <f ca="true">+IF(OFFSET('Hygiene Data'!$G$12,0,10*ROW('Hygiene Data'!G171))="","",OFFSET('Hygiene Data'!$G$12,0,10*ROW('Hygiene Data'!G171)))</f>
        <v/>
      </c>
      <c r="DZ177" s="309" t="str">
        <f ca="true">+IF(OFFSET('Hygiene Data'!$G$13,0,10*ROW('Hygiene Data'!G171))="","",OFFSET('Hygiene Data'!$G$13,0,10*ROW('Hygiene Data'!G171)))</f>
        <v/>
      </c>
      <c r="EA177" s="309" t="str">
        <f ca="true">+IF(OFFSET('Hygiene Data'!$H$11,0,10*ROW('Hygiene Data'!H171))="","",OFFSET('Hygiene Data'!$H$11,0,10*ROW('Hygiene Data'!H171)))</f>
        <v/>
      </c>
      <c r="EB177" s="309" t="str">
        <f ca="true">+IF(OFFSET('Hygiene Data'!$H$12,0,10*ROW('Hygiene Data'!H171))="","",OFFSET('Hygiene Data'!$H$12,0,10*ROW('Hygiene Data'!H171)))</f>
        <v/>
      </c>
      <c r="EC177" s="309" t="str">
        <f ca="true">+IF(OFFSET('Hygiene Data'!$H$13,0,10*ROW('Hygiene Data'!H171))="","",OFFSET('Hygiene Data'!$H$13,0,10*ROW('Hygiene Data'!H171)))</f>
        <v/>
      </c>
      <c r="ED177" s="309" t="str">
        <f ca="true">+IF(OFFSET('Hygiene Data'!$I$11,0,10*ROW('Hygiene Data'!I171))="","",OFFSET('Hygiene Data'!$I$11,0,10*ROW('Hygiene Data'!I171)))</f>
        <v/>
      </c>
      <c r="EE177" s="309" t="str">
        <f ca="true">+IF(OFFSET('Hygiene Data'!$I$12,0,10*ROW('Hygiene Data'!I171))="","",OFFSET('Hygiene Data'!$I$12,0,10*ROW('Hygiene Data'!I171)))</f>
        <v/>
      </c>
      <c r="EF177" s="309"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65"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9"/>
      <c r="BS178" s="309" t="str">
        <f ca="true">+IF(OFFSET('Water Data'!$D$27,0,10*ROW('Water Data'!D172))="","",OFFSET('Water Data'!$D$27,0,10*ROW('Water Data'!D172)))</f>
        <v/>
      </c>
      <c r="BT178" s="309" t="str">
        <f ca="true">+IF(OFFSET('Water Data'!$D$28,0,10*ROW('Water Data'!D172))="","",OFFSET('Water Data'!$D$28,0,10*ROW('Water Data'!D172)))</f>
        <v/>
      </c>
      <c r="BU178" s="309" t="str">
        <f ca="true">+IF(OFFSET('Water Data'!$D$29,0,10*ROW('Water Data'!D172))="","",OFFSET('Water Data'!$D$29,0,10*ROW('Water Data'!D172)))</f>
        <v/>
      </c>
      <c r="BV178" s="309" t="str">
        <f ca="true">+IF(OFFSET('Water Data'!$E$27,0,10*ROW('Water Data'!E172))="","",OFFSET('Water Data'!$E$27,0,10*ROW('Water Data'!E172)))</f>
        <v/>
      </c>
      <c r="BW178" s="309" t="str">
        <f ca="true">+IF(OFFSET('Water Data'!$E$28,0,10*ROW('Water Data'!E172))="","",OFFSET('Water Data'!$E$28,0,10*ROW('Water Data'!E172)))</f>
        <v/>
      </c>
      <c r="BX178" s="309" t="str">
        <f ca="true">+IF(OFFSET('Water Data'!$E$29,0,10*ROW('Water Data'!E172))="","",OFFSET('Water Data'!$E$29,0,10*ROW('Water Data'!E172)))</f>
        <v/>
      </c>
      <c r="BY178" s="309" t="str">
        <f ca="true">+IF(OFFSET('Water Data'!$F$27,0,10*ROW('Water Data'!F172))="","",OFFSET('Water Data'!$F$27,0,10*ROW('Water Data'!F172)))</f>
        <v/>
      </c>
      <c r="BZ178" s="309" t="str">
        <f ca="true">+IF(OFFSET('Water Data'!$F$28,0,10*ROW('Water Data'!F172))="","",OFFSET('Water Data'!$F$28,0,10*ROW('Water Data'!F172)))</f>
        <v/>
      </c>
      <c r="CA178" s="309" t="str">
        <f ca="true">+IF(OFFSET('Water Data'!$F$29,0,10*ROW('Water Data'!F172))="","",OFFSET('Water Data'!$F$29,0,10*ROW('Water Data'!F172)))</f>
        <v/>
      </c>
      <c r="CB178" s="309" t="str">
        <f ca="true">+IF(OFFSET('Water Data'!$G$27,0,10*ROW('Water Data'!G172))="","",OFFSET('Water Data'!$G$27,0,10*ROW('Water Data'!G172)))</f>
        <v/>
      </c>
      <c r="CC178" s="309" t="str">
        <f ca="true">+IF(OFFSET('Water Data'!$G$28,0,10*ROW('Water Data'!G172))="","",OFFSET('Water Data'!$G$28,0,10*ROW('Water Data'!G172)))</f>
        <v/>
      </c>
      <c r="CD178" s="309" t="str">
        <f ca="true">+IF(OFFSET('Water Data'!$G$29,0,10*ROW('Water Data'!G172))="","",OFFSET('Water Data'!$G$29,0,10*ROW('Water Data'!G172)))</f>
        <v/>
      </c>
      <c r="CE178" s="309" t="str">
        <f ca="true">+IF(OFFSET('Water Data'!$H$27,0,10*ROW('Water Data'!H172))="","",OFFSET('Water Data'!$H$27,0,10*ROW('Water Data'!H172)))</f>
        <v/>
      </c>
      <c r="CF178" s="309" t="str">
        <f ca="true">+IF(OFFSET('Water Data'!$H$28,0,10*ROW('Water Data'!H172))="","",OFFSET('Water Data'!$H$28,0,10*ROW('Water Data'!H172)))</f>
        <v/>
      </c>
      <c r="CG178" s="309" t="str">
        <f ca="true">+IF(OFFSET('Water Data'!$H$29,0,10*ROW('Water Data'!H172))="","",OFFSET('Water Data'!$H$29,0,10*ROW('Water Data'!H172)))</f>
        <v/>
      </c>
      <c r="CH178" s="309" t="str">
        <f ca="true">+IF(OFFSET('Water Data'!$I$27,0,10*ROW('Water Data'!I172))="","",OFFSET('Water Data'!$I$27,0,10*ROW('Water Data'!I172)))</f>
        <v/>
      </c>
      <c r="CI178" s="309" t="str">
        <f ca="true">+IF(OFFSET('Water Data'!$I$28,0,10*ROW('Water Data'!I172))="","",OFFSET('Water Data'!$I$28,0,10*ROW('Water Data'!I172)))</f>
        <v/>
      </c>
      <c r="CJ178" s="309" t="str">
        <f ca="true">+IF(OFFSET('Water Data'!$I$29,0,10*ROW('Water Data'!I172))="","",OFFSET('Water Data'!$I$29,0,10*ROW('Water Data'!I172)))</f>
        <v/>
      </c>
      <c r="CK178" s="309" t="str">
        <f ca="true">+IF(OFFSET('Sanitation Data'!$D$28,0,10*ROW('Sanitation Data'!D172))="","",OFFSET('Sanitation Data'!$D$28,0,10*ROW('Sanitation Data'!D172)))</f>
        <v/>
      </c>
      <c r="CL178" s="309" t="str">
        <f ca="true">+IF(OFFSET('Sanitation Data'!$D$29,0,10*ROW('Sanitation Data'!D172))="","",OFFSET('Sanitation Data'!$D$29,0,10*ROW('Sanitation Data'!D172)))</f>
        <v/>
      </c>
      <c r="CM178" s="309" t="str">
        <f ca="true">+IF(OFFSET('Sanitation Data'!$D$30,0,10*ROW('Sanitation Data'!D172))="","",OFFSET('Sanitation Data'!$D$30,0,10*ROW('Sanitation Data'!D172)))</f>
        <v/>
      </c>
      <c r="CN178" s="309" t="str">
        <f ca="true">+IF(OFFSET('Sanitation Data'!$D$31,0,10*ROW('Sanitation Data'!D172))="","",OFFSET('Sanitation Data'!$D$31,0,10*ROW('Sanitation Data'!D172)))</f>
        <v/>
      </c>
      <c r="CO178" s="309" t="str">
        <f ca="true">+IF(OFFSET('Sanitation Data'!$D$32,0,10*ROW('Sanitation Data'!D172))="","",OFFSET('Sanitation Data'!$D$32,0,10*ROW('Sanitation Data'!D172)))</f>
        <v/>
      </c>
      <c r="CP178" s="309" t="str">
        <f ca="true">+IF(OFFSET('Sanitation Data'!$E$28,0,10*ROW('Sanitation Data'!E172))="","",OFFSET('Sanitation Data'!$E$28,0,10*ROW('Sanitation Data'!E172)))</f>
        <v/>
      </c>
      <c r="CQ178" s="309" t="str">
        <f ca="true">+IF(OFFSET('Sanitation Data'!$E$29,0,10*ROW('Sanitation Data'!E172))="","",OFFSET('Sanitation Data'!$E$29,0,10*ROW('Sanitation Data'!E172)))</f>
        <v/>
      </c>
      <c r="CR178" s="309" t="str">
        <f ca="true">+IF(OFFSET('Sanitation Data'!$E$30,0,10*ROW('Sanitation Data'!E172))="","",OFFSET('Sanitation Data'!$E$30,0,10*ROW('Sanitation Data'!E172)))</f>
        <v/>
      </c>
      <c r="CS178" s="309" t="str">
        <f ca="true">+IF(OFFSET('Sanitation Data'!$E$31,0,10*ROW('Sanitation Data'!E172))="","",OFFSET('Sanitation Data'!$E$31,0,10*ROW('Sanitation Data'!E172)))</f>
        <v/>
      </c>
      <c r="CT178" s="309" t="str">
        <f ca="true">+IF(OFFSET('Sanitation Data'!$E$32,0,10*ROW('Sanitation Data'!E172))="","",OFFSET('Sanitation Data'!$E$32,0,10*ROW('Sanitation Data'!E172)))</f>
        <v/>
      </c>
      <c r="CU178" s="309" t="str">
        <f ca="true">+IF(OFFSET('Sanitation Data'!$F$28,0,10*ROW('Sanitation Data'!F172))="","",OFFSET('Sanitation Data'!$F$28,0,10*ROW('Sanitation Data'!F172)))</f>
        <v/>
      </c>
      <c r="CV178" s="309" t="str">
        <f ca="true">+IF(OFFSET('Sanitation Data'!$F$29,0,10*ROW('Sanitation Data'!F172))="","",OFFSET('Sanitation Data'!$F$29,0,10*ROW('Sanitation Data'!F172)))</f>
        <v/>
      </c>
      <c r="CW178" s="309" t="str">
        <f ca="true">+IF(OFFSET('Sanitation Data'!$F$30,0,10*ROW('Sanitation Data'!F172))="","",OFFSET('Sanitation Data'!$F$30,0,10*ROW('Sanitation Data'!F172)))</f>
        <v/>
      </c>
      <c r="CX178" s="309" t="str">
        <f ca="true">+IF(OFFSET('Sanitation Data'!$F$31,0,10*ROW('Sanitation Data'!F172))="","",OFFSET('Sanitation Data'!$F$31,0,10*ROW('Sanitation Data'!F172)))</f>
        <v/>
      </c>
      <c r="CY178" s="309" t="str">
        <f ca="true">+IF(OFFSET('Sanitation Data'!$F$32,0,10*ROW('Sanitation Data'!F172))="","",OFFSET('Sanitation Data'!$F$32,0,10*ROW('Sanitation Data'!F172)))</f>
        <v/>
      </c>
      <c r="CZ178" s="309" t="str">
        <f ca="true">+IF(OFFSET('Sanitation Data'!$G$28,0,10*ROW('Sanitation Data'!G172))="","",OFFSET('Sanitation Data'!$G$28,0,10*ROW('Sanitation Data'!G172)))</f>
        <v/>
      </c>
      <c r="DA178" s="309" t="str">
        <f ca="true">+IF(OFFSET('Sanitation Data'!$G$29,0,10*ROW('Sanitation Data'!G172))="","",OFFSET('Sanitation Data'!$G$29,0,10*ROW('Sanitation Data'!G172)))</f>
        <v/>
      </c>
      <c r="DB178" s="309" t="str">
        <f ca="true">+IF(OFFSET('Sanitation Data'!$G$30,0,10*ROW('Sanitation Data'!G172))="","",OFFSET('Sanitation Data'!$G$30,0,10*ROW('Sanitation Data'!G172)))</f>
        <v/>
      </c>
      <c r="DC178" s="309" t="str">
        <f ca="true">+IF(OFFSET('Sanitation Data'!$G$31,0,10*ROW('Sanitation Data'!G172))="","",OFFSET('Sanitation Data'!$G$31,0,10*ROW('Sanitation Data'!G172)))</f>
        <v/>
      </c>
      <c r="DD178" s="309" t="str">
        <f ca="true">+IF(OFFSET('Sanitation Data'!$G$32,0,10*ROW('Sanitation Data'!G172))="","",OFFSET('Sanitation Data'!$G$32,0,10*ROW('Sanitation Data'!G172)))</f>
        <v/>
      </c>
      <c r="DE178" s="309" t="str">
        <f ca="true">+IF(OFFSET('Sanitation Data'!$H$28,0,10*ROW('Sanitation Data'!H172))="","",OFFSET('Sanitation Data'!$H$28,0,10*ROW('Sanitation Data'!H172)))</f>
        <v/>
      </c>
      <c r="DF178" s="309" t="str">
        <f ca="true">+IF(OFFSET('Sanitation Data'!$H$29,0,10*ROW('Sanitation Data'!H172))="","",OFFSET('Sanitation Data'!$H$29,0,10*ROW('Sanitation Data'!H172)))</f>
        <v/>
      </c>
      <c r="DG178" s="309" t="str">
        <f ca="true">+IF(OFFSET('Sanitation Data'!$H$30,0,10*ROW('Sanitation Data'!H172))="","",OFFSET('Sanitation Data'!$H$30,0,10*ROW('Sanitation Data'!H172)))</f>
        <v/>
      </c>
      <c r="DH178" s="309" t="str">
        <f ca="true">+IF(OFFSET('Sanitation Data'!$H$31,0,10*ROW('Sanitation Data'!H172))="","",OFFSET('Sanitation Data'!$H$31,0,10*ROW('Sanitation Data'!H172)))</f>
        <v/>
      </c>
      <c r="DI178" s="309" t="str">
        <f ca="true">+IF(OFFSET('Sanitation Data'!$H$32,0,10*ROW('Sanitation Data'!H172))="","",OFFSET('Sanitation Data'!$H$32,0,10*ROW('Sanitation Data'!H172)))</f>
        <v/>
      </c>
      <c r="DJ178" s="309" t="str">
        <f ca="true">+IF(OFFSET('Sanitation Data'!$I$28,0,10*ROW('Sanitation Data'!I172))="","",OFFSET('Sanitation Data'!$I$28,0,10*ROW('Sanitation Data'!I172)))</f>
        <v/>
      </c>
      <c r="DK178" s="309" t="str">
        <f ca="true">+IF(OFFSET('Sanitation Data'!$I$29,0,10*ROW('Sanitation Data'!I172))="","",OFFSET('Sanitation Data'!$I$29,0,10*ROW('Sanitation Data'!I172)))</f>
        <v/>
      </c>
      <c r="DL178" s="309" t="str">
        <f ca="true">+IF(OFFSET('Sanitation Data'!$I$30,0,10*ROW('Sanitation Data'!I172))="","",OFFSET('Sanitation Data'!$I$30,0,10*ROW('Sanitation Data'!I172)))</f>
        <v/>
      </c>
      <c r="DM178" s="309" t="str">
        <f ca="true">+IF(OFFSET('Sanitation Data'!$I$31,0,10*ROW('Sanitation Data'!I172))="","",OFFSET('Sanitation Data'!$I$31,0,10*ROW('Sanitation Data'!I172)))</f>
        <v/>
      </c>
      <c r="DN178" s="309" t="str">
        <f ca="true">+IF(OFFSET('Sanitation Data'!$I$32,0,10*ROW('Sanitation Data'!I172))="","",OFFSET('Sanitation Data'!$I$32,0,10*ROW('Sanitation Data'!I172)))</f>
        <v/>
      </c>
      <c r="DO178" s="309" t="str">
        <f ca="true">+IF(OFFSET('Hygiene Data'!$D$11,0,10*ROW('Hygiene Data'!D172))="","",OFFSET('Hygiene Data'!$D$11,0,10*ROW('Hygiene Data'!D172)))</f>
        <v/>
      </c>
      <c r="DP178" s="309" t="str">
        <f ca="true">+IF(OFFSET('Hygiene Data'!$D$12,0,10*ROW('Hygiene Data'!D172))="","",OFFSET('Hygiene Data'!$D$12,0,10*ROW('Hygiene Data'!D172)))</f>
        <v/>
      </c>
      <c r="DQ178" s="309" t="str">
        <f ca="true">+IF(OFFSET('Hygiene Data'!$D$13,0,10*ROW('Hygiene Data'!D172))="","",OFFSET('Hygiene Data'!$D$13,0,10*ROW('Hygiene Data'!D172)))</f>
        <v/>
      </c>
      <c r="DR178" s="309" t="str">
        <f ca="true">+IF(OFFSET('Hygiene Data'!$E$11,0,10*ROW('Hygiene Data'!E172))="","",OFFSET('Hygiene Data'!$E$11,0,10*ROW('Hygiene Data'!E172)))</f>
        <v/>
      </c>
      <c r="DS178" s="309" t="str">
        <f ca="true">+IF(OFFSET('Hygiene Data'!$E$12,0,10*ROW('Hygiene Data'!E172))="","",OFFSET('Hygiene Data'!$E$12,0,10*ROW('Hygiene Data'!E172)))</f>
        <v/>
      </c>
      <c r="DT178" s="309" t="str">
        <f ca="true">+IF(OFFSET('Hygiene Data'!$E$13,0,10*ROW('Hygiene Data'!E172))="","",OFFSET('Hygiene Data'!$E$13,0,10*ROW('Hygiene Data'!E172)))</f>
        <v/>
      </c>
      <c r="DU178" s="309" t="str">
        <f ca="true">+IF(OFFSET('Hygiene Data'!$F$11,0,10*ROW('Hygiene Data'!F172))="","",OFFSET('Hygiene Data'!$F$11,0,10*ROW('Hygiene Data'!F172)))</f>
        <v/>
      </c>
      <c r="DV178" s="309" t="str">
        <f ca="true">+IF(OFFSET('Hygiene Data'!$F$12,0,10*ROW('Hygiene Data'!F172))="","",OFFSET('Hygiene Data'!$F$12,0,10*ROW('Hygiene Data'!F172)))</f>
        <v/>
      </c>
      <c r="DW178" s="309" t="str">
        <f ca="true">+IF(OFFSET('Hygiene Data'!$F$13,0,10*ROW('Hygiene Data'!F172))="","",OFFSET('Hygiene Data'!$F$13,0,10*ROW('Hygiene Data'!F172)))</f>
        <v/>
      </c>
      <c r="DX178" s="309" t="str">
        <f ca="true">+IF(OFFSET('Hygiene Data'!$G$11,0,10*ROW('Hygiene Data'!G172))="","",OFFSET('Hygiene Data'!$G$11,0,10*ROW('Hygiene Data'!G172)))</f>
        <v/>
      </c>
      <c r="DY178" s="309" t="str">
        <f ca="true">+IF(OFFSET('Hygiene Data'!$G$12,0,10*ROW('Hygiene Data'!G172))="","",OFFSET('Hygiene Data'!$G$12,0,10*ROW('Hygiene Data'!G172)))</f>
        <v/>
      </c>
      <c r="DZ178" s="309" t="str">
        <f ca="true">+IF(OFFSET('Hygiene Data'!$G$13,0,10*ROW('Hygiene Data'!G172))="","",OFFSET('Hygiene Data'!$G$13,0,10*ROW('Hygiene Data'!G172)))</f>
        <v/>
      </c>
      <c r="EA178" s="309" t="str">
        <f ca="true">+IF(OFFSET('Hygiene Data'!$H$11,0,10*ROW('Hygiene Data'!H172))="","",OFFSET('Hygiene Data'!$H$11,0,10*ROW('Hygiene Data'!H172)))</f>
        <v/>
      </c>
      <c r="EB178" s="309" t="str">
        <f ca="true">+IF(OFFSET('Hygiene Data'!$H$12,0,10*ROW('Hygiene Data'!H172))="","",OFFSET('Hygiene Data'!$H$12,0,10*ROW('Hygiene Data'!H172)))</f>
        <v/>
      </c>
      <c r="EC178" s="309" t="str">
        <f ca="true">+IF(OFFSET('Hygiene Data'!$H$13,0,10*ROW('Hygiene Data'!H172))="","",OFFSET('Hygiene Data'!$H$13,0,10*ROW('Hygiene Data'!H172)))</f>
        <v/>
      </c>
      <c r="ED178" s="309" t="str">
        <f ca="true">+IF(OFFSET('Hygiene Data'!$I$11,0,10*ROW('Hygiene Data'!I172))="","",OFFSET('Hygiene Data'!$I$11,0,10*ROW('Hygiene Data'!I172)))</f>
        <v/>
      </c>
      <c r="EE178" s="309" t="str">
        <f ca="true">+IF(OFFSET('Hygiene Data'!$I$12,0,10*ROW('Hygiene Data'!I172))="","",OFFSET('Hygiene Data'!$I$12,0,10*ROW('Hygiene Data'!I172)))</f>
        <v/>
      </c>
      <c r="EF178" s="309"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65"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9"/>
      <c r="BS179" s="309" t="str">
        <f ca="true">+IF(OFFSET('Water Data'!$D$27,0,10*ROW('Water Data'!D173))="","",OFFSET('Water Data'!$D$27,0,10*ROW('Water Data'!D173)))</f>
        <v/>
      </c>
      <c r="BT179" s="309" t="str">
        <f ca="true">+IF(OFFSET('Water Data'!$D$28,0,10*ROW('Water Data'!D173))="","",OFFSET('Water Data'!$D$28,0,10*ROW('Water Data'!D173)))</f>
        <v/>
      </c>
      <c r="BU179" s="309" t="str">
        <f ca="true">+IF(OFFSET('Water Data'!$D$29,0,10*ROW('Water Data'!D173))="","",OFFSET('Water Data'!$D$29,0,10*ROW('Water Data'!D173)))</f>
        <v/>
      </c>
      <c r="BV179" s="309" t="str">
        <f ca="true">+IF(OFFSET('Water Data'!$E$27,0,10*ROW('Water Data'!E173))="","",OFFSET('Water Data'!$E$27,0,10*ROW('Water Data'!E173)))</f>
        <v/>
      </c>
      <c r="BW179" s="309" t="str">
        <f ca="true">+IF(OFFSET('Water Data'!$E$28,0,10*ROW('Water Data'!E173))="","",OFFSET('Water Data'!$E$28,0,10*ROW('Water Data'!E173)))</f>
        <v/>
      </c>
      <c r="BX179" s="309" t="str">
        <f ca="true">+IF(OFFSET('Water Data'!$E$29,0,10*ROW('Water Data'!E173))="","",OFFSET('Water Data'!$E$29,0,10*ROW('Water Data'!E173)))</f>
        <v/>
      </c>
      <c r="BY179" s="309" t="str">
        <f ca="true">+IF(OFFSET('Water Data'!$F$27,0,10*ROW('Water Data'!F173))="","",OFFSET('Water Data'!$F$27,0,10*ROW('Water Data'!F173)))</f>
        <v/>
      </c>
      <c r="BZ179" s="309" t="str">
        <f ca="true">+IF(OFFSET('Water Data'!$F$28,0,10*ROW('Water Data'!F173))="","",OFFSET('Water Data'!$F$28,0,10*ROW('Water Data'!F173)))</f>
        <v/>
      </c>
      <c r="CA179" s="309" t="str">
        <f ca="true">+IF(OFFSET('Water Data'!$F$29,0,10*ROW('Water Data'!F173))="","",OFFSET('Water Data'!$F$29,0,10*ROW('Water Data'!F173)))</f>
        <v/>
      </c>
      <c r="CB179" s="309" t="str">
        <f ca="true">+IF(OFFSET('Water Data'!$G$27,0,10*ROW('Water Data'!G173))="","",OFFSET('Water Data'!$G$27,0,10*ROW('Water Data'!G173)))</f>
        <v/>
      </c>
      <c r="CC179" s="309" t="str">
        <f ca="true">+IF(OFFSET('Water Data'!$G$28,0,10*ROW('Water Data'!G173))="","",OFFSET('Water Data'!$G$28,0,10*ROW('Water Data'!G173)))</f>
        <v/>
      </c>
      <c r="CD179" s="309" t="str">
        <f ca="true">+IF(OFFSET('Water Data'!$G$29,0,10*ROW('Water Data'!G173))="","",OFFSET('Water Data'!$G$29,0,10*ROW('Water Data'!G173)))</f>
        <v/>
      </c>
      <c r="CE179" s="309" t="str">
        <f ca="true">+IF(OFFSET('Water Data'!$H$27,0,10*ROW('Water Data'!H173))="","",OFFSET('Water Data'!$H$27,0,10*ROW('Water Data'!H173)))</f>
        <v/>
      </c>
      <c r="CF179" s="309" t="str">
        <f ca="true">+IF(OFFSET('Water Data'!$H$28,0,10*ROW('Water Data'!H173))="","",OFFSET('Water Data'!$H$28,0,10*ROW('Water Data'!H173)))</f>
        <v/>
      </c>
      <c r="CG179" s="309" t="str">
        <f ca="true">+IF(OFFSET('Water Data'!$H$29,0,10*ROW('Water Data'!H173))="","",OFFSET('Water Data'!$H$29,0,10*ROW('Water Data'!H173)))</f>
        <v/>
      </c>
      <c r="CH179" s="309" t="str">
        <f ca="true">+IF(OFFSET('Water Data'!$I$27,0,10*ROW('Water Data'!I173))="","",OFFSET('Water Data'!$I$27,0,10*ROW('Water Data'!I173)))</f>
        <v/>
      </c>
      <c r="CI179" s="309" t="str">
        <f ca="true">+IF(OFFSET('Water Data'!$I$28,0,10*ROW('Water Data'!I173))="","",OFFSET('Water Data'!$I$28,0,10*ROW('Water Data'!I173)))</f>
        <v/>
      </c>
      <c r="CJ179" s="309" t="str">
        <f ca="true">+IF(OFFSET('Water Data'!$I$29,0,10*ROW('Water Data'!I173))="","",OFFSET('Water Data'!$I$29,0,10*ROW('Water Data'!I173)))</f>
        <v/>
      </c>
      <c r="CK179" s="309" t="str">
        <f ca="true">+IF(OFFSET('Sanitation Data'!$D$28,0,10*ROW('Sanitation Data'!D173))="","",OFFSET('Sanitation Data'!$D$28,0,10*ROW('Sanitation Data'!D173)))</f>
        <v/>
      </c>
      <c r="CL179" s="309" t="str">
        <f ca="true">+IF(OFFSET('Sanitation Data'!$D$29,0,10*ROW('Sanitation Data'!D173))="","",OFFSET('Sanitation Data'!$D$29,0,10*ROW('Sanitation Data'!D173)))</f>
        <v/>
      </c>
      <c r="CM179" s="309" t="str">
        <f ca="true">+IF(OFFSET('Sanitation Data'!$D$30,0,10*ROW('Sanitation Data'!D173))="","",OFFSET('Sanitation Data'!$D$30,0,10*ROW('Sanitation Data'!D173)))</f>
        <v/>
      </c>
      <c r="CN179" s="309" t="str">
        <f ca="true">+IF(OFFSET('Sanitation Data'!$D$31,0,10*ROW('Sanitation Data'!D173))="","",OFFSET('Sanitation Data'!$D$31,0,10*ROW('Sanitation Data'!D173)))</f>
        <v/>
      </c>
      <c r="CO179" s="309" t="str">
        <f ca="true">+IF(OFFSET('Sanitation Data'!$D$32,0,10*ROW('Sanitation Data'!D173))="","",OFFSET('Sanitation Data'!$D$32,0,10*ROW('Sanitation Data'!D173)))</f>
        <v/>
      </c>
      <c r="CP179" s="309" t="str">
        <f ca="true">+IF(OFFSET('Sanitation Data'!$E$28,0,10*ROW('Sanitation Data'!E173))="","",OFFSET('Sanitation Data'!$E$28,0,10*ROW('Sanitation Data'!E173)))</f>
        <v/>
      </c>
      <c r="CQ179" s="309" t="str">
        <f ca="true">+IF(OFFSET('Sanitation Data'!$E$29,0,10*ROW('Sanitation Data'!E173))="","",OFFSET('Sanitation Data'!$E$29,0,10*ROW('Sanitation Data'!E173)))</f>
        <v/>
      </c>
      <c r="CR179" s="309" t="str">
        <f ca="true">+IF(OFFSET('Sanitation Data'!$E$30,0,10*ROW('Sanitation Data'!E173))="","",OFFSET('Sanitation Data'!$E$30,0,10*ROW('Sanitation Data'!E173)))</f>
        <v/>
      </c>
      <c r="CS179" s="309" t="str">
        <f ca="true">+IF(OFFSET('Sanitation Data'!$E$31,0,10*ROW('Sanitation Data'!E173))="","",OFFSET('Sanitation Data'!$E$31,0,10*ROW('Sanitation Data'!E173)))</f>
        <v/>
      </c>
      <c r="CT179" s="309" t="str">
        <f ca="true">+IF(OFFSET('Sanitation Data'!$E$32,0,10*ROW('Sanitation Data'!E173))="","",OFFSET('Sanitation Data'!$E$32,0,10*ROW('Sanitation Data'!E173)))</f>
        <v/>
      </c>
      <c r="CU179" s="309" t="str">
        <f ca="true">+IF(OFFSET('Sanitation Data'!$F$28,0,10*ROW('Sanitation Data'!F173))="","",OFFSET('Sanitation Data'!$F$28,0,10*ROW('Sanitation Data'!F173)))</f>
        <v/>
      </c>
      <c r="CV179" s="309" t="str">
        <f ca="true">+IF(OFFSET('Sanitation Data'!$F$29,0,10*ROW('Sanitation Data'!F173))="","",OFFSET('Sanitation Data'!$F$29,0,10*ROW('Sanitation Data'!F173)))</f>
        <v/>
      </c>
      <c r="CW179" s="309" t="str">
        <f ca="true">+IF(OFFSET('Sanitation Data'!$F$30,0,10*ROW('Sanitation Data'!F173))="","",OFFSET('Sanitation Data'!$F$30,0,10*ROW('Sanitation Data'!F173)))</f>
        <v/>
      </c>
      <c r="CX179" s="309" t="str">
        <f ca="true">+IF(OFFSET('Sanitation Data'!$F$31,0,10*ROW('Sanitation Data'!F173))="","",OFFSET('Sanitation Data'!$F$31,0,10*ROW('Sanitation Data'!F173)))</f>
        <v/>
      </c>
      <c r="CY179" s="309" t="str">
        <f ca="true">+IF(OFFSET('Sanitation Data'!$F$32,0,10*ROW('Sanitation Data'!F173))="","",OFFSET('Sanitation Data'!$F$32,0,10*ROW('Sanitation Data'!F173)))</f>
        <v/>
      </c>
      <c r="CZ179" s="309" t="str">
        <f ca="true">+IF(OFFSET('Sanitation Data'!$G$28,0,10*ROW('Sanitation Data'!G173))="","",OFFSET('Sanitation Data'!$G$28,0,10*ROW('Sanitation Data'!G173)))</f>
        <v/>
      </c>
      <c r="DA179" s="309" t="str">
        <f ca="true">+IF(OFFSET('Sanitation Data'!$G$29,0,10*ROW('Sanitation Data'!G173))="","",OFFSET('Sanitation Data'!$G$29,0,10*ROW('Sanitation Data'!G173)))</f>
        <v/>
      </c>
      <c r="DB179" s="309" t="str">
        <f ca="true">+IF(OFFSET('Sanitation Data'!$G$30,0,10*ROW('Sanitation Data'!G173))="","",OFFSET('Sanitation Data'!$G$30,0,10*ROW('Sanitation Data'!G173)))</f>
        <v/>
      </c>
      <c r="DC179" s="309" t="str">
        <f ca="true">+IF(OFFSET('Sanitation Data'!$G$31,0,10*ROW('Sanitation Data'!G173))="","",OFFSET('Sanitation Data'!$G$31,0,10*ROW('Sanitation Data'!G173)))</f>
        <v/>
      </c>
      <c r="DD179" s="309" t="str">
        <f ca="true">+IF(OFFSET('Sanitation Data'!$G$32,0,10*ROW('Sanitation Data'!G173))="","",OFFSET('Sanitation Data'!$G$32,0,10*ROW('Sanitation Data'!G173)))</f>
        <v/>
      </c>
      <c r="DE179" s="309" t="str">
        <f ca="true">+IF(OFFSET('Sanitation Data'!$H$28,0,10*ROW('Sanitation Data'!H173))="","",OFFSET('Sanitation Data'!$H$28,0,10*ROW('Sanitation Data'!H173)))</f>
        <v/>
      </c>
      <c r="DF179" s="309" t="str">
        <f ca="true">+IF(OFFSET('Sanitation Data'!$H$29,0,10*ROW('Sanitation Data'!H173))="","",OFFSET('Sanitation Data'!$H$29,0,10*ROW('Sanitation Data'!H173)))</f>
        <v/>
      </c>
      <c r="DG179" s="309" t="str">
        <f ca="true">+IF(OFFSET('Sanitation Data'!$H$30,0,10*ROW('Sanitation Data'!H173))="","",OFFSET('Sanitation Data'!$H$30,0,10*ROW('Sanitation Data'!H173)))</f>
        <v/>
      </c>
      <c r="DH179" s="309" t="str">
        <f ca="true">+IF(OFFSET('Sanitation Data'!$H$31,0,10*ROW('Sanitation Data'!H173))="","",OFFSET('Sanitation Data'!$H$31,0,10*ROW('Sanitation Data'!H173)))</f>
        <v/>
      </c>
      <c r="DI179" s="309" t="str">
        <f ca="true">+IF(OFFSET('Sanitation Data'!$H$32,0,10*ROW('Sanitation Data'!H173))="","",OFFSET('Sanitation Data'!$H$32,0,10*ROW('Sanitation Data'!H173)))</f>
        <v/>
      </c>
      <c r="DJ179" s="309" t="str">
        <f ca="true">+IF(OFFSET('Sanitation Data'!$I$28,0,10*ROW('Sanitation Data'!I173))="","",OFFSET('Sanitation Data'!$I$28,0,10*ROW('Sanitation Data'!I173)))</f>
        <v/>
      </c>
      <c r="DK179" s="309" t="str">
        <f ca="true">+IF(OFFSET('Sanitation Data'!$I$29,0,10*ROW('Sanitation Data'!I173))="","",OFFSET('Sanitation Data'!$I$29,0,10*ROW('Sanitation Data'!I173)))</f>
        <v/>
      </c>
      <c r="DL179" s="309" t="str">
        <f ca="true">+IF(OFFSET('Sanitation Data'!$I$30,0,10*ROW('Sanitation Data'!I173))="","",OFFSET('Sanitation Data'!$I$30,0,10*ROW('Sanitation Data'!I173)))</f>
        <v/>
      </c>
      <c r="DM179" s="309" t="str">
        <f ca="true">+IF(OFFSET('Sanitation Data'!$I$31,0,10*ROW('Sanitation Data'!I173))="","",OFFSET('Sanitation Data'!$I$31,0,10*ROW('Sanitation Data'!I173)))</f>
        <v/>
      </c>
      <c r="DN179" s="309" t="str">
        <f ca="true">+IF(OFFSET('Sanitation Data'!$I$32,0,10*ROW('Sanitation Data'!I173))="","",OFFSET('Sanitation Data'!$I$32,0,10*ROW('Sanitation Data'!I173)))</f>
        <v/>
      </c>
      <c r="DO179" s="309" t="str">
        <f ca="true">+IF(OFFSET('Hygiene Data'!$D$11,0,10*ROW('Hygiene Data'!D173))="","",OFFSET('Hygiene Data'!$D$11,0,10*ROW('Hygiene Data'!D173)))</f>
        <v/>
      </c>
      <c r="DP179" s="309" t="str">
        <f ca="true">+IF(OFFSET('Hygiene Data'!$D$12,0,10*ROW('Hygiene Data'!D173))="","",OFFSET('Hygiene Data'!$D$12,0,10*ROW('Hygiene Data'!D173)))</f>
        <v/>
      </c>
      <c r="DQ179" s="309" t="str">
        <f ca="true">+IF(OFFSET('Hygiene Data'!$D$13,0,10*ROW('Hygiene Data'!D173))="","",OFFSET('Hygiene Data'!$D$13,0,10*ROW('Hygiene Data'!D173)))</f>
        <v/>
      </c>
      <c r="DR179" s="309" t="str">
        <f ca="true">+IF(OFFSET('Hygiene Data'!$E$11,0,10*ROW('Hygiene Data'!E173))="","",OFFSET('Hygiene Data'!$E$11,0,10*ROW('Hygiene Data'!E173)))</f>
        <v/>
      </c>
      <c r="DS179" s="309" t="str">
        <f ca="true">+IF(OFFSET('Hygiene Data'!$E$12,0,10*ROW('Hygiene Data'!E173))="","",OFFSET('Hygiene Data'!$E$12,0,10*ROW('Hygiene Data'!E173)))</f>
        <v/>
      </c>
      <c r="DT179" s="309" t="str">
        <f ca="true">+IF(OFFSET('Hygiene Data'!$E$13,0,10*ROW('Hygiene Data'!E173))="","",OFFSET('Hygiene Data'!$E$13,0,10*ROW('Hygiene Data'!E173)))</f>
        <v/>
      </c>
      <c r="DU179" s="309" t="str">
        <f ca="true">+IF(OFFSET('Hygiene Data'!$F$11,0,10*ROW('Hygiene Data'!F173))="","",OFFSET('Hygiene Data'!$F$11,0,10*ROW('Hygiene Data'!F173)))</f>
        <v/>
      </c>
      <c r="DV179" s="309" t="str">
        <f ca="true">+IF(OFFSET('Hygiene Data'!$F$12,0,10*ROW('Hygiene Data'!F173))="","",OFFSET('Hygiene Data'!$F$12,0,10*ROW('Hygiene Data'!F173)))</f>
        <v/>
      </c>
      <c r="DW179" s="309" t="str">
        <f ca="true">+IF(OFFSET('Hygiene Data'!$F$13,0,10*ROW('Hygiene Data'!F173))="","",OFFSET('Hygiene Data'!$F$13,0,10*ROW('Hygiene Data'!F173)))</f>
        <v/>
      </c>
      <c r="DX179" s="309" t="str">
        <f ca="true">+IF(OFFSET('Hygiene Data'!$G$11,0,10*ROW('Hygiene Data'!G173))="","",OFFSET('Hygiene Data'!$G$11,0,10*ROW('Hygiene Data'!G173)))</f>
        <v/>
      </c>
      <c r="DY179" s="309" t="str">
        <f ca="true">+IF(OFFSET('Hygiene Data'!$G$12,0,10*ROW('Hygiene Data'!G173))="","",OFFSET('Hygiene Data'!$G$12,0,10*ROW('Hygiene Data'!G173)))</f>
        <v/>
      </c>
      <c r="DZ179" s="309" t="str">
        <f ca="true">+IF(OFFSET('Hygiene Data'!$G$13,0,10*ROW('Hygiene Data'!G173))="","",OFFSET('Hygiene Data'!$G$13,0,10*ROW('Hygiene Data'!G173)))</f>
        <v/>
      </c>
      <c r="EA179" s="309" t="str">
        <f ca="true">+IF(OFFSET('Hygiene Data'!$H$11,0,10*ROW('Hygiene Data'!H173))="","",OFFSET('Hygiene Data'!$H$11,0,10*ROW('Hygiene Data'!H173)))</f>
        <v/>
      </c>
      <c r="EB179" s="309" t="str">
        <f ca="true">+IF(OFFSET('Hygiene Data'!$H$12,0,10*ROW('Hygiene Data'!H173))="","",OFFSET('Hygiene Data'!$H$12,0,10*ROW('Hygiene Data'!H173)))</f>
        <v/>
      </c>
      <c r="EC179" s="309" t="str">
        <f ca="true">+IF(OFFSET('Hygiene Data'!$H$13,0,10*ROW('Hygiene Data'!H173))="","",OFFSET('Hygiene Data'!$H$13,0,10*ROW('Hygiene Data'!H173)))</f>
        <v/>
      </c>
      <c r="ED179" s="309" t="str">
        <f ca="true">+IF(OFFSET('Hygiene Data'!$I$11,0,10*ROW('Hygiene Data'!I173))="","",OFFSET('Hygiene Data'!$I$11,0,10*ROW('Hygiene Data'!I173)))</f>
        <v/>
      </c>
      <c r="EE179" s="309" t="str">
        <f ca="true">+IF(OFFSET('Hygiene Data'!$I$12,0,10*ROW('Hygiene Data'!I173))="","",OFFSET('Hygiene Data'!$I$12,0,10*ROW('Hygiene Data'!I173)))</f>
        <v/>
      </c>
      <c r="EF179" s="309"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65"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9"/>
      <c r="BS180" s="309" t="str">
        <f ca="true">+IF(OFFSET('Water Data'!$D$27,0,10*ROW('Water Data'!D174))="","",OFFSET('Water Data'!$D$27,0,10*ROW('Water Data'!D174)))</f>
        <v/>
      </c>
      <c r="BT180" s="309" t="str">
        <f ca="true">+IF(OFFSET('Water Data'!$D$28,0,10*ROW('Water Data'!D174))="","",OFFSET('Water Data'!$D$28,0,10*ROW('Water Data'!D174)))</f>
        <v/>
      </c>
      <c r="BU180" s="309" t="str">
        <f ca="true">+IF(OFFSET('Water Data'!$D$29,0,10*ROW('Water Data'!D174))="","",OFFSET('Water Data'!$D$29,0,10*ROW('Water Data'!D174)))</f>
        <v/>
      </c>
      <c r="BV180" s="309" t="str">
        <f ca="true">+IF(OFFSET('Water Data'!$E$27,0,10*ROW('Water Data'!E174))="","",OFFSET('Water Data'!$E$27,0,10*ROW('Water Data'!E174)))</f>
        <v/>
      </c>
      <c r="BW180" s="309" t="str">
        <f ca="true">+IF(OFFSET('Water Data'!$E$28,0,10*ROW('Water Data'!E174))="","",OFFSET('Water Data'!$E$28,0,10*ROW('Water Data'!E174)))</f>
        <v/>
      </c>
      <c r="BX180" s="309" t="str">
        <f ca="true">+IF(OFFSET('Water Data'!$E$29,0,10*ROW('Water Data'!E174))="","",OFFSET('Water Data'!$E$29,0,10*ROW('Water Data'!E174)))</f>
        <v/>
      </c>
      <c r="BY180" s="309" t="str">
        <f ca="true">+IF(OFFSET('Water Data'!$F$27,0,10*ROW('Water Data'!F174))="","",OFFSET('Water Data'!$F$27,0,10*ROW('Water Data'!F174)))</f>
        <v/>
      </c>
      <c r="BZ180" s="309" t="str">
        <f ca="true">+IF(OFFSET('Water Data'!$F$28,0,10*ROW('Water Data'!F174))="","",OFFSET('Water Data'!$F$28,0,10*ROW('Water Data'!F174)))</f>
        <v/>
      </c>
      <c r="CA180" s="309" t="str">
        <f ca="true">+IF(OFFSET('Water Data'!$F$29,0,10*ROW('Water Data'!F174))="","",OFFSET('Water Data'!$F$29,0,10*ROW('Water Data'!F174)))</f>
        <v/>
      </c>
      <c r="CB180" s="309" t="str">
        <f ca="true">+IF(OFFSET('Water Data'!$G$27,0,10*ROW('Water Data'!G174))="","",OFFSET('Water Data'!$G$27,0,10*ROW('Water Data'!G174)))</f>
        <v/>
      </c>
      <c r="CC180" s="309" t="str">
        <f ca="true">+IF(OFFSET('Water Data'!$G$28,0,10*ROW('Water Data'!G174))="","",OFFSET('Water Data'!$G$28,0,10*ROW('Water Data'!G174)))</f>
        <v/>
      </c>
      <c r="CD180" s="309" t="str">
        <f ca="true">+IF(OFFSET('Water Data'!$G$29,0,10*ROW('Water Data'!G174))="","",OFFSET('Water Data'!$G$29,0,10*ROW('Water Data'!G174)))</f>
        <v/>
      </c>
      <c r="CE180" s="309" t="str">
        <f ca="true">+IF(OFFSET('Water Data'!$H$27,0,10*ROW('Water Data'!H174))="","",OFFSET('Water Data'!$H$27,0,10*ROW('Water Data'!H174)))</f>
        <v/>
      </c>
      <c r="CF180" s="309" t="str">
        <f ca="true">+IF(OFFSET('Water Data'!$H$28,0,10*ROW('Water Data'!H174))="","",OFFSET('Water Data'!$H$28,0,10*ROW('Water Data'!H174)))</f>
        <v/>
      </c>
      <c r="CG180" s="309" t="str">
        <f ca="true">+IF(OFFSET('Water Data'!$H$29,0,10*ROW('Water Data'!H174))="","",OFFSET('Water Data'!$H$29,0,10*ROW('Water Data'!H174)))</f>
        <v/>
      </c>
      <c r="CH180" s="309" t="str">
        <f ca="true">+IF(OFFSET('Water Data'!$I$27,0,10*ROW('Water Data'!I174))="","",OFFSET('Water Data'!$I$27,0,10*ROW('Water Data'!I174)))</f>
        <v/>
      </c>
      <c r="CI180" s="309" t="str">
        <f ca="true">+IF(OFFSET('Water Data'!$I$28,0,10*ROW('Water Data'!I174))="","",OFFSET('Water Data'!$I$28,0,10*ROW('Water Data'!I174)))</f>
        <v/>
      </c>
      <c r="CJ180" s="309" t="str">
        <f ca="true">+IF(OFFSET('Water Data'!$I$29,0,10*ROW('Water Data'!I174))="","",OFFSET('Water Data'!$I$29,0,10*ROW('Water Data'!I174)))</f>
        <v/>
      </c>
      <c r="CK180" s="309" t="str">
        <f ca="true">+IF(OFFSET('Sanitation Data'!$D$28,0,10*ROW('Sanitation Data'!D174))="","",OFFSET('Sanitation Data'!$D$28,0,10*ROW('Sanitation Data'!D174)))</f>
        <v/>
      </c>
      <c r="CL180" s="309" t="str">
        <f ca="true">+IF(OFFSET('Sanitation Data'!$D$29,0,10*ROW('Sanitation Data'!D174))="","",OFFSET('Sanitation Data'!$D$29,0,10*ROW('Sanitation Data'!D174)))</f>
        <v/>
      </c>
      <c r="CM180" s="309" t="str">
        <f ca="true">+IF(OFFSET('Sanitation Data'!$D$30,0,10*ROW('Sanitation Data'!D174))="","",OFFSET('Sanitation Data'!$D$30,0,10*ROW('Sanitation Data'!D174)))</f>
        <v/>
      </c>
      <c r="CN180" s="309" t="str">
        <f ca="true">+IF(OFFSET('Sanitation Data'!$D$31,0,10*ROW('Sanitation Data'!D174))="","",OFFSET('Sanitation Data'!$D$31,0,10*ROW('Sanitation Data'!D174)))</f>
        <v/>
      </c>
      <c r="CO180" s="309" t="str">
        <f ca="true">+IF(OFFSET('Sanitation Data'!$D$32,0,10*ROW('Sanitation Data'!D174))="","",OFFSET('Sanitation Data'!$D$32,0,10*ROW('Sanitation Data'!D174)))</f>
        <v/>
      </c>
      <c r="CP180" s="309" t="str">
        <f ca="true">+IF(OFFSET('Sanitation Data'!$E$28,0,10*ROW('Sanitation Data'!E174))="","",OFFSET('Sanitation Data'!$E$28,0,10*ROW('Sanitation Data'!E174)))</f>
        <v/>
      </c>
      <c r="CQ180" s="309" t="str">
        <f ca="true">+IF(OFFSET('Sanitation Data'!$E$29,0,10*ROW('Sanitation Data'!E174))="","",OFFSET('Sanitation Data'!$E$29,0,10*ROW('Sanitation Data'!E174)))</f>
        <v/>
      </c>
      <c r="CR180" s="309" t="str">
        <f ca="true">+IF(OFFSET('Sanitation Data'!$E$30,0,10*ROW('Sanitation Data'!E174))="","",OFFSET('Sanitation Data'!$E$30,0,10*ROW('Sanitation Data'!E174)))</f>
        <v/>
      </c>
      <c r="CS180" s="309" t="str">
        <f ca="true">+IF(OFFSET('Sanitation Data'!$E$31,0,10*ROW('Sanitation Data'!E174))="","",OFFSET('Sanitation Data'!$E$31,0,10*ROW('Sanitation Data'!E174)))</f>
        <v/>
      </c>
      <c r="CT180" s="309" t="str">
        <f ca="true">+IF(OFFSET('Sanitation Data'!$E$32,0,10*ROW('Sanitation Data'!E174))="","",OFFSET('Sanitation Data'!$E$32,0,10*ROW('Sanitation Data'!E174)))</f>
        <v/>
      </c>
      <c r="CU180" s="309" t="str">
        <f ca="true">+IF(OFFSET('Sanitation Data'!$F$28,0,10*ROW('Sanitation Data'!F174))="","",OFFSET('Sanitation Data'!$F$28,0,10*ROW('Sanitation Data'!F174)))</f>
        <v/>
      </c>
      <c r="CV180" s="309" t="str">
        <f ca="true">+IF(OFFSET('Sanitation Data'!$F$29,0,10*ROW('Sanitation Data'!F174))="","",OFFSET('Sanitation Data'!$F$29,0,10*ROW('Sanitation Data'!F174)))</f>
        <v/>
      </c>
      <c r="CW180" s="309" t="str">
        <f ca="true">+IF(OFFSET('Sanitation Data'!$F$30,0,10*ROW('Sanitation Data'!F174))="","",OFFSET('Sanitation Data'!$F$30,0,10*ROW('Sanitation Data'!F174)))</f>
        <v/>
      </c>
      <c r="CX180" s="309" t="str">
        <f ca="true">+IF(OFFSET('Sanitation Data'!$F$31,0,10*ROW('Sanitation Data'!F174))="","",OFFSET('Sanitation Data'!$F$31,0,10*ROW('Sanitation Data'!F174)))</f>
        <v/>
      </c>
      <c r="CY180" s="309" t="str">
        <f ca="true">+IF(OFFSET('Sanitation Data'!$F$32,0,10*ROW('Sanitation Data'!F174))="","",OFFSET('Sanitation Data'!$F$32,0,10*ROW('Sanitation Data'!F174)))</f>
        <v/>
      </c>
      <c r="CZ180" s="309" t="str">
        <f ca="true">+IF(OFFSET('Sanitation Data'!$G$28,0,10*ROW('Sanitation Data'!G174))="","",OFFSET('Sanitation Data'!$G$28,0,10*ROW('Sanitation Data'!G174)))</f>
        <v/>
      </c>
      <c r="DA180" s="309" t="str">
        <f ca="true">+IF(OFFSET('Sanitation Data'!$G$29,0,10*ROW('Sanitation Data'!G174))="","",OFFSET('Sanitation Data'!$G$29,0,10*ROW('Sanitation Data'!G174)))</f>
        <v/>
      </c>
      <c r="DB180" s="309" t="str">
        <f ca="true">+IF(OFFSET('Sanitation Data'!$G$30,0,10*ROW('Sanitation Data'!G174))="","",OFFSET('Sanitation Data'!$G$30,0,10*ROW('Sanitation Data'!G174)))</f>
        <v/>
      </c>
      <c r="DC180" s="309" t="str">
        <f ca="true">+IF(OFFSET('Sanitation Data'!$G$31,0,10*ROW('Sanitation Data'!G174))="","",OFFSET('Sanitation Data'!$G$31,0,10*ROW('Sanitation Data'!G174)))</f>
        <v/>
      </c>
      <c r="DD180" s="309" t="str">
        <f ca="true">+IF(OFFSET('Sanitation Data'!$G$32,0,10*ROW('Sanitation Data'!G174))="","",OFFSET('Sanitation Data'!$G$32,0,10*ROW('Sanitation Data'!G174)))</f>
        <v/>
      </c>
      <c r="DE180" s="309" t="str">
        <f ca="true">+IF(OFFSET('Sanitation Data'!$H$28,0,10*ROW('Sanitation Data'!H174))="","",OFFSET('Sanitation Data'!$H$28,0,10*ROW('Sanitation Data'!H174)))</f>
        <v/>
      </c>
      <c r="DF180" s="309" t="str">
        <f ca="true">+IF(OFFSET('Sanitation Data'!$H$29,0,10*ROW('Sanitation Data'!H174))="","",OFFSET('Sanitation Data'!$H$29,0,10*ROW('Sanitation Data'!H174)))</f>
        <v/>
      </c>
      <c r="DG180" s="309" t="str">
        <f ca="true">+IF(OFFSET('Sanitation Data'!$H$30,0,10*ROW('Sanitation Data'!H174))="","",OFFSET('Sanitation Data'!$H$30,0,10*ROW('Sanitation Data'!H174)))</f>
        <v/>
      </c>
      <c r="DH180" s="309" t="str">
        <f ca="true">+IF(OFFSET('Sanitation Data'!$H$31,0,10*ROW('Sanitation Data'!H174))="","",OFFSET('Sanitation Data'!$H$31,0,10*ROW('Sanitation Data'!H174)))</f>
        <v/>
      </c>
      <c r="DI180" s="309" t="str">
        <f ca="true">+IF(OFFSET('Sanitation Data'!$H$32,0,10*ROW('Sanitation Data'!H174))="","",OFFSET('Sanitation Data'!$H$32,0,10*ROW('Sanitation Data'!H174)))</f>
        <v/>
      </c>
      <c r="DJ180" s="309" t="str">
        <f ca="true">+IF(OFFSET('Sanitation Data'!$I$28,0,10*ROW('Sanitation Data'!I174))="","",OFFSET('Sanitation Data'!$I$28,0,10*ROW('Sanitation Data'!I174)))</f>
        <v/>
      </c>
      <c r="DK180" s="309" t="str">
        <f ca="true">+IF(OFFSET('Sanitation Data'!$I$29,0,10*ROW('Sanitation Data'!I174))="","",OFFSET('Sanitation Data'!$I$29,0,10*ROW('Sanitation Data'!I174)))</f>
        <v/>
      </c>
      <c r="DL180" s="309" t="str">
        <f ca="true">+IF(OFFSET('Sanitation Data'!$I$30,0,10*ROW('Sanitation Data'!I174))="","",OFFSET('Sanitation Data'!$I$30,0,10*ROW('Sanitation Data'!I174)))</f>
        <v/>
      </c>
      <c r="DM180" s="309" t="str">
        <f ca="true">+IF(OFFSET('Sanitation Data'!$I$31,0,10*ROW('Sanitation Data'!I174))="","",OFFSET('Sanitation Data'!$I$31,0,10*ROW('Sanitation Data'!I174)))</f>
        <v/>
      </c>
      <c r="DN180" s="309" t="str">
        <f ca="true">+IF(OFFSET('Sanitation Data'!$I$32,0,10*ROW('Sanitation Data'!I174))="","",OFFSET('Sanitation Data'!$I$32,0,10*ROW('Sanitation Data'!I174)))</f>
        <v/>
      </c>
      <c r="DO180" s="309" t="str">
        <f ca="true">+IF(OFFSET('Hygiene Data'!$D$11,0,10*ROW('Hygiene Data'!D174))="","",OFFSET('Hygiene Data'!$D$11,0,10*ROW('Hygiene Data'!D174)))</f>
        <v/>
      </c>
      <c r="DP180" s="309" t="str">
        <f ca="true">+IF(OFFSET('Hygiene Data'!$D$12,0,10*ROW('Hygiene Data'!D174))="","",OFFSET('Hygiene Data'!$D$12,0,10*ROW('Hygiene Data'!D174)))</f>
        <v/>
      </c>
      <c r="DQ180" s="309" t="str">
        <f ca="true">+IF(OFFSET('Hygiene Data'!$D$13,0,10*ROW('Hygiene Data'!D174))="","",OFFSET('Hygiene Data'!$D$13,0,10*ROW('Hygiene Data'!D174)))</f>
        <v/>
      </c>
      <c r="DR180" s="309" t="str">
        <f ca="true">+IF(OFFSET('Hygiene Data'!$E$11,0,10*ROW('Hygiene Data'!E174))="","",OFFSET('Hygiene Data'!$E$11,0,10*ROW('Hygiene Data'!E174)))</f>
        <v/>
      </c>
      <c r="DS180" s="309" t="str">
        <f ca="true">+IF(OFFSET('Hygiene Data'!$E$12,0,10*ROW('Hygiene Data'!E174))="","",OFFSET('Hygiene Data'!$E$12,0,10*ROW('Hygiene Data'!E174)))</f>
        <v/>
      </c>
      <c r="DT180" s="309" t="str">
        <f ca="true">+IF(OFFSET('Hygiene Data'!$E$13,0,10*ROW('Hygiene Data'!E174))="","",OFFSET('Hygiene Data'!$E$13,0,10*ROW('Hygiene Data'!E174)))</f>
        <v/>
      </c>
      <c r="DU180" s="309" t="str">
        <f ca="true">+IF(OFFSET('Hygiene Data'!$F$11,0,10*ROW('Hygiene Data'!F174))="","",OFFSET('Hygiene Data'!$F$11,0,10*ROW('Hygiene Data'!F174)))</f>
        <v/>
      </c>
      <c r="DV180" s="309" t="str">
        <f ca="true">+IF(OFFSET('Hygiene Data'!$F$12,0,10*ROW('Hygiene Data'!F174))="","",OFFSET('Hygiene Data'!$F$12,0,10*ROW('Hygiene Data'!F174)))</f>
        <v/>
      </c>
      <c r="DW180" s="309" t="str">
        <f ca="true">+IF(OFFSET('Hygiene Data'!$F$13,0,10*ROW('Hygiene Data'!F174))="","",OFFSET('Hygiene Data'!$F$13,0,10*ROW('Hygiene Data'!F174)))</f>
        <v/>
      </c>
      <c r="DX180" s="309" t="str">
        <f ca="true">+IF(OFFSET('Hygiene Data'!$G$11,0,10*ROW('Hygiene Data'!G174))="","",OFFSET('Hygiene Data'!$G$11,0,10*ROW('Hygiene Data'!G174)))</f>
        <v/>
      </c>
      <c r="DY180" s="309" t="str">
        <f ca="true">+IF(OFFSET('Hygiene Data'!$G$12,0,10*ROW('Hygiene Data'!G174))="","",OFFSET('Hygiene Data'!$G$12,0,10*ROW('Hygiene Data'!G174)))</f>
        <v/>
      </c>
      <c r="DZ180" s="309" t="str">
        <f ca="true">+IF(OFFSET('Hygiene Data'!$G$13,0,10*ROW('Hygiene Data'!G174))="","",OFFSET('Hygiene Data'!$G$13,0,10*ROW('Hygiene Data'!G174)))</f>
        <v/>
      </c>
      <c r="EA180" s="309" t="str">
        <f ca="true">+IF(OFFSET('Hygiene Data'!$H$11,0,10*ROW('Hygiene Data'!H174))="","",OFFSET('Hygiene Data'!$H$11,0,10*ROW('Hygiene Data'!H174)))</f>
        <v/>
      </c>
      <c r="EB180" s="309" t="str">
        <f ca="true">+IF(OFFSET('Hygiene Data'!$H$12,0,10*ROW('Hygiene Data'!H174))="","",OFFSET('Hygiene Data'!$H$12,0,10*ROW('Hygiene Data'!H174)))</f>
        <v/>
      </c>
      <c r="EC180" s="309" t="str">
        <f ca="true">+IF(OFFSET('Hygiene Data'!$H$13,0,10*ROW('Hygiene Data'!H174))="","",OFFSET('Hygiene Data'!$H$13,0,10*ROW('Hygiene Data'!H174)))</f>
        <v/>
      </c>
      <c r="ED180" s="309" t="str">
        <f ca="true">+IF(OFFSET('Hygiene Data'!$I$11,0,10*ROW('Hygiene Data'!I174))="","",OFFSET('Hygiene Data'!$I$11,0,10*ROW('Hygiene Data'!I174)))</f>
        <v/>
      </c>
      <c r="EE180" s="309" t="str">
        <f ca="true">+IF(OFFSET('Hygiene Data'!$I$12,0,10*ROW('Hygiene Data'!I174))="","",OFFSET('Hygiene Data'!$I$12,0,10*ROW('Hygiene Data'!I174)))</f>
        <v/>
      </c>
      <c r="EF180" s="309"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65"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9"/>
      <c r="BS181" s="309" t="str">
        <f ca="true">+IF(OFFSET('Water Data'!$D$27,0,10*ROW('Water Data'!D175))="","",OFFSET('Water Data'!$D$27,0,10*ROW('Water Data'!D175)))</f>
        <v/>
      </c>
      <c r="BT181" s="309" t="str">
        <f ca="true">+IF(OFFSET('Water Data'!$D$28,0,10*ROW('Water Data'!D175))="","",OFFSET('Water Data'!$D$28,0,10*ROW('Water Data'!D175)))</f>
        <v/>
      </c>
      <c r="BU181" s="309" t="str">
        <f ca="true">+IF(OFFSET('Water Data'!$D$29,0,10*ROW('Water Data'!D175))="","",OFFSET('Water Data'!$D$29,0,10*ROW('Water Data'!D175)))</f>
        <v/>
      </c>
      <c r="BV181" s="309" t="str">
        <f ca="true">+IF(OFFSET('Water Data'!$E$27,0,10*ROW('Water Data'!E175))="","",OFFSET('Water Data'!$E$27,0,10*ROW('Water Data'!E175)))</f>
        <v/>
      </c>
      <c r="BW181" s="309" t="str">
        <f ca="true">+IF(OFFSET('Water Data'!$E$28,0,10*ROW('Water Data'!E175))="","",OFFSET('Water Data'!$E$28,0,10*ROW('Water Data'!E175)))</f>
        <v/>
      </c>
      <c r="BX181" s="309" t="str">
        <f ca="true">+IF(OFFSET('Water Data'!$E$29,0,10*ROW('Water Data'!E175))="","",OFFSET('Water Data'!$E$29,0,10*ROW('Water Data'!E175)))</f>
        <v/>
      </c>
      <c r="BY181" s="309" t="str">
        <f ca="true">+IF(OFFSET('Water Data'!$F$27,0,10*ROW('Water Data'!F175))="","",OFFSET('Water Data'!$F$27,0,10*ROW('Water Data'!F175)))</f>
        <v/>
      </c>
      <c r="BZ181" s="309" t="str">
        <f ca="true">+IF(OFFSET('Water Data'!$F$28,0,10*ROW('Water Data'!F175))="","",OFFSET('Water Data'!$F$28,0,10*ROW('Water Data'!F175)))</f>
        <v/>
      </c>
      <c r="CA181" s="309" t="str">
        <f ca="true">+IF(OFFSET('Water Data'!$F$29,0,10*ROW('Water Data'!F175))="","",OFFSET('Water Data'!$F$29,0,10*ROW('Water Data'!F175)))</f>
        <v/>
      </c>
      <c r="CB181" s="309" t="str">
        <f ca="true">+IF(OFFSET('Water Data'!$G$27,0,10*ROW('Water Data'!G175))="","",OFFSET('Water Data'!$G$27,0,10*ROW('Water Data'!G175)))</f>
        <v/>
      </c>
      <c r="CC181" s="309" t="str">
        <f ca="true">+IF(OFFSET('Water Data'!$G$28,0,10*ROW('Water Data'!G175))="","",OFFSET('Water Data'!$G$28,0,10*ROW('Water Data'!G175)))</f>
        <v/>
      </c>
      <c r="CD181" s="309" t="str">
        <f ca="true">+IF(OFFSET('Water Data'!$G$29,0,10*ROW('Water Data'!G175))="","",OFFSET('Water Data'!$G$29,0,10*ROW('Water Data'!G175)))</f>
        <v/>
      </c>
      <c r="CE181" s="309" t="str">
        <f ca="true">+IF(OFFSET('Water Data'!$H$27,0,10*ROW('Water Data'!H175))="","",OFFSET('Water Data'!$H$27,0,10*ROW('Water Data'!H175)))</f>
        <v/>
      </c>
      <c r="CF181" s="309" t="str">
        <f ca="true">+IF(OFFSET('Water Data'!$H$28,0,10*ROW('Water Data'!H175))="","",OFFSET('Water Data'!$H$28,0,10*ROW('Water Data'!H175)))</f>
        <v/>
      </c>
      <c r="CG181" s="309" t="str">
        <f ca="true">+IF(OFFSET('Water Data'!$H$29,0,10*ROW('Water Data'!H175))="","",OFFSET('Water Data'!$H$29,0,10*ROW('Water Data'!H175)))</f>
        <v/>
      </c>
      <c r="CH181" s="309" t="str">
        <f ca="true">+IF(OFFSET('Water Data'!$I$27,0,10*ROW('Water Data'!I175))="","",OFFSET('Water Data'!$I$27,0,10*ROW('Water Data'!I175)))</f>
        <v/>
      </c>
      <c r="CI181" s="309" t="str">
        <f ca="true">+IF(OFFSET('Water Data'!$I$28,0,10*ROW('Water Data'!I175))="","",OFFSET('Water Data'!$I$28,0,10*ROW('Water Data'!I175)))</f>
        <v/>
      </c>
      <c r="CJ181" s="309" t="str">
        <f ca="true">+IF(OFFSET('Water Data'!$I$29,0,10*ROW('Water Data'!I175))="","",OFFSET('Water Data'!$I$29,0,10*ROW('Water Data'!I175)))</f>
        <v/>
      </c>
      <c r="CK181" s="309" t="str">
        <f ca="true">+IF(OFFSET('Sanitation Data'!$D$28,0,10*ROW('Sanitation Data'!D175))="","",OFFSET('Sanitation Data'!$D$28,0,10*ROW('Sanitation Data'!D175)))</f>
        <v/>
      </c>
      <c r="CL181" s="309" t="str">
        <f ca="true">+IF(OFFSET('Sanitation Data'!$D$29,0,10*ROW('Sanitation Data'!D175))="","",OFFSET('Sanitation Data'!$D$29,0,10*ROW('Sanitation Data'!D175)))</f>
        <v/>
      </c>
      <c r="CM181" s="309" t="str">
        <f ca="true">+IF(OFFSET('Sanitation Data'!$D$30,0,10*ROW('Sanitation Data'!D175))="","",OFFSET('Sanitation Data'!$D$30,0,10*ROW('Sanitation Data'!D175)))</f>
        <v/>
      </c>
      <c r="CN181" s="309" t="str">
        <f ca="true">+IF(OFFSET('Sanitation Data'!$D$31,0,10*ROW('Sanitation Data'!D175))="","",OFFSET('Sanitation Data'!$D$31,0,10*ROW('Sanitation Data'!D175)))</f>
        <v/>
      </c>
      <c r="CO181" s="309" t="str">
        <f ca="true">+IF(OFFSET('Sanitation Data'!$D$32,0,10*ROW('Sanitation Data'!D175))="","",OFFSET('Sanitation Data'!$D$32,0,10*ROW('Sanitation Data'!D175)))</f>
        <v/>
      </c>
      <c r="CP181" s="309" t="str">
        <f ca="true">+IF(OFFSET('Sanitation Data'!$E$28,0,10*ROW('Sanitation Data'!E175))="","",OFFSET('Sanitation Data'!$E$28,0,10*ROW('Sanitation Data'!E175)))</f>
        <v/>
      </c>
      <c r="CQ181" s="309" t="str">
        <f ca="true">+IF(OFFSET('Sanitation Data'!$E$29,0,10*ROW('Sanitation Data'!E175))="","",OFFSET('Sanitation Data'!$E$29,0,10*ROW('Sanitation Data'!E175)))</f>
        <v/>
      </c>
      <c r="CR181" s="309" t="str">
        <f ca="true">+IF(OFFSET('Sanitation Data'!$E$30,0,10*ROW('Sanitation Data'!E175))="","",OFFSET('Sanitation Data'!$E$30,0,10*ROW('Sanitation Data'!E175)))</f>
        <v/>
      </c>
      <c r="CS181" s="309" t="str">
        <f ca="true">+IF(OFFSET('Sanitation Data'!$E$31,0,10*ROW('Sanitation Data'!E175))="","",OFFSET('Sanitation Data'!$E$31,0,10*ROW('Sanitation Data'!E175)))</f>
        <v/>
      </c>
      <c r="CT181" s="309" t="str">
        <f ca="true">+IF(OFFSET('Sanitation Data'!$E$32,0,10*ROW('Sanitation Data'!E175))="","",OFFSET('Sanitation Data'!$E$32,0,10*ROW('Sanitation Data'!E175)))</f>
        <v/>
      </c>
      <c r="CU181" s="309" t="str">
        <f ca="true">+IF(OFFSET('Sanitation Data'!$F$28,0,10*ROW('Sanitation Data'!F175))="","",OFFSET('Sanitation Data'!$F$28,0,10*ROW('Sanitation Data'!F175)))</f>
        <v/>
      </c>
      <c r="CV181" s="309" t="str">
        <f ca="true">+IF(OFFSET('Sanitation Data'!$F$29,0,10*ROW('Sanitation Data'!F175))="","",OFFSET('Sanitation Data'!$F$29,0,10*ROW('Sanitation Data'!F175)))</f>
        <v/>
      </c>
      <c r="CW181" s="309" t="str">
        <f ca="true">+IF(OFFSET('Sanitation Data'!$F$30,0,10*ROW('Sanitation Data'!F175))="","",OFFSET('Sanitation Data'!$F$30,0,10*ROW('Sanitation Data'!F175)))</f>
        <v/>
      </c>
      <c r="CX181" s="309" t="str">
        <f ca="true">+IF(OFFSET('Sanitation Data'!$F$31,0,10*ROW('Sanitation Data'!F175))="","",OFFSET('Sanitation Data'!$F$31,0,10*ROW('Sanitation Data'!F175)))</f>
        <v/>
      </c>
      <c r="CY181" s="309" t="str">
        <f ca="true">+IF(OFFSET('Sanitation Data'!$F$32,0,10*ROW('Sanitation Data'!F175))="","",OFFSET('Sanitation Data'!$F$32,0,10*ROW('Sanitation Data'!F175)))</f>
        <v/>
      </c>
      <c r="CZ181" s="309" t="str">
        <f ca="true">+IF(OFFSET('Sanitation Data'!$G$28,0,10*ROW('Sanitation Data'!G175))="","",OFFSET('Sanitation Data'!$G$28,0,10*ROW('Sanitation Data'!G175)))</f>
        <v/>
      </c>
      <c r="DA181" s="309" t="str">
        <f ca="true">+IF(OFFSET('Sanitation Data'!$G$29,0,10*ROW('Sanitation Data'!G175))="","",OFFSET('Sanitation Data'!$G$29,0,10*ROW('Sanitation Data'!G175)))</f>
        <v/>
      </c>
      <c r="DB181" s="309" t="str">
        <f ca="true">+IF(OFFSET('Sanitation Data'!$G$30,0,10*ROW('Sanitation Data'!G175))="","",OFFSET('Sanitation Data'!$G$30,0,10*ROW('Sanitation Data'!G175)))</f>
        <v/>
      </c>
      <c r="DC181" s="309" t="str">
        <f ca="true">+IF(OFFSET('Sanitation Data'!$G$31,0,10*ROW('Sanitation Data'!G175))="","",OFFSET('Sanitation Data'!$G$31,0,10*ROW('Sanitation Data'!G175)))</f>
        <v/>
      </c>
      <c r="DD181" s="309" t="str">
        <f ca="true">+IF(OFFSET('Sanitation Data'!$G$32,0,10*ROW('Sanitation Data'!G175))="","",OFFSET('Sanitation Data'!$G$32,0,10*ROW('Sanitation Data'!G175)))</f>
        <v/>
      </c>
      <c r="DE181" s="309" t="str">
        <f ca="true">+IF(OFFSET('Sanitation Data'!$H$28,0,10*ROW('Sanitation Data'!H175))="","",OFFSET('Sanitation Data'!$H$28,0,10*ROW('Sanitation Data'!H175)))</f>
        <v/>
      </c>
      <c r="DF181" s="309" t="str">
        <f ca="true">+IF(OFFSET('Sanitation Data'!$H$29,0,10*ROW('Sanitation Data'!H175))="","",OFFSET('Sanitation Data'!$H$29,0,10*ROW('Sanitation Data'!H175)))</f>
        <v/>
      </c>
      <c r="DG181" s="309" t="str">
        <f ca="true">+IF(OFFSET('Sanitation Data'!$H$30,0,10*ROW('Sanitation Data'!H175))="","",OFFSET('Sanitation Data'!$H$30,0,10*ROW('Sanitation Data'!H175)))</f>
        <v/>
      </c>
      <c r="DH181" s="309" t="str">
        <f ca="true">+IF(OFFSET('Sanitation Data'!$H$31,0,10*ROW('Sanitation Data'!H175))="","",OFFSET('Sanitation Data'!$H$31,0,10*ROW('Sanitation Data'!H175)))</f>
        <v/>
      </c>
      <c r="DI181" s="309" t="str">
        <f ca="true">+IF(OFFSET('Sanitation Data'!$H$32,0,10*ROW('Sanitation Data'!H175))="","",OFFSET('Sanitation Data'!$H$32,0,10*ROW('Sanitation Data'!H175)))</f>
        <v/>
      </c>
      <c r="DJ181" s="309" t="str">
        <f ca="true">+IF(OFFSET('Sanitation Data'!$I$28,0,10*ROW('Sanitation Data'!I175))="","",OFFSET('Sanitation Data'!$I$28,0,10*ROW('Sanitation Data'!I175)))</f>
        <v/>
      </c>
      <c r="DK181" s="309" t="str">
        <f ca="true">+IF(OFFSET('Sanitation Data'!$I$29,0,10*ROW('Sanitation Data'!I175))="","",OFFSET('Sanitation Data'!$I$29,0,10*ROW('Sanitation Data'!I175)))</f>
        <v/>
      </c>
      <c r="DL181" s="309" t="str">
        <f ca="true">+IF(OFFSET('Sanitation Data'!$I$30,0,10*ROW('Sanitation Data'!I175))="","",OFFSET('Sanitation Data'!$I$30,0,10*ROW('Sanitation Data'!I175)))</f>
        <v/>
      </c>
      <c r="DM181" s="309" t="str">
        <f ca="true">+IF(OFFSET('Sanitation Data'!$I$31,0,10*ROW('Sanitation Data'!I175))="","",OFFSET('Sanitation Data'!$I$31,0,10*ROW('Sanitation Data'!I175)))</f>
        <v/>
      </c>
      <c r="DN181" s="309" t="str">
        <f ca="true">+IF(OFFSET('Sanitation Data'!$I$32,0,10*ROW('Sanitation Data'!I175))="","",OFFSET('Sanitation Data'!$I$32,0,10*ROW('Sanitation Data'!I175)))</f>
        <v/>
      </c>
      <c r="DO181" s="309" t="str">
        <f ca="true">+IF(OFFSET('Hygiene Data'!$D$11,0,10*ROW('Hygiene Data'!D175))="","",OFFSET('Hygiene Data'!$D$11,0,10*ROW('Hygiene Data'!D175)))</f>
        <v/>
      </c>
      <c r="DP181" s="309" t="str">
        <f ca="true">+IF(OFFSET('Hygiene Data'!$D$12,0,10*ROW('Hygiene Data'!D175))="","",OFFSET('Hygiene Data'!$D$12,0,10*ROW('Hygiene Data'!D175)))</f>
        <v/>
      </c>
      <c r="DQ181" s="309" t="str">
        <f ca="true">+IF(OFFSET('Hygiene Data'!$D$13,0,10*ROW('Hygiene Data'!D175))="","",OFFSET('Hygiene Data'!$D$13,0,10*ROW('Hygiene Data'!D175)))</f>
        <v/>
      </c>
      <c r="DR181" s="309" t="str">
        <f ca="true">+IF(OFFSET('Hygiene Data'!$E$11,0,10*ROW('Hygiene Data'!E175))="","",OFFSET('Hygiene Data'!$E$11,0,10*ROW('Hygiene Data'!E175)))</f>
        <v/>
      </c>
      <c r="DS181" s="309" t="str">
        <f ca="true">+IF(OFFSET('Hygiene Data'!$E$12,0,10*ROW('Hygiene Data'!E175))="","",OFFSET('Hygiene Data'!$E$12,0,10*ROW('Hygiene Data'!E175)))</f>
        <v/>
      </c>
      <c r="DT181" s="309" t="str">
        <f ca="true">+IF(OFFSET('Hygiene Data'!$E$13,0,10*ROW('Hygiene Data'!E175))="","",OFFSET('Hygiene Data'!$E$13,0,10*ROW('Hygiene Data'!E175)))</f>
        <v/>
      </c>
      <c r="DU181" s="309" t="str">
        <f ca="true">+IF(OFFSET('Hygiene Data'!$F$11,0,10*ROW('Hygiene Data'!F175))="","",OFFSET('Hygiene Data'!$F$11,0,10*ROW('Hygiene Data'!F175)))</f>
        <v/>
      </c>
      <c r="DV181" s="309" t="str">
        <f ca="true">+IF(OFFSET('Hygiene Data'!$F$12,0,10*ROW('Hygiene Data'!F175))="","",OFFSET('Hygiene Data'!$F$12,0,10*ROW('Hygiene Data'!F175)))</f>
        <v/>
      </c>
      <c r="DW181" s="309" t="str">
        <f ca="true">+IF(OFFSET('Hygiene Data'!$F$13,0,10*ROW('Hygiene Data'!F175))="","",OFFSET('Hygiene Data'!$F$13,0,10*ROW('Hygiene Data'!F175)))</f>
        <v/>
      </c>
      <c r="DX181" s="309" t="str">
        <f ca="true">+IF(OFFSET('Hygiene Data'!$G$11,0,10*ROW('Hygiene Data'!G175))="","",OFFSET('Hygiene Data'!$G$11,0,10*ROW('Hygiene Data'!G175)))</f>
        <v/>
      </c>
      <c r="DY181" s="309" t="str">
        <f ca="true">+IF(OFFSET('Hygiene Data'!$G$12,0,10*ROW('Hygiene Data'!G175))="","",OFFSET('Hygiene Data'!$G$12,0,10*ROW('Hygiene Data'!G175)))</f>
        <v/>
      </c>
      <c r="DZ181" s="309" t="str">
        <f ca="true">+IF(OFFSET('Hygiene Data'!$G$13,0,10*ROW('Hygiene Data'!G175))="","",OFFSET('Hygiene Data'!$G$13,0,10*ROW('Hygiene Data'!G175)))</f>
        <v/>
      </c>
      <c r="EA181" s="309" t="str">
        <f ca="true">+IF(OFFSET('Hygiene Data'!$H$11,0,10*ROW('Hygiene Data'!H175))="","",OFFSET('Hygiene Data'!$H$11,0,10*ROW('Hygiene Data'!H175)))</f>
        <v/>
      </c>
      <c r="EB181" s="309" t="str">
        <f ca="true">+IF(OFFSET('Hygiene Data'!$H$12,0,10*ROW('Hygiene Data'!H175))="","",OFFSET('Hygiene Data'!$H$12,0,10*ROW('Hygiene Data'!H175)))</f>
        <v/>
      </c>
      <c r="EC181" s="309" t="str">
        <f ca="true">+IF(OFFSET('Hygiene Data'!$H$13,0,10*ROW('Hygiene Data'!H175))="","",OFFSET('Hygiene Data'!$H$13,0,10*ROW('Hygiene Data'!H175)))</f>
        <v/>
      </c>
      <c r="ED181" s="309" t="str">
        <f ca="true">+IF(OFFSET('Hygiene Data'!$I$11,0,10*ROW('Hygiene Data'!I175))="","",OFFSET('Hygiene Data'!$I$11,0,10*ROW('Hygiene Data'!I175)))</f>
        <v/>
      </c>
      <c r="EE181" s="309" t="str">
        <f ca="true">+IF(OFFSET('Hygiene Data'!$I$12,0,10*ROW('Hygiene Data'!I175))="","",OFFSET('Hygiene Data'!$I$12,0,10*ROW('Hygiene Data'!I175)))</f>
        <v/>
      </c>
      <c r="EF181" s="309"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65"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9"/>
      <c r="BS182" s="309" t="str">
        <f ca="true">+IF(OFFSET('Water Data'!$D$27,0,10*ROW('Water Data'!D176))="","",OFFSET('Water Data'!$D$27,0,10*ROW('Water Data'!D176)))</f>
        <v/>
      </c>
      <c r="BT182" s="309" t="str">
        <f ca="true">+IF(OFFSET('Water Data'!$D$28,0,10*ROW('Water Data'!D176))="","",OFFSET('Water Data'!$D$28,0,10*ROW('Water Data'!D176)))</f>
        <v/>
      </c>
      <c r="BU182" s="309" t="str">
        <f ca="true">+IF(OFFSET('Water Data'!$D$29,0,10*ROW('Water Data'!D176))="","",OFFSET('Water Data'!$D$29,0,10*ROW('Water Data'!D176)))</f>
        <v/>
      </c>
      <c r="BV182" s="309" t="str">
        <f ca="true">+IF(OFFSET('Water Data'!$E$27,0,10*ROW('Water Data'!E176))="","",OFFSET('Water Data'!$E$27,0,10*ROW('Water Data'!E176)))</f>
        <v/>
      </c>
      <c r="BW182" s="309" t="str">
        <f ca="true">+IF(OFFSET('Water Data'!$E$28,0,10*ROW('Water Data'!E176))="","",OFFSET('Water Data'!$E$28,0,10*ROW('Water Data'!E176)))</f>
        <v/>
      </c>
      <c r="BX182" s="309" t="str">
        <f ca="true">+IF(OFFSET('Water Data'!$E$29,0,10*ROW('Water Data'!E176))="","",OFFSET('Water Data'!$E$29,0,10*ROW('Water Data'!E176)))</f>
        <v/>
      </c>
      <c r="BY182" s="309" t="str">
        <f ca="true">+IF(OFFSET('Water Data'!$F$27,0,10*ROW('Water Data'!F176))="","",OFFSET('Water Data'!$F$27,0,10*ROW('Water Data'!F176)))</f>
        <v/>
      </c>
      <c r="BZ182" s="309" t="str">
        <f ca="true">+IF(OFFSET('Water Data'!$F$28,0,10*ROW('Water Data'!F176))="","",OFFSET('Water Data'!$F$28,0,10*ROW('Water Data'!F176)))</f>
        <v/>
      </c>
      <c r="CA182" s="309" t="str">
        <f ca="true">+IF(OFFSET('Water Data'!$F$29,0,10*ROW('Water Data'!F176))="","",OFFSET('Water Data'!$F$29,0,10*ROW('Water Data'!F176)))</f>
        <v/>
      </c>
      <c r="CB182" s="309" t="str">
        <f ca="true">+IF(OFFSET('Water Data'!$G$27,0,10*ROW('Water Data'!G176))="","",OFFSET('Water Data'!$G$27,0,10*ROW('Water Data'!G176)))</f>
        <v/>
      </c>
      <c r="CC182" s="309" t="str">
        <f ca="true">+IF(OFFSET('Water Data'!$G$28,0,10*ROW('Water Data'!G176))="","",OFFSET('Water Data'!$G$28,0,10*ROW('Water Data'!G176)))</f>
        <v/>
      </c>
      <c r="CD182" s="309" t="str">
        <f ca="true">+IF(OFFSET('Water Data'!$G$29,0,10*ROW('Water Data'!G176))="","",OFFSET('Water Data'!$G$29,0,10*ROW('Water Data'!G176)))</f>
        <v/>
      </c>
      <c r="CE182" s="309" t="str">
        <f ca="true">+IF(OFFSET('Water Data'!$H$27,0,10*ROW('Water Data'!H176))="","",OFFSET('Water Data'!$H$27,0,10*ROW('Water Data'!H176)))</f>
        <v/>
      </c>
      <c r="CF182" s="309" t="str">
        <f ca="true">+IF(OFFSET('Water Data'!$H$28,0,10*ROW('Water Data'!H176))="","",OFFSET('Water Data'!$H$28,0,10*ROW('Water Data'!H176)))</f>
        <v/>
      </c>
      <c r="CG182" s="309" t="str">
        <f ca="true">+IF(OFFSET('Water Data'!$H$29,0,10*ROW('Water Data'!H176))="","",OFFSET('Water Data'!$H$29,0,10*ROW('Water Data'!H176)))</f>
        <v/>
      </c>
      <c r="CH182" s="309" t="str">
        <f ca="true">+IF(OFFSET('Water Data'!$I$27,0,10*ROW('Water Data'!I176))="","",OFFSET('Water Data'!$I$27,0,10*ROW('Water Data'!I176)))</f>
        <v/>
      </c>
      <c r="CI182" s="309" t="str">
        <f ca="true">+IF(OFFSET('Water Data'!$I$28,0,10*ROW('Water Data'!I176))="","",OFFSET('Water Data'!$I$28,0,10*ROW('Water Data'!I176)))</f>
        <v/>
      </c>
      <c r="CJ182" s="309" t="str">
        <f ca="true">+IF(OFFSET('Water Data'!$I$29,0,10*ROW('Water Data'!I176))="","",OFFSET('Water Data'!$I$29,0,10*ROW('Water Data'!I176)))</f>
        <v/>
      </c>
      <c r="CK182" s="309" t="str">
        <f ca="true">+IF(OFFSET('Sanitation Data'!$D$28,0,10*ROW('Sanitation Data'!D176))="","",OFFSET('Sanitation Data'!$D$28,0,10*ROW('Sanitation Data'!D176)))</f>
        <v/>
      </c>
      <c r="CL182" s="309" t="str">
        <f ca="true">+IF(OFFSET('Sanitation Data'!$D$29,0,10*ROW('Sanitation Data'!D176))="","",OFFSET('Sanitation Data'!$D$29,0,10*ROW('Sanitation Data'!D176)))</f>
        <v/>
      </c>
      <c r="CM182" s="309" t="str">
        <f ca="true">+IF(OFFSET('Sanitation Data'!$D$30,0,10*ROW('Sanitation Data'!D176))="","",OFFSET('Sanitation Data'!$D$30,0,10*ROW('Sanitation Data'!D176)))</f>
        <v/>
      </c>
      <c r="CN182" s="309" t="str">
        <f ca="true">+IF(OFFSET('Sanitation Data'!$D$31,0,10*ROW('Sanitation Data'!D176))="","",OFFSET('Sanitation Data'!$D$31,0,10*ROW('Sanitation Data'!D176)))</f>
        <v/>
      </c>
      <c r="CO182" s="309" t="str">
        <f ca="true">+IF(OFFSET('Sanitation Data'!$D$32,0,10*ROW('Sanitation Data'!D176))="","",OFFSET('Sanitation Data'!$D$32,0,10*ROW('Sanitation Data'!D176)))</f>
        <v/>
      </c>
      <c r="CP182" s="309" t="str">
        <f ca="true">+IF(OFFSET('Sanitation Data'!$E$28,0,10*ROW('Sanitation Data'!E176))="","",OFFSET('Sanitation Data'!$E$28,0,10*ROW('Sanitation Data'!E176)))</f>
        <v/>
      </c>
      <c r="CQ182" s="309" t="str">
        <f ca="true">+IF(OFFSET('Sanitation Data'!$E$29,0,10*ROW('Sanitation Data'!E176))="","",OFFSET('Sanitation Data'!$E$29,0,10*ROW('Sanitation Data'!E176)))</f>
        <v/>
      </c>
      <c r="CR182" s="309" t="str">
        <f ca="true">+IF(OFFSET('Sanitation Data'!$E$30,0,10*ROW('Sanitation Data'!E176))="","",OFFSET('Sanitation Data'!$E$30,0,10*ROW('Sanitation Data'!E176)))</f>
        <v/>
      </c>
      <c r="CS182" s="309" t="str">
        <f ca="true">+IF(OFFSET('Sanitation Data'!$E$31,0,10*ROW('Sanitation Data'!E176))="","",OFFSET('Sanitation Data'!$E$31,0,10*ROW('Sanitation Data'!E176)))</f>
        <v/>
      </c>
      <c r="CT182" s="309" t="str">
        <f ca="true">+IF(OFFSET('Sanitation Data'!$E$32,0,10*ROW('Sanitation Data'!E176))="","",OFFSET('Sanitation Data'!$E$32,0,10*ROW('Sanitation Data'!E176)))</f>
        <v/>
      </c>
      <c r="CU182" s="309" t="str">
        <f ca="true">+IF(OFFSET('Sanitation Data'!$F$28,0,10*ROW('Sanitation Data'!F176))="","",OFFSET('Sanitation Data'!$F$28,0,10*ROW('Sanitation Data'!F176)))</f>
        <v/>
      </c>
      <c r="CV182" s="309" t="str">
        <f ca="true">+IF(OFFSET('Sanitation Data'!$F$29,0,10*ROW('Sanitation Data'!F176))="","",OFFSET('Sanitation Data'!$F$29,0,10*ROW('Sanitation Data'!F176)))</f>
        <v/>
      </c>
      <c r="CW182" s="309" t="str">
        <f ca="true">+IF(OFFSET('Sanitation Data'!$F$30,0,10*ROW('Sanitation Data'!F176))="","",OFFSET('Sanitation Data'!$F$30,0,10*ROW('Sanitation Data'!F176)))</f>
        <v/>
      </c>
      <c r="CX182" s="309" t="str">
        <f ca="true">+IF(OFFSET('Sanitation Data'!$F$31,0,10*ROW('Sanitation Data'!F176))="","",OFFSET('Sanitation Data'!$F$31,0,10*ROW('Sanitation Data'!F176)))</f>
        <v/>
      </c>
      <c r="CY182" s="309" t="str">
        <f ca="true">+IF(OFFSET('Sanitation Data'!$F$32,0,10*ROW('Sanitation Data'!F176))="","",OFFSET('Sanitation Data'!$F$32,0,10*ROW('Sanitation Data'!F176)))</f>
        <v/>
      </c>
      <c r="CZ182" s="309" t="str">
        <f ca="true">+IF(OFFSET('Sanitation Data'!$G$28,0,10*ROW('Sanitation Data'!G176))="","",OFFSET('Sanitation Data'!$G$28,0,10*ROW('Sanitation Data'!G176)))</f>
        <v/>
      </c>
      <c r="DA182" s="309" t="str">
        <f ca="true">+IF(OFFSET('Sanitation Data'!$G$29,0,10*ROW('Sanitation Data'!G176))="","",OFFSET('Sanitation Data'!$G$29,0,10*ROW('Sanitation Data'!G176)))</f>
        <v/>
      </c>
      <c r="DB182" s="309" t="str">
        <f ca="true">+IF(OFFSET('Sanitation Data'!$G$30,0,10*ROW('Sanitation Data'!G176))="","",OFFSET('Sanitation Data'!$G$30,0,10*ROW('Sanitation Data'!G176)))</f>
        <v/>
      </c>
      <c r="DC182" s="309" t="str">
        <f ca="true">+IF(OFFSET('Sanitation Data'!$G$31,0,10*ROW('Sanitation Data'!G176))="","",OFFSET('Sanitation Data'!$G$31,0,10*ROW('Sanitation Data'!G176)))</f>
        <v/>
      </c>
      <c r="DD182" s="309" t="str">
        <f ca="true">+IF(OFFSET('Sanitation Data'!$G$32,0,10*ROW('Sanitation Data'!G176))="","",OFFSET('Sanitation Data'!$G$32,0,10*ROW('Sanitation Data'!G176)))</f>
        <v/>
      </c>
      <c r="DE182" s="309" t="str">
        <f ca="true">+IF(OFFSET('Sanitation Data'!$H$28,0,10*ROW('Sanitation Data'!H176))="","",OFFSET('Sanitation Data'!$H$28,0,10*ROW('Sanitation Data'!H176)))</f>
        <v/>
      </c>
      <c r="DF182" s="309" t="str">
        <f ca="true">+IF(OFFSET('Sanitation Data'!$H$29,0,10*ROW('Sanitation Data'!H176))="","",OFFSET('Sanitation Data'!$H$29,0,10*ROW('Sanitation Data'!H176)))</f>
        <v/>
      </c>
      <c r="DG182" s="309" t="str">
        <f ca="true">+IF(OFFSET('Sanitation Data'!$H$30,0,10*ROW('Sanitation Data'!H176))="","",OFFSET('Sanitation Data'!$H$30,0,10*ROW('Sanitation Data'!H176)))</f>
        <v/>
      </c>
      <c r="DH182" s="309" t="str">
        <f ca="true">+IF(OFFSET('Sanitation Data'!$H$31,0,10*ROW('Sanitation Data'!H176))="","",OFFSET('Sanitation Data'!$H$31,0,10*ROW('Sanitation Data'!H176)))</f>
        <v/>
      </c>
      <c r="DI182" s="309" t="str">
        <f ca="true">+IF(OFFSET('Sanitation Data'!$H$32,0,10*ROW('Sanitation Data'!H176))="","",OFFSET('Sanitation Data'!$H$32,0,10*ROW('Sanitation Data'!H176)))</f>
        <v/>
      </c>
      <c r="DJ182" s="309" t="str">
        <f ca="true">+IF(OFFSET('Sanitation Data'!$I$28,0,10*ROW('Sanitation Data'!I176))="","",OFFSET('Sanitation Data'!$I$28,0,10*ROW('Sanitation Data'!I176)))</f>
        <v/>
      </c>
      <c r="DK182" s="309" t="str">
        <f ca="true">+IF(OFFSET('Sanitation Data'!$I$29,0,10*ROW('Sanitation Data'!I176))="","",OFFSET('Sanitation Data'!$I$29,0,10*ROW('Sanitation Data'!I176)))</f>
        <v/>
      </c>
      <c r="DL182" s="309" t="str">
        <f ca="true">+IF(OFFSET('Sanitation Data'!$I$30,0,10*ROW('Sanitation Data'!I176))="","",OFFSET('Sanitation Data'!$I$30,0,10*ROW('Sanitation Data'!I176)))</f>
        <v/>
      </c>
      <c r="DM182" s="309" t="str">
        <f ca="true">+IF(OFFSET('Sanitation Data'!$I$31,0,10*ROW('Sanitation Data'!I176))="","",OFFSET('Sanitation Data'!$I$31,0,10*ROW('Sanitation Data'!I176)))</f>
        <v/>
      </c>
      <c r="DN182" s="309" t="str">
        <f ca="true">+IF(OFFSET('Sanitation Data'!$I$32,0,10*ROW('Sanitation Data'!I176))="","",OFFSET('Sanitation Data'!$I$32,0,10*ROW('Sanitation Data'!I176)))</f>
        <v/>
      </c>
      <c r="DO182" s="309" t="str">
        <f ca="true">+IF(OFFSET('Hygiene Data'!$D$11,0,10*ROW('Hygiene Data'!D176))="","",OFFSET('Hygiene Data'!$D$11,0,10*ROW('Hygiene Data'!D176)))</f>
        <v/>
      </c>
      <c r="DP182" s="309" t="str">
        <f ca="true">+IF(OFFSET('Hygiene Data'!$D$12,0,10*ROW('Hygiene Data'!D176))="","",OFFSET('Hygiene Data'!$D$12,0,10*ROW('Hygiene Data'!D176)))</f>
        <v/>
      </c>
      <c r="DQ182" s="309" t="str">
        <f ca="true">+IF(OFFSET('Hygiene Data'!$D$13,0,10*ROW('Hygiene Data'!D176))="","",OFFSET('Hygiene Data'!$D$13,0,10*ROW('Hygiene Data'!D176)))</f>
        <v/>
      </c>
      <c r="DR182" s="309" t="str">
        <f ca="true">+IF(OFFSET('Hygiene Data'!$E$11,0,10*ROW('Hygiene Data'!E176))="","",OFFSET('Hygiene Data'!$E$11,0,10*ROW('Hygiene Data'!E176)))</f>
        <v/>
      </c>
      <c r="DS182" s="309" t="str">
        <f ca="true">+IF(OFFSET('Hygiene Data'!$E$12,0,10*ROW('Hygiene Data'!E176))="","",OFFSET('Hygiene Data'!$E$12,0,10*ROW('Hygiene Data'!E176)))</f>
        <v/>
      </c>
      <c r="DT182" s="309" t="str">
        <f ca="true">+IF(OFFSET('Hygiene Data'!$E$13,0,10*ROW('Hygiene Data'!E176))="","",OFFSET('Hygiene Data'!$E$13,0,10*ROW('Hygiene Data'!E176)))</f>
        <v/>
      </c>
      <c r="DU182" s="309" t="str">
        <f ca="true">+IF(OFFSET('Hygiene Data'!$F$11,0,10*ROW('Hygiene Data'!F176))="","",OFFSET('Hygiene Data'!$F$11,0,10*ROW('Hygiene Data'!F176)))</f>
        <v/>
      </c>
      <c r="DV182" s="309" t="str">
        <f ca="true">+IF(OFFSET('Hygiene Data'!$F$12,0,10*ROW('Hygiene Data'!F176))="","",OFFSET('Hygiene Data'!$F$12,0,10*ROW('Hygiene Data'!F176)))</f>
        <v/>
      </c>
      <c r="DW182" s="309" t="str">
        <f ca="true">+IF(OFFSET('Hygiene Data'!$F$13,0,10*ROW('Hygiene Data'!F176))="","",OFFSET('Hygiene Data'!$F$13,0,10*ROW('Hygiene Data'!F176)))</f>
        <v/>
      </c>
      <c r="DX182" s="309" t="str">
        <f ca="true">+IF(OFFSET('Hygiene Data'!$G$11,0,10*ROW('Hygiene Data'!G176))="","",OFFSET('Hygiene Data'!$G$11,0,10*ROW('Hygiene Data'!G176)))</f>
        <v/>
      </c>
      <c r="DY182" s="309" t="str">
        <f ca="true">+IF(OFFSET('Hygiene Data'!$G$12,0,10*ROW('Hygiene Data'!G176))="","",OFFSET('Hygiene Data'!$G$12,0,10*ROW('Hygiene Data'!G176)))</f>
        <v/>
      </c>
      <c r="DZ182" s="309" t="str">
        <f ca="true">+IF(OFFSET('Hygiene Data'!$G$13,0,10*ROW('Hygiene Data'!G176))="","",OFFSET('Hygiene Data'!$G$13,0,10*ROW('Hygiene Data'!G176)))</f>
        <v/>
      </c>
      <c r="EA182" s="309" t="str">
        <f ca="true">+IF(OFFSET('Hygiene Data'!$H$11,0,10*ROW('Hygiene Data'!H176))="","",OFFSET('Hygiene Data'!$H$11,0,10*ROW('Hygiene Data'!H176)))</f>
        <v/>
      </c>
      <c r="EB182" s="309" t="str">
        <f ca="true">+IF(OFFSET('Hygiene Data'!$H$12,0,10*ROW('Hygiene Data'!H176))="","",OFFSET('Hygiene Data'!$H$12,0,10*ROW('Hygiene Data'!H176)))</f>
        <v/>
      </c>
      <c r="EC182" s="309" t="str">
        <f ca="true">+IF(OFFSET('Hygiene Data'!$H$13,0,10*ROW('Hygiene Data'!H176))="","",OFFSET('Hygiene Data'!$H$13,0,10*ROW('Hygiene Data'!H176)))</f>
        <v/>
      </c>
      <c r="ED182" s="309" t="str">
        <f ca="true">+IF(OFFSET('Hygiene Data'!$I$11,0,10*ROW('Hygiene Data'!I176))="","",OFFSET('Hygiene Data'!$I$11,0,10*ROW('Hygiene Data'!I176)))</f>
        <v/>
      </c>
      <c r="EE182" s="309" t="str">
        <f ca="true">+IF(OFFSET('Hygiene Data'!$I$12,0,10*ROW('Hygiene Data'!I176))="","",OFFSET('Hygiene Data'!$I$12,0,10*ROW('Hygiene Data'!I176)))</f>
        <v/>
      </c>
      <c r="EF182" s="309"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65"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9"/>
      <c r="BS183" s="309" t="str">
        <f ca="true">+IF(OFFSET('Water Data'!$D$27,0,10*ROW('Water Data'!D177))="","",OFFSET('Water Data'!$D$27,0,10*ROW('Water Data'!D177)))</f>
        <v/>
      </c>
      <c r="BT183" s="309" t="str">
        <f ca="true">+IF(OFFSET('Water Data'!$D$28,0,10*ROW('Water Data'!D177))="","",OFFSET('Water Data'!$D$28,0,10*ROW('Water Data'!D177)))</f>
        <v/>
      </c>
      <c r="BU183" s="309" t="str">
        <f ca="true">+IF(OFFSET('Water Data'!$D$29,0,10*ROW('Water Data'!D177))="","",OFFSET('Water Data'!$D$29,0,10*ROW('Water Data'!D177)))</f>
        <v/>
      </c>
      <c r="BV183" s="309" t="str">
        <f ca="true">+IF(OFFSET('Water Data'!$E$27,0,10*ROW('Water Data'!E177))="","",OFFSET('Water Data'!$E$27,0,10*ROW('Water Data'!E177)))</f>
        <v/>
      </c>
      <c r="BW183" s="309" t="str">
        <f ca="true">+IF(OFFSET('Water Data'!$E$28,0,10*ROW('Water Data'!E177))="","",OFFSET('Water Data'!$E$28,0,10*ROW('Water Data'!E177)))</f>
        <v/>
      </c>
      <c r="BX183" s="309" t="str">
        <f ca="true">+IF(OFFSET('Water Data'!$E$29,0,10*ROW('Water Data'!E177))="","",OFFSET('Water Data'!$E$29,0,10*ROW('Water Data'!E177)))</f>
        <v/>
      </c>
      <c r="BY183" s="309" t="str">
        <f ca="true">+IF(OFFSET('Water Data'!$F$27,0,10*ROW('Water Data'!F177))="","",OFFSET('Water Data'!$F$27,0,10*ROW('Water Data'!F177)))</f>
        <v/>
      </c>
      <c r="BZ183" s="309" t="str">
        <f ca="true">+IF(OFFSET('Water Data'!$F$28,0,10*ROW('Water Data'!F177))="","",OFFSET('Water Data'!$F$28,0,10*ROW('Water Data'!F177)))</f>
        <v/>
      </c>
      <c r="CA183" s="309" t="str">
        <f ca="true">+IF(OFFSET('Water Data'!$F$29,0,10*ROW('Water Data'!F177))="","",OFFSET('Water Data'!$F$29,0,10*ROW('Water Data'!F177)))</f>
        <v/>
      </c>
      <c r="CB183" s="309" t="str">
        <f ca="true">+IF(OFFSET('Water Data'!$G$27,0,10*ROW('Water Data'!G177))="","",OFFSET('Water Data'!$G$27,0,10*ROW('Water Data'!G177)))</f>
        <v/>
      </c>
      <c r="CC183" s="309" t="str">
        <f ca="true">+IF(OFFSET('Water Data'!$G$28,0,10*ROW('Water Data'!G177))="","",OFFSET('Water Data'!$G$28,0,10*ROW('Water Data'!G177)))</f>
        <v/>
      </c>
      <c r="CD183" s="309" t="str">
        <f ca="true">+IF(OFFSET('Water Data'!$G$29,0,10*ROW('Water Data'!G177))="","",OFFSET('Water Data'!$G$29,0,10*ROW('Water Data'!G177)))</f>
        <v/>
      </c>
      <c r="CE183" s="309" t="str">
        <f ca="true">+IF(OFFSET('Water Data'!$H$27,0,10*ROW('Water Data'!H177))="","",OFFSET('Water Data'!$H$27,0,10*ROW('Water Data'!H177)))</f>
        <v/>
      </c>
      <c r="CF183" s="309" t="str">
        <f ca="true">+IF(OFFSET('Water Data'!$H$28,0,10*ROW('Water Data'!H177))="","",OFFSET('Water Data'!$H$28,0,10*ROW('Water Data'!H177)))</f>
        <v/>
      </c>
      <c r="CG183" s="309" t="str">
        <f ca="true">+IF(OFFSET('Water Data'!$H$29,0,10*ROW('Water Data'!H177))="","",OFFSET('Water Data'!$H$29,0,10*ROW('Water Data'!H177)))</f>
        <v/>
      </c>
      <c r="CH183" s="309" t="str">
        <f ca="true">+IF(OFFSET('Water Data'!$I$27,0,10*ROW('Water Data'!I177))="","",OFFSET('Water Data'!$I$27,0,10*ROW('Water Data'!I177)))</f>
        <v/>
      </c>
      <c r="CI183" s="309" t="str">
        <f ca="true">+IF(OFFSET('Water Data'!$I$28,0,10*ROW('Water Data'!I177))="","",OFFSET('Water Data'!$I$28,0,10*ROW('Water Data'!I177)))</f>
        <v/>
      </c>
      <c r="CJ183" s="309" t="str">
        <f ca="true">+IF(OFFSET('Water Data'!$I$29,0,10*ROW('Water Data'!I177))="","",OFFSET('Water Data'!$I$29,0,10*ROW('Water Data'!I177)))</f>
        <v/>
      </c>
      <c r="CK183" s="309" t="str">
        <f ca="true">+IF(OFFSET('Sanitation Data'!$D$28,0,10*ROW('Sanitation Data'!D177))="","",OFFSET('Sanitation Data'!$D$28,0,10*ROW('Sanitation Data'!D177)))</f>
        <v/>
      </c>
      <c r="CL183" s="309" t="str">
        <f ca="true">+IF(OFFSET('Sanitation Data'!$D$29,0,10*ROW('Sanitation Data'!D177))="","",OFFSET('Sanitation Data'!$D$29,0,10*ROW('Sanitation Data'!D177)))</f>
        <v/>
      </c>
      <c r="CM183" s="309" t="str">
        <f ca="true">+IF(OFFSET('Sanitation Data'!$D$30,0,10*ROW('Sanitation Data'!D177))="","",OFFSET('Sanitation Data'!$D$30,0,10*ROW('Sanitation Data'!D177)))</f>
        <v/>
      </c>
      <c r="CN183" s="309" t="str">
        <f ca="true">+IF(OFFSET('Sanitation Data'!$D$31,0,10*ROW('Sanitation Data'!D177))="","",OFFSET('Sanitation Data'!$D$31,0,10*ROW('Sanitation Data'!D177)))</f>
        <v/>
      </c>
      <c r="CO183" s="309" t="str">
        <f ca="true">+IF(OFFSET('Sanitation Data'!$D$32,0,10*ROW('Sanitation Data'!D177))="","",OFFSET('Sanitation Data'!$D$32,0,10*ROW('Sanitation Data'!D177)))</f>
        <v/>
      </c>
      <c r="CP183" s="309" t="str">
        <f ca="true">+IF(OFFSET('Sanitation Data'!$E$28,0,10*ROW('Sanitation Data'!E177))="","",OFFSET('Sanitation Data'!$E$28,0,10*ROW('Sanitation Data'!E177)))</f>
        <v/>
      </c>
      <c r="CQ183" s="309" t="str">
        <f ca="true">+IF(OFFSET('Sanitation Data'!$E$29,0,10*ROW('Sanitation Data'!E177))="","",OFFSET('Sanitation Data'!$E$29,0,10*ROW('Sanitation Data'!E177)))</f>
        <v/>
      </c>
      <c r="CR183" s="309" t="str">
        <f ca="true">+IF(OFFSET('Sanitation Data'!$E$30,0,10*ROW('Sanitation Data'!E177))="","",OFFSET('Sanitation Data'!$E$30,0,10*ROW('Sanitation Data'!E177)))</f>
        <v/>
      </c>
      <c r="CS183" s="309" t="str">
        <f ca="true">+IF(OFFSET('Sanitation Data'!$E$31,0,10*ROW('Sanitation Data'!E177))="","",OFFSET('Sanitation Data'!$E$31,0,10*ROW('Sanitation Data'!E177)))</f>
        <v/>
      </c>
      <c r="CT183" s="309" t="str">
        <f ca="true">+IF(OFFSET('Sanitation Data'!$E$32,0,10*ROW('Sanitation Data'!E177))="","",OFFSET('Sanitation Data'!$E$32,0,10*ROW('Sanitation Data'!E177)))</f>
        <v/>
      </c>
      <c r="CU183" s="309" t="str">
        <f ca="true">+IF(OFFSET('Sanitation Data'!$F$28,0,10*ROW('Sanitation Data'!F177))="","",OFFSET('Sanitation Data'!$F$28,0,10*ROW('Sanitation Data'!F177)))</f>
        <v/>
      </c>
      <c r="CV183" s="309" t="str">
        <f ca="true">+IF(OFFSET('Sanitation Data'!$F$29,0,10*ROW('Sanitation Data'!F177))="","",OFFSET('Sanitation Data'!$F$29,0,10*ROW('Sanitation Data'!F177)))</f>
        <v/>
      </c>
      <c r="CW183" s="309" t="str">
        <f ca="true">+IF(OFFSET('Sanitation Data'!$F$30,0,10*ROW('Sanitation Data'!F177))="","",OFFSET('Sanitation Data'!$F$30,0,10*ROW('Sanitation Data'!F177)))</f>
        <v/>
      </c>
      <c r="CX183" s="309" t="str">
        <f ca="true">+IF(OFFSET('Sanitation Data'!$F$31,0,10*ROW('Sanitation Data'!F177))="","",OFFSET('Sanitation Data'!$F$31,0,10*ROW('Sanitation Data'!F177)))</f>
        <v/>
      </c>
      <c r="CY183" s="309" t="str">
        <f ca="true">+IF(OFFSET('Sanitation Data'!$F$32,0,10*ROW('Sanitation Data'!F177))="","",OFFSET('Sanitation Data'!$F$32,0,10*ROW('Sanitation Data'!F177)))</f>
        <v/>
      </c>
      <c r="CZ183" s="309" t="str">
        <f ca="true">+IF(OFFSET('Sanitation Data'!$G$28,0,10*ROW('Sanitation Data'!G177))="","",OFFSET('Sanitation Data'!$G$28,0,10*ROW('Sanitation Data'!G177)))</f>
        <v/>
      </c>
      <c r="DA183" s="309" t="str">
        <f ca="true">+IF(OFFSET('Sanitation Data'!$G$29,0,10*ROW('Sanitation Data'!G177))="","",OFFSET('Sanitation Data'!$G$29,0,10*ROW('Sanitation Data'!G177)))</f>
        <v/>
      </c>
      <c r="DB183" s="309" t="str">
        <f ca="true">+IF(OFFSET('Sanitation Data'!$G$30,0,10*ROW('Sanitation Data'!G177))="","",OFFSET('Sanitation Data'!$G$30,0,10*ROW('Sanitation Data'!G177)))</f>
        <v/>
      </c>
      <c r="DC183" s="309" t="str">
        <f ca="true">+IF(OFFSET('Sanitation Data'!$G$31,0,10*ROW('Sanitation Data'!G177))="","",OFFSET('Sanitation Data'!$G$31,0,10*ROW('Sanitation Data'!G177)))</f>
        <v/>
      </c>
      <c r="DD183" s="309" t="str">
        <f ca="true">+IF(OFFSET('Sanitation Data'!$G$32,0,10*ROW('Sanitation Data'!G177))="","",OFFSET('Sanitation Data'!$G$32,0,10*ROW('Sanitation Data'!G177)))</f>
        <v/>
      </c>
      <c r="DE183" s="309" t="str">
        <f ca="true">+IF(OFFSET('Sanitation Data'!$H$28,0,10*ROW('Sanitation Data'!H177))="","",OFFSET('Sanitation Data'!$H$28,0,10*ROW('Sanitation Data'!H177)))</f>
        <v/>
      </c>
      <c r="DF183" s="309" t="str">
        <f ca="true">+IF(OFFSET('Sanitation Data'!$H$29,0,10*ROW('Sanitation Data'!H177))="","",OFFSET('Sanitation Data'!$H$29,0,10*ROW('Sanitation Data'!H177)))</f>
        <v/>
      </c>
      <c r="DG183" s="309" t="str">
        <f ca="true">+IF(OFFSET('Sanitation Data'!$H$30,0,10*ROW('Sanitation Data'!H177))="","",OFFSET('Sanitation Data'!$H$30,0,10*ROW('Sanitation Data'!H177)))</f>
        <v/>
      </c>
      <c r="DH183" s="309" t="str">
        <f ca="true">+IF(OFFSET('Sanitation Data'!$H$31,0,10*ROW('Sanitation Data'!H177))="","",OFFSET('Sanitation Data'!$H$31,0,10*ROW('Sanitation Data'!H177)))</f>
        <v/>
      </c>
      <c r="DI183" s="309" t="str">
        <f ca="true">+IF(OFFSET('Sanitation Data'!$H$32,0,10*ROW('Sanitation Data'!H177))="","",OFFSET('Sanitation Data'!$H$32,0,10*ROW('Sanitation Data'!H177)))</f>
        <v/>
      </c>
      <c r="DJ183" s="309" t="str">
        <f ca="true">+IF(OFFSET('Sanitation Data'!$I$28,0,10*ROW('Sanitation Data'!I177))="","",OFFSET('Sanitation Data'!$I$28,0,10*ROW('Sanitation Data'!I177)))</f>
        <v/>
      </c>
      <c r="DK183" s="309" t="str">
        <f ca="true">+IF(OFFSET('Sanitation Data'!$I$29,0,10*ROW('Sanitation Data'!I177))="","",OFFSET('Sanitation Data'!$I$29,0,10*ROW('Sanitation Data'!I177)))</f>
        <v/>
      </c>
      <c r="DL183" s="309" t="str">
        <f ca="true">+IF(OFFSET('Sanitation Data'!$I$30,0,10*ROW('Sanitation Data'!I177))="","",OFFSET('Sanitation Data'!$I$30,0,10*ROW('Sanitation Data'!I177)))</f>
        <v/>
      </c>
      <c r="DM183" s="309" t="str">
        <f ca="true">+IF(OFFSET('Sanitation Data'!$I$31,0,10*ROW('Sanitation Data'!I177))="","",OFFSET('Sanitation Data'!$I$31,0,10*ROW('Sanitation Data'!I177)))</f>
        <v/>
      </c>
      <c r="DN183" s="309" t="str">
        <f ca="true">+IF(OFFSET('Sanitation Data'!$I$32,0,10*ROW('Sanitation Data'!I177))="","",OFFSET('Sanitation Data'!$I$32,0,10*ROW('Sanitation Data'!I177)))</f>
        <v/>
      </c>
      <c r="DO183" s="309" t="str">
        <f ca="true">+IF(OFFSET('Hygiene Data'!$D$11,0,10*ROW('Hygiene Data'!D177))="","",OFFSET('Hygiene Data'!$D$11,0,10*ROW('Hygiene Data'!D177)))</f>
        <v/>
      </c>
      <c r="DP183" s="309" t="str">
        <f ca="true">+IF(OFFSET('Hygiene Data'!$D$12,0,10*ROW('Hygiene Data'!D177))="","",OFFSET('Hygiene Data'!$D$12,0,10*ROW('Hygiene Data'!D177)))</f>
        <v/>
      </c>
      <c r="DQ183" s="309" t="str">
        <f ca="true">+IF(OFFSET('Hygiene Data'!$D$13,0,10*ROW('Hygiene Data'!D177))="","",OFFSET('Hygiene Data'!$D$13,0,10*ROW('Hygiene Data'!D177)))</f>
        <v/>
      </c>
      <c r="DR183" s="309" t="str">
        <f ca="true">+IF(OFFSET('Hygiene Data'!$E$11,0,10*ROW('Hygiene Data'!E177))="","",OFFSET('Hygiene Data'!$E$11,0,10*ROW('Hygiene Data'!E177)))</f>
        <v/>
      </c>
      <c r="DS183" s="309" t="str">
        <f ca="true">+IF(OFFSET('Hygiene Data'!$E$12,0,10*ROW('Hygiene Data'!E177))="","",OFFSET('Hygiene Data'!$E$12,0,10*ROW('Hygiene Data'!E177)))</f>
        <v/>
      </c>
      <c r="DT183" s="309" t="str">
        <f ca="true">+IF(OFFSET('Hygiene Data'!$E$13,0,10*ROW('Hygiene Data'!E177))="","",OFFSET('Hygiene Data'!$E$13,0,10*ROW('Hygiene Data'!E177)))</f>
        <v/>
      </c>
      <c r="DU183" s="309" t="str">
        <f ca="true">+IF(OFFSET('Hygiene Data'!$F$11,0,10*ROW('Hygiene Data'!F177))="","",OFFSET('Hygiene Data'!$F$11,0,10*ROW('Hygiene Data'!F177)))</f>
        <v/>
      </c>
      <c r="DV183" s="309" t="str">
        <f ca="true">+IF(OFFSET('Hygiene Data'!$F$12,0,10*ROW('Hygiene Data'!F177))="","",OFFSET('Hygiene Data'!$F$12,0,10*ROW('Hygiene Data'!F177)))</f>
        <v/>
      </c>
      <c r="DW183" s="309" t="str">
        <f ca="true">+IF(OFFSET('Hygiene Data'!$F$13,0,10*ROW('Hygiene Data'!F177))="","",OFFSET('Hygiene Data'!$F$13,0,10*ROW('Hygiene Data'!F177)))</f>
        <v/>
      </c>
      <c r="DX183" s="309" t="str">
        <f ca="true">+IF(OFFSET('Hygiene Data'!$G$11,0,10*ROW('Hygiene Data'!G177))="","",OFFSET('Hygiene Data'!$G$11,0,10*ROW('Hygiene Data'!G177)))</f>
        <v/>
      </c>
      <c r="DY183" s="309" t="str">
        <f ca="true">+IF(OFFSET('Hygiene Data'!$G$12,0,10*ROW('Hygiene Data'!G177))="","",OFFSET('Hygiene Data'!$G$12,0,10*ROW('Hygiene Data'!G177)))</f>
        <v/>
      </c>
      <c r="DZ183" s="309" t="str">
        <f ca="true">+IF(OFFSET('Hygiene Data'!$G$13,0,10*ROW('Hygiene Data'!G177))="","",OFFSET('Hygiene Data'!$G$13,0,10*ROW('Hygiene Data'!G177)))</f>
        <v/>
      </c>
      <c r="EA183" s="309" t="str">
        <f ca="true">+IF(OFFSET('Hygiene Data'!$H$11,0,10*ROW('Hygiene Data'!H177))="","",OFFSET('Hygiene Data'!$H$11,0,10*ROW('Hygiene Data'!H177)))</f>
        <v/>
      </c>
      <c r="EB183" s="309" t="str">
        <f ca="true">+IF(OFFSET('Hygiene Data'!$H$12,0,10*ROW('Hygiene Data'!H177))="","",OFFSET('Hygiene Data'!$H$12,0,10*ROW('Hygiene Data'!H177)))</f>
        <v/>
      </c>
      <c r="EC183" s="309" t="str">
        <f ca="true">+IF(OFFSET('Hygiene Data'!$H$13,0,10*ROW('Hygiene Data'!H177))="","",OFFSET('Hygiene Data'!$H$13,0,10*ROW('Hygiene Data'!H177)))</f>
        <v/>
      </c>
      <c r="ED183" s="309" t="str">
        <f ca="true">+IF(OFFSET('Hygiene Data'!$I$11,0,10*ROW('Hygiene Data'!I177))="","",OFFSET('Hygiene Data'!$I$11,0,10*ROW('Hygiene Data'!I177)))</f>
        <v/>
      </c>
      <c r="EE183" s="309" t="str">
        <f ca="true">+IF(OFFSET('Hygiene Data'!$I$12,0,10*ROW('Hygiene Data'!I177))="","",OFFSET('Hygiene Data'!$I$12,0,10*ROW('Hygiene Data'!I177)))</f>
        <v/>
      </c>
      <c r="EF183" s="309"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65"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9"/>
      <c r="BS184" s="309" t="str">
        <f ca="true">+IF(OFFSET('Water Data'!$D$27,0,10*ROW('Water Data'!D178))="","",OFFSET('Water Data'!$D$27,0,10*ROW('Water Data'!D178)))</f>
        <v/>
      </c>
      <c r="BT184" s="309" t="str">
        <f ca="true">+IF(OFFSET('Water Data'!$D$28,0,10*ROW('Water Data'!D178))="","",OFFSET('Water Data'!$D$28,0,10*ROW('Water Data'!D178)))</f>
        <v/>
      </c>
      <c r="BU184" s="309" t="str">
        <f ca="true">+IF(OFFSET('Water Data'!$D$29,0,10*ROW('Water Data'!D178))="","",OFFSET('Water Data'!$D$29,0,10*ROW('Water Data'!D178)))</f>
        <v/>
      </c>
      <c r="BV184" s="309" t="str">
        <f ca="true">+IF(OFFSET('Water Data'!$E$27,0,10*ROW('Water Data'!E178))="","",OFFSET('Water Data'!$E$27,0,10*ROW('Water Data'!E178)))</f>
        <v/>
      </c>
      <c r="BW184" s="309" t="str">
        <f ca="true">+IF(OFFSET('Water Data'!$E$28,0,10*ROW('Water Data'!E178))="","",OFFSET('Water Data'!$E$28,0,10*ROW('Water Data'!E178)))</f>
        <v/>
      </c>
      <c r="BX184" s="309" t="str">
        <f ca="true">+IF(OFFSET('Water Data'!$E$29,0,10*ROW('Water Data'!E178))="","",OFFSET('Water Data'!$E$29,0,10*ROW('Water Data'!E178)))</f>
        <v/>
      </c>
      <c r="BY184" s="309" t="str">
        <f ca="true">+IF(OFFSET('Water Data'!$F$27,0,10*ROW('Water Data'!F178))="","",OFFSET('Water Data'!$F$27,0,10*ROW('Water Data'!F178)))</f>
        <v/>
      </c>
      <c r="BZ184" s="309" t="str">
        <f ca="true">+IF(OFFSET('Water Data'!$F$28,0,10*ROW('Water Data'!F178))="","",OFFSET('Water Data'!$F$28,0,10*ROW('Water Data'!F178)))</f>
        <v/>
      </c>
      <c r="CA184" s="309" t="str">
        <f ca="true">+IF(OFFSET('Water Data'!$F$29,0,10*ROW('Water Data'!F178))="","",OFFSET('Water Data'!$F$29,0,10*ROW('Water Data'!F178)))</f>
        <v/>
      </c>
      <c r="CB184" s="309" t="str">
        <f ca="true">+IF(OFFSET('Water Data'!$G$27,0,10*ROW('Water Data'!G178))="","",OFFSET('Water Data'!$G$27,0,10*ROW('Water Data'!G178)))</f>
        <v/>
      </c>
      <c r="CC184" s="309" t="str">
        <f ca="true">+IF(OFFSET('Water Data'!$G$28,0,10*ROW('Water Data'!G178))="","",OFFSET('Water Data'!$G$28,0,10*ROW('Water Data'!G178)))</f>
        <v/>
      </c>
      <c r="CD184" s="309" t="str">
        <f ca="true">+IF(OFFSET('Water Data'!$G$29,0,10*ROW('Water Data'!G178))="","",OFFSET('Water Data'!$G$29,0,10*ROW('Water Data'!G178)))</f>
        <v/>
      </c>
      <c r="CE184" s="309" t="str">
        <f ca="true">+IF(OFFSET('Water Data'!$H$27,0,10*ROW('Water Data'!H178))="","",OFFSET('Water Data'!$H$27,0,10*ROW('Water Data'!H178)))</f>
        <v/>
      </c>
      <c r="CF184" s="309" t="str">
        <f ca="true">+IF(OFFSET('Water Data'!$H$28,0,10*ROW('Water Data'!H178))="","",OFFSET('Water Data'!$H$28,0,10*ROW('Water Data'!H178)))</f>
        <v/>
      </c>
      <c r="CG184" s="309" t="str">
        <f ca="true">+IF(OFFSET('Water Data'!$H$29,0,10*ROW('Water Data'!H178))="","",OFFSET('Water Data'!$H$29,0,10*ROW('Water Data'!H178)))</f>
        <v/>
      </c>
      <c r="CH184" s="309" t="str">
        <f ca="true">+IF(OFFSET('Water Data'!$I$27,0,10*ROW('Water Data'!I178))="","",OFFSET('Water Data'!$I$27,0,10*ROW('Water Data'!I178)))</f>
        <v/>
      </c>
      <c r="CI184" s="309" t="str">
        <f ca="true">+IF(OFFSET('Water Data'!$I$28,0,10*ROW('Water Data'!I178))="","",OFFSET('Water Data'!$I$28,0,10*ROW('Water Data'!I178)))</f>
        <v/>
      </c>
      <c r="CJ184" s="309" t="str">
        <f ca="true">+IF(OFFSET('Water Data'!$I$29,0,10*ROW('Water Data'!I178))="","",OFFSET('Water Data'!$I$29,0,10*ROW('Water Data'!I178)))</f>
        <v/>
      </c>
      <c r="CK184" s="309" t="str">
        <f ca="true">+IF(OFFSET('Sanitation Data'!$D$28,0,10*ROW('Sanitation Data'!D178))="","",OFFSET('Sanitation Data'!$D$28,0,10*ROW('Sanitation Data'!D178)))</f>
        <v/>
      </c>
      <c r="CL184" s="309" t="str">
        <f ca="true">+IF(OFFSET('Sanitation Data'!$D$29,0,10*ROW('Sanitation Data'!D178))="","",OFFSET('Sanitation Data'!$D$29,0,10*ROW('Sanitation Data'!D178)))</f>
        <v/>
      </c>
      <c r="CM184" s="309" t="str">
        <f ca="true">+IF(OFFSET('Sanitation Data'!$D$30,0,10*ROW('Sanitation Data'!D178))="","",OFFSET('Sanitation Data'!$D$30,0,10*ROW('Sanitation Data'!D178)))</f>
        <v/>
      </c>
      <c r="CN184" s="309" t="str">
        <f ca="true">+IF(OFFSET('Sanitation Data'!$D$31,0,10*ROW('Sanitation Data'!D178))="","",OFFSET('Sanitation Data'!$D$31,0,10*ROW('Sanitation Data'!D178)))</f>
        <v/>
      </c>
      <c r="CO184" s="309" t="str">
        <f ca="true">+IF(OFFSET('Sanitation Data'!$D$32,0,10*ROW('Sanitation Data'!D178))="","",OFFSET('Sanitation Data'!$D$32,0,10*ROW('Sanitation Data'!D178)))</f>
        <v/>
      </c>
      <c r="CP184" s="309" t="str">
        <f ca="true">+IF(OFFSET('Sanitation Data'!$E$28,0,10*ROW('Sanitation Data'!E178))="","",OFFSET('Sanitation Data'!$E$28,0,10*ROW('Sanitation Data'!E178)))</f>
        <v/>
      </c>
      <c r="CQ184" s="309" t="str">
        <f ca="true">+IF(OFFSET('Sanitation Data'!$E$29,0,10*ROW('Sanitation Data'!E178))="","",OFFSET('Sanitation Data'!$E$29,0,10*ROW('Sanitation Data'!E178)))</f>
        <v/>
      </c>
      <c r="CR184" s="309" t="str">
        <f ca="true">+IF(OFFSET('Sanitation Data'!$E$30,0,10*ROW('Sanitation Data'!E178))="","",OFFSET('Sanitation Data'!$E$30,0,10*ROW('Sanitation Data'!E178)))</f>
        <v/>
      </c>
      <c r="CS184" s="309" t="str">
        <f ca="true">+IF(OFFSET('Sanitation Data'!$E$31,0,10*ROW('Sanitation Data'!E178))="","",OFFSET('Sanitation Data'!$E$31,0,10*ROW('Sanitation Data'!E178)))</f>
        <v/>
      </c>
      <c r="CT184" s="309" t="str">
        <f ca="true">+IF(OFFSET('Sanitation Data'!$E$32,0,10*ROW('Sanitation Data'!E178))="","",OFFSET('Sanitation Data'!$E$32,0,10*ROW('Sanitation Data'!E178)))</f>
        <v/>
      </c>
      <c r="CU184" s="309" t="str">
        <f ca="true">+IF(OFFSET('Sanitation Data'!$F$28,0,10*ROW('Sanitation Data'!F178))="","",OFFSET('Sanitation Data'!$F$28,0,10*ROW('Sanitation Data'!F178)))</f>
        <v/>
      </c>
      <c r="CV184" s="309" t="str">
        <f ca="true">+IF(OFFSET('Sanitation Data'!$F$29,0,10*ROW('Sanitation Data'!F178))="","",OFFSET('Sanitation Data'!$F$29,0,10*ROW('Sanitation Data'!F178)))</f>
        <v/>
      </c>
      <c r="CW184" s="309" t="str">
        <f ca="true">+IF(OFFSET('Sanitation Data'!$F$30,0,10*ROW('Sanitation Data'!F178))="","",OFFSET('Sanitation Data'!$F$30,0,10*ROW('Sanitation Data'!F178)))</f>
        <v/>
      </c>
      <c r="CX184" s="309" t="str">
        <f ca="true">+IF(OFFSET('Sanitation Data'!$F$31,0,10*ROW('Sanitation Data'!F178))="","",OFFSET('Sanitation Data'!$F$31,0,10*ROW('Sanitation Data'!F178)))</f>
        <v/>
      </c>
      <c r="CY184" s="309" t="str">
        <f ca="true">+IF(OFFSET('Sanitation Data'!$F$32,0,10*ROW('Sanitation Data'!F178))="","",OFFSET('Sanitation Data'!$F$32,0,10*ROW('Sanitation Data'!F178)))</f>
        <v/>
      </c>
      <c r="CZ184" s="309" t="str">
        <f ca="true">+IF(OFFSET('Sanitation Data'!$G$28,0,10*ROW('Sanitation Data'!G178))="","",OFFSET('Sanitation Data'!$G$28,0,10*ROW('Sanitation Data'!G178)))</f>
        <v/>
      </c>
      <c r="DA184" s="309" t="str">
        <f ca="true">+IF(OFFSET('Sanitation Data'!$G$29,0,10*ROW('Sanitation Data'!G178))="","",OFFSET('Sanitation Data'!$G$29,0,10*ROW('Sanitation Data'!G178)))</f>
        <v/>
      </c>
      <c r="DB184" s="309" t="str">
        <f ca="true">+IF(OFFSET('Sanitation Data'!$G$30,0,10*ROW('Sanitation Data'!G178))="","",OFFSET('Sanitation Data'!$G$30,0,10*ROW('Sanitation Data'!G178)))</f>
        <v/>
      </c>
      <c r="DC184" s="309" t="str">
        <f ca="true">+IF(OFFSET('Sanitation Data'!$G$31,0,10*ROW('Sanitation Data'!G178))="","",OFFSET('Sanitation Data'!$G$31,0,10*ROW('Sanitation Data'!G178)))</f>
        <v/>
      </c>
      <c r="DD184" s="309" t="str">
        <f ca="true">+IF(OFFSET('Sanitation Data'!$G$32,0,10*ROW('Sanitation Data'!G178))="","",OFFSET('Sanitation Data'!$G$32,0,10*ROW('Sanitation Data'!G178)))</f>
        <v/>
      </c>
      <c r="DE184" s="309" t="str">
        <f ca="true">+IF(OFFSET('Sanitation Data'!$H$28,0,10*ROW('Sanitation Data'!H178))="","",OFFSET('Sanitation Data'!$H$28,0,10*ROW('Sanitation Data'!H178)))</f>
        <v/>
      </c>
      <c r="DF184" s="309" t="str">
        <f ca="true">+IF(OFFSET('Sanitation Data'!$H$29,0,10*ROW('Sanitation Data'!H178))="","",OFFSET('Sanitation Data'!$H$29,0,10*ROW('Sanitation Data'!H178)))</f>
        <v/>
      </c>
      <c r="DG184" s="309" t="str">
        <f ca="true">+IF(OFFSET('Sanitation Data'!$H$30,0,10*ROW('Sanitation Data'!H178))="","",OFFSET('Sanitation Data'!$H$30,0,10*ROW('Sanitation Data'!H178)))</f>
        <v/>
      </c>
      <c r="DH184" s="309" t="str">
        <f ca="true">+IF(OFFSET('Sanitation Data'!$H$31,0,10*ROW('Sanitation Data'!H178))="","",OFFSET('Sanitation Data'!$H$31,0,10*ROW('Sanitation Data'!H178)))</f>
        <v/>
      </c>
      <c r="DI184" s="309" t="str">
        <f ca="true">+IF(OFFSET('Sanitation Data'!$H$32,0,10*ROW('Sanitation Data'!H178))="","",OFFSET('Sanitation Data'!$H$32,0,10*ROW('Sanitation Data'!H178)))</f>
        <v/>
      </c>
      <c r="DJ184" s="309" t="str">
        <f ca="true">+IF(OFFSET('Sanitation Data'!$I$28,0,10*ROW('Sanitation Data'!I178))="","",OFFSET('Sanitation Data'!$I$28,0,10*ROW('Sanitation Data'!I178)))</f>
        <v/>
      </c>
      <c r="DK184" s="309" t="str">
        <f ca="true">+IF(OFFSET('Sanitation Data'!$I$29,0,10*ROW('Sanitation Data'!I178))="","",OFFSET('Sanitation Data'!$I$29,0,10*ROW('Sanitation Data'!I178)))</f>
        <v/>
      </c>
      <c r="DL184" s="309" t="str">
        <f ca="true">+IF(OFFSET('Sanitation Data'!$I$30,0,10*ROW('Sanitation Data'!I178))="","",OFFSET('Sanitation Data'!$I$30,0,10*ROW('Sanitation Data'!I178)))</f>
        <v/>
      </c>
      <c r="DM184" s="309" t="str">
        <f ca="true">+IF(OFFSET('Sanitation Data'!$I$31,0,10*ROW('Sanitation Data'!I178))="","",OFFSET('Sanitation Data'!$I$31,0,10*ROW('Sanitation Data'!I178)))</f>
        <v/>
      </c>
      <c r="DN184" s="309" t="str">
        <f ca="true">+IF(OFFSET('Sanitation Data'!$I$32,0,10*ROW('Sanitation Data'!I178))="","",OFFSET('Sanitation Data'!$I$32,0,10*ROW('Sanitation Data'!I178)))</f>
        <v/>
      </c>
      <c r="DO184" s="309" t="str">
        <f ca="true">+IF(OFFSET('Hygiene Data'!$D$11,0,10*ROW('Hygiene Data'!D178))="","",OFFSET('Hygiene Data'!$D$11,0,10*ROW('Hygiene Data'!D178)))</f>
        <v/>
      </c>
      <c r="DP184" s="309" t="str">
        <f ca="true">+IF(OFFSET('Hygiene Data'!$D$12,0,10*ROW('Hygiene Data'!D178))="","",OFFSET('Hygiene Data'!$D$12,0,10*ROW('Hygiene Data'!D178)))</f>
        <v/>
      </c>
      <c r="DQ184" s="309" t="str">
        <f ca="true">+IF(OFFSET('Hygiene Data'!$D$13,0,10*ROW('Hygiene Data'!D178))="","",OFFSET('Hygiene Data'!$D$13,0,10*ROW('Hygiene Data'!D178)))</f>
        <v/>
      </c>
      <c r="DR184" s="309" t="str">
        <f ca="true">+IF(OFFSET('Hygiene Data'!$E$11,0,10*ROW('Hygiene Data'!E178))="","",OFFSET('Hygiene Data'!$E$11,0,10*ROW('Hygiene Data'!E178)))</f>
        <v/>
      </c>
      <c r="DS184" s="309" t="str">
        <f ca="true">+IF(OFFSET('Hygiene Data'!$E$12,0,10*ROW('Hygiene Data'!E178))="","",OFFSET('Hygiene Data'!$E$12,0,10*ROW('Hygiene Data'!E178)))</f>
        <v/>
      </c>
      <c r="DT184" s="309" t="str">
        <f ca="true">+IF(OFFSET('Hygiene Data'!$E$13,0,10*ROW('Hygiene Data'!E178))="","",OFFSET('Hygiene Data'!$E$13,0,10*ROW('Hygiene Data'!E178)))</f>
        <v/>
      </c>
      <c r="DU184" s="309" t="str">
        <f ca="true">+IF(OFFSET('Hygiene Data'!$F$11,0,10*ROW('Hygiene Data'!F178))="","",OFFSET('Hygiene Data'!$F$11,0,10*ROW('Hygiene Data'!F178)))</f>
        <v/>
      </c>
      <c r="DV184" s="309" t="str">
        <f ca="true">+IF(OFFSET('Hygiene Data'!$F$12,0,10*ROW('Hygiene Data'!F178))="","",OFFSET('Hygiene Data'!$F$12,0,10*ROW('Hygiene Data'!F178)))</f>
        <v/>
      </c>
      <c r="DW184" s="309" t="str">
        <f ca="true">+IF(OFFSET('Hygiene Data'!$F$13,0,10*ROW('Hygiene Data'!F178))="","",OFFSET('Hygiene Data'!$F$13,0,10*ROW('Hygiene Data'!F178)))</f>
        <v/>
      </c>
      <c r="DX184" s="309" t="str">
        <f ca="true">+IF(OFFSET('Hygiene Data'!$G$11,0,10*ROW('Hygiene Data'!G178))="","",OFFSET('Hygiene Data'!$G$11,0,10*ROW('Hygiene Data'!G178)))</f>
        <v/>
      </c>
      <c r="DY184" s="309" t="str">
        <f ca="true">+IF(OFFSET('Hygiene Data'!$G$12,0,10*ROW('Hygiene Data'!G178))="","",OFFSET('Hygiene Data'!$G$12,0,10*ROW('Hygiene Data'!G178)))</f>
        <v/>
      </c>
      <c r="DZ184" s="309" t="str">
        <f ca="true">+IF(OFFSET('Hygiene Data'!$G$13,0,10*ROW('Hygiene Data'!G178))="","",OFFSET('Hygiene Data'!$G$13,0,10*ROW('Hygiene Data'!G178)))</f>
        <v/>
      </c>
      <c r="EA184" s="309" t="str">
        <f ca="true">+IF(OFFSET('Hygiene Data'!$H$11,0,10*ROW('Hygiene Data'!H178))="","",OFFSET('Hygiene Data'!$H$11,0,10*ROW('Hygiene Data'!H178)))</f>
        <v/>
      </c>
      <c r="EB184" s="309" t="str">
        <f ca="true">+IF(OFFSET('Hygiene Data'!$H$12,0,10*ROW('Hygiene Data'!H178))="","",OFFSET('Hygiene Data'!$H$12,0,10*ROW('Hygiene Data'!H178)))</f>
        <v/>
      </c>
      <c r="EC184" s="309" t="str">
        <f ca="true">+IF(OFFSET('Hygiene Data'!$H$13,0,10*ROW('Hygiene Data'!H178))="","",OFFSET('Hygiene Data'!$H$13,0,10*ROW('Hygiene Data'!H178)))</f>
        <v/>
      </c>
      <c r="ED184" s="309" t="str">
        <f ca="true">+IF(OFFSET('Hygiene Data'!$I$11,0,10*ROW('Hygiene Data'!I178))="","",OFFSET('Hygiene Data'!$I$11,0,10*ROW('Hygiene Data'!I178)))</f>
        <v/>
      </c>
      <c r="EE184" s="309" t="str">
        <f ca="true">+IF(OFFSET('Hygiene Data'!$I$12,0,10*ROW('Hygiene Data'!I178))="","",OFFSET('Hygiene Data'!$I$12,0,10*ROW('Hygiene Data'!I178)))</f>
        <v/>
      </c>
      <c r="EF184" s="309"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65"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9"/>
      <c r="BS185" s="309" t="str">
        <f ca="true">+IF(OFFSET('Water Data'!$D$27,0,10*ROW('Water Data'!D179))="","",OFFSET('Water Data'!$D$27,0,10*ROW('Water Data'!D179)))</f>
        <v/>
      </c>
      <c r="BT185" s="309" t="str">
        <f ca="true">+IF(OFFSET('Water Data'!$D$28,0,10*ROW('Water Data'!D179))="","",OFFSET('Water Data'!$D$28,0,10*ROW('Water Data'!D179)))</f>
        <v/>
      </c>
      <c r="BU185" s="309" t="str">
        <f ca="true">+IF(OFFSET('Water Data'!$D$29,0,10*ROW('Water Data'!D179))="","",OFFSET('Water Data'!$D$29,0,10*ROW('Water Data'!D179)))</f>
        <v/>
      </c>
      <c r="BV185" s="309" t="str">
        <f ca="true">+IF(OFFSET('Water Data'!$E$27,0,10*ROW('Water Data'!E179))="","",OFFSET('Water Data'!$E$27,0,10*ROW('Water Data'!E179)))</f>
        <v/>
      </c>
      <c r="BW185" s="309" t="str">
        <f ca="true">+IF(OFFSET('Water Data'!$E$28,0,10*ROW('Water Data'!E179))="","",OFFSET('Water Data'!$E$28,0,10*ROW('Water Data'!E179)))</f>
        <v/>
      </c>
      <c r="BX185" s="309" t="str">
        <f ca="true">+IF(OFFSET('Water Data'!$E$29,0,10*ROW('Water Data'!E179))="","",OFFSET('Water Data'!$E$29,0,10*ROW('Water Data'!E179)))</f>
        <v/>
      </c>
      <c r="BY185" s="309" t="str">
        <f ca="true">+IF(OFFSET('Water Data'!$F$27,0,10*ROW('Water Data'!F179))="","",OFFSET('Water Data'!$F$27,0,10*ROW('Water Data'!F179)))</f>
        <v/>
      </c>
      <c r="BZ185" s="309" t="str">
        <f ca="true">+IF(OFFSET('Water Data'!$F$28,0,10*ROW('Water Data'!F179))="","",OFFSET('Water Data'!$F$28,0,10*ROW('Water Data'!F179)))</f>
        <v/>
      </c>
      <c r="CA185" s="309" t="str">
        <f ca="true">+IF(OFFSET('Water Data'!$F$29,0,10*ROW('Water Data'!F179))="","",OFFSET('Water Data'!$F$29,0,10*ROW('Water Data'!F179)))</f>
        <v/>
      </c>
      <c r="CB185" s="309" t="str">
        <f ca="true">+IF(OFFSET('Water Data'!$G$27,0,10*ROW('Water Data'!G179))="","",OFFSET('Water Data'!$G$27,0,10*ROW('Water Data'!G179)))</f>
        <v/>
      </c>
      <c r="CC185" s="309" t="str">
        <f ca="true">+IF(OFFSET('Water Data'!$G$28,0,10*ROW('Water Data'!G179))="","",OFFSET('Water Data'!$G$28,0,10*ROW('Water Data'!G179)))</f>
        <v/>
      </c>
      <c r="CD185" s="309" t="str">
        <f ca="true">+IF(OFFSET('Water Data'!$G$29,0,10*ROW('Water Data'!G179))="","",OFFSET('Water Data'!$G$29,0,10*ROW('Water Data'!G179)))</f>
        <v/>
      </c>
      <c r="CE185" s="309" t="str">
        <f ca="true">+IF(OFFSET('Water Data'!$H$27,0,10*ROW('Water Data'!H179))="","",OFFSET('Water Data'!$H$27,0,10*ROW('Water Data'!H179)))</f>
        <v/>
      </c>
      <c r="CF185" s="309" t="str">
        <f ca="true">+IF(OFFSET('Water Data'!$H$28,0,10*ROW('Water Data'!H179))="","",OFFSET('Water Data'!$H$28,0,10*ROW('Water Data'!H179)))</f>
        <v/>
      </c>
      <c r="CG185" s="309" t="str">
        <f ca="true">+IF(OFFSET('Water Data'!$H$29,0,10*ROW('Water Data'!H179))="","",OFFSET('Water Data'!$H$29,0,10*ROW('Water Data'!H179)))</f>
        <v/>
      </c>
      <c r="CH185" s="309" t="str">
        <f ca="true">+IF(OFFSET('Water Data'!$I$27,0,10*ROW('Water Data'!I179))="","",OFFSET('Water Data'!$I$27,0,10*ROW('Water Data'!I179)))</f>
        <v/>
      </c>
      <c r="CI185" s="309" t="str">
        <f ca="true">+IF(OFFSET('Water Data'!$I$28,0,10*ROW('Water Data'!I179))="","",OFFSET('Water Data'!$I$28,0,10*ROW('Water Data'!I179)))</f>
        <v/>
      </c>
      <c r="CJ185" s="309" t="str">
        <f ca="true">+IF(OFFSET('Water Data'!$I$29,0,10*ROW('Water Data'!I179))="","",OFFSET('Water Data'!$I$29,0,10*ROW('Water Data'!I179)))</f>
        <v/>
      </c>
      <c r="CK185" s="309" t="str">
        <f ca="true">+IF(OFFSET('Sanitation Data'!$D$28,0,10*ROW('Sanitation Data'!D179))="","",OFFSET('Sanitation Data'!$D$28,0,10*ROW('Sanitation Data'!D179)))</f>
        <v/>
      </c>
      <c r="CL185" s="309" t="str">
        <f ca="true">+IF(OFFSET('Sanitation Data'!$D$29,0,10*ROW('Sanitation Data'!D179))="","",OFFSET('Sanitation Data'!$D$29,0,10*ROW('Sanitation Data'!D179)))</f>
        <v/>
      </c>
      <c r="CM185" s="309" t="str">
        <f ca="true">+IF(OFFSET('Sanitation Data'!$D$30,0,10*ROW('Sanitation Data'!D179))="","",OFFSET('Sanitation Data'!$D$30,0,10*ROW('Sanitation Data'!D179)))</f>
        <v/>
      </c>
      <c r="CN185" s="309" t="str">
        <f ca="true">+IF(OFFSET('Sanitation Data'!$D$31,0,10*ROW('Sanitation Data'!D179))="","",OFFSET('Sanitation Data'!$D$31,0,10*ROW('Sanitation Data'!D179)))</f>
        <v/>
      </c>
      <c r="CO185" s="309" t="str">
        <f ca="true">+IF(OFFSET('Sanitation Data'!$D$32,0,10*ROW('Sanitation Data'!D179))="","",OFFSET('Sanitation Data'!$D$32,0,10*ROW('Sanitation Data'!D179)))</f>
        <v/>
      </c>
      <c r="CP185" s="309" t="str">
        <f ca="true">+IF(OFFSET('Sanitation Data'!$E$28,0,10*ROW('Sanitation Data'!E179))="","",OFFSET('Sanitation Data'!$E$28,0,10*ROW('Sanitation Data'!E179)))</f>
        <v/>
      </c>
      <c r="CQ185" s="309" t="str">
        <f ca="true">+IF(OFFSET('Sanitation Data'!$E$29,0,10*ROW('Sanitation Data'!E179))="","",OFFSET('Sanitation Data'!$E$29,0,10*ROW('Sanitation Data'!E179)))</f>
        <v/>
      </c>
      <c r="CR185" s="309" t="str">
        <f ca="true">+IF(OFFSET('Sanitation Data'!$E$30,0,10*ROW('Sanitation Data'!E179))="","",OFFSET('Sanitation Data'!$E$30,0,10*ROW('Sanitation Data'!E179)))</f>
        <v/>
      </c>
      <c r="CS185" s="309" t="str">
        <f ca="true">+IF(OFFSET('Sanitation Data'!$E$31,0,10*ROW('Sanitation Data'!E179))="","",OFFSET('Sanitation Data'!$E$31,0,10*ROW('Sanitation Data'!E179)))</f>
        <v/>
      </c>
      <c r="CT185" s="309" t="str">
        <f ca="true">+IF(OFFSET('Sanitation Data'!$E$32,0,10*ROW('Sanitation Data'!E179))="","",OFFSET('Sanitation Data'!$E$32,0,10*ROW('Sanitation Data'!E179)))</f>
        <v/>
      </c>
      <c r="CU185" s="309" t="str">
        <f ca="true">+IF(OFFSET('Sanitation Data'!$F$28,0,10*ROW('Sanitation Data'!F179))="","",OFFSET('Sanitation Data'!$F$28,0,10*ROW('Sanitation Data'!F179)))</f>
        <v/>
      </c>
      <c r="CV185" s="309" t="str">
        <f ca="true">+IF(OFFSET('Sanitation Data'!$F$29,0,10*ROW('Sanitation Data'!F179))="","",OFFSET('Sanitation Data'!$F$29,0,10*ROW('Sanitation Data'!F179)))</f>
        <v/>
      </c>
      <c r="CW185" s="309" t="str">
        <f ca="true">+IF(OFFSET('Sanitation Data'!$F$30,0,10*ROW('Sanitation Data'!F179))="","",OFFSET('Sanitation Data'!$F$30,0,10*ROW('Sanitation Data'!F179)))</f>
        <v/>
      </c>
      <c r="CX185" s="309" t="str">
        <f ca="true">+IF(OFFSET('Sanitation Data'!$F$31,0,10*ROW('Sanitation Data'!F179))="","",OFFSET('Sanitation Data'!$F$31,0,10*ROW('Sanitation Data'!F179)))</f>
        <v/>
      </c>
      <c r="CY185" s="309" t="str">
        <f ca="true">+IF(OFFSET('Sanitation Data'!$F$32,0,10*ROW('Sanitation Data'!F179))="","",OFFSET('Sanitation Data'!$F$32,0,10*ROW('Sanitation Data'!F179)))</f>
        <v/>
      </c>
      <c r="CZ185" s="309" t="str">
        <f ca="true">+IF(OFFSET('Sanitation Data'!$G$28,0,10*ROW('Sanitation Data'!G179))="","",OFFSET('Sanitation Data'!$G$28,0,10*ROW('Sanitation Data'!G179)))</f>
        <v/>
      </c>
      <c r="DA185" s="309" t="str">
        <f ca="true">+IF(OFFSET('Sanitation Data'!$G$29,0,10*ROW('Sanitation Data'!G179))="","",OFFSET('Sanitation Data'!$G$29,0,10*ROW('Sanitation Data'!G179)))</f>
        <v/>
      </c>
      <c r="DB185" s="309" t="str">
        <f ca="true">+IF(OFFSET('Sanitation Data'!$G$30,0,10*ROW('Sanitation Data'!G179))="","",OFFSET('Sanitation Data'!$G$30,0,10*ROW('Sanitation Data'!G179)))</f>
        <v/>
      </c>
      <c r="DC185" s="309" t="str">
        <f ca="true">+IF(OFFSET('Sanitation Data'!$G$31,0,10*ROW('Sanitation Data'!G179))="","",OFFSET('Sanitation Data'!$G$31,0,10*ROW('Sanitation Data'!G179)))</f>
        <v/>
      </c>
      <c r="DD185" s="309" t="str">
        <f ca="true">+IF(OFFSET('Sanitation Data'!$G$32,0,10*ROW('Sanitation Data'!G179))="","",OFFSET('Sanitation Data'!$G$32,0,10*ROW('Sanitation Data'!G179)))</f>
        <v/>
      </c>
      <c r="DE185" s="309" t="str">
        <f ca="true">+IF(OFFSET('Sanitation Data'!$H$28,0,10*ROW('Sanitation Data'!H179))="","",OFFSET('Sanitation Data'!$H$28,0,10*ROW('Sanitation Data'!H179)))</f>
        <v/>
      </c>
      <c r="DF185" s="309" t="str">
        <f ca="true">+IF(OFFSET('Sanitation Data'!$H$29,0,10*ROW('Sanitation Data'!H179))="","",OFFSET('Sanitation Data'!$H$29,0,10*ROW('Sanitation Data'!H179)))</f>
        <v/>
      </c>
      <c r="DG185" s="309" t="str">
        <f ca="true">+IF(OFFSET('Sanitation Data'!$H$30,0,10*ROW('Sanitation Data'!H179))="","",OFFSET('Sanitation Data'!$H$30,0,10*ROW('Sanitation Data'!H179)))</f>
        <v/>
      </c>
      <c r="DH185" s="309" t="str">
        <f ca="true">+IF(OFFSET('Sanitation Data'!$H$31,0,10*ROW('Sanitation Data'!H179))="","",OFFSET('Sanitation Data'!$H$31,0,10*ROW('Sanitation Data'!H179)))</f>
        <v/>
      </c>
      <c r="DI185" s="309" t="str">
        <f ca="true">+IF(OFFSET('Sanitation Data'!$H$32,0,10*ROW('Sanitation Data'!H179))="","",OFFSET('Sanitation Data'!$H$32,0,10*ROW('Sanitation Data'!H179)))</f>
        <v/>
      </c>
      <c r="DJ185" s="309" t="str">
        <f ca="true">+IF(OFFSET('Sanitation Data'!$I$28,0,10*ROW('Sanitation Data'!I179))="","",OFFSET('Sanitation Data'!$I$28,0,10*ROW('Sanitation Data'!I179)))</f>
        <v/>
      </c>
      <c r="DK185" s="309" t="str">
        <f ca="true">+IF(OFFSET('Sanitation Data'!$I$29,0,10*ROW('Sanitation Data'!I179))="","",OFFSET('Sanitation Data'!$I$29,0,10*ROW('Sanitation Data'!I179)))</f>
        <v/>
      </c>
      <c r="DL185" s="309" t="str">
        <f ca="true">+IF(OFFSET('Sanitation Data'!$I$30,0,10*ROW('Sanitation Data'!I179))="","",OFFSET('Sanitation Data'!$I$30,0,10*ROW('Sanitation Data'!I179)))</f>
        <v/>
      </c>
      <c r="DM185" s="309" t="str">
        <f ca="true">+IF(OFFSET('Sanitation Data'!$I$31,0,10*ROW('Sanitation Data'!I179))="","",OFFSET('Sanitation Data'!$I$31,0,10*ROW('Sanitation Data'!I179)))</f>
        <v/>
      </c>
      <c r="DN185" s="309" t="str">
        <f ca="true">+IF(OFFSET('Sanitation Data'!$I$32,0,10*ROW('Sanitation Data'!I179))="","",OFFSET('Sanitation Data'!$I$32,0,10*ROW('Sanitation Data'!I179)))</f>
        <v/>
      </c>
      <c r="DO185" s="309" t="str">
        <f ca="true">+IF(OFFSET('Hygiene Data'!$D$11,0,10*ROW('Hygiene Data'!D179))="","",OFFSET('Hygiene Data'!$D$11,0,10*ROW('Hygiene Data'!D179)))</f>
        <v/>
      </c>
      <c r="DP185" s="309" t="str">
        <f ca="true">+IF(OFFSET('Hygiene Data'!$D$12,0,10*ROW('Hygiene Data'!D179))="","",OFFSET('Hygiene Data'!$D$12,0,10*ROW('Hygiene Data'!D179)))</f>
        <v/>
      </c>
      <c r="DQ185" s="309" t="str">
        <f ca="true">+IF(OFFSET('Hygiene Data'!$D$13,0,10*ROW('Hygiene Data'!D179))="","",OFFSET('Hygiene Data'!$D$13,0,10*ROW('Hygiene Data'!D179)))</f>
        <v/>
      </c>
      <c r="DR185" s="309" t="str">
        <f ca="true">+IF(OFFSET('Hygiene Data'!$E$11,0,10*ROW('Hygiene Data'!E179))="","",OFFSET('Hygiene Data'!$E$11,0,10*ROW('Hygiene Data'!E179)))</f>
        <v/>
      </c>
      <c r="DS185" s="309" t="str">
        <f ca="true">+IF(OFFSET('Hygiene Data'!$E$12,0,10*ROW('Hygiene Data'!E179))="","",OFFSET('Hygiene Data'!$E$12,0,10*ROW('Hygiene Data'!E179)))</f>
        <v/>
      </c>
      <c r="DT185" s="309" t="str">
        <f ca="true">+IF(OFFSET('Hygiene Data'!$E$13,0,10*ROW('Hygiene Data'!E179))="","",OFFSET('Hygiene Data'!$E$13,0,10*ROW('Hygiene Data'!E179)))</f>
        <v/>
      </c>
      <c r="DU185" s="309" t="str">
        <f ca="true">+IF(OFFSET('Hygiene Data'!$F$11,0,10*ROW('Hygiene Data'!F179))="","",OFFSET('Hygiene Data'!$F$11,0,10*ROW('Hygiene Data'!F179)))</f>
        <v/>
      </c>
      <c r="DV185" s="309" t="str">
        <f ca="true">+IF(OFFSET('Hygiene Data'!$F$12,0,10*ROW('Hygiene Data'!F179))="","",OFFSET('Hygiene Data'!$F$12,0,10*ROW('Hygiene Data'!F179)))</f>
        <v/>
      </c>
      <c r="DW185" s="309" t="str">
        <f ca="true">+IF(OFFSET('Hygiene Data'!$F$13,0,10*ROW('Hygiene Data'!F179))="","",OFFSET('Hygiene Data'!$F$13,0,10*ROW('Hygiene Data'!F179)))</f>
        <v/>
      </c>
      <c r="DX185" s="309" t="str">
        <f ca="true">+IF(OFFSET('Hygiene Data'!$G$11,0,10*ROW('Hygiene Data'!G179))="","",OFFSET('Hygiene Data'!$G$11,0,10*ROW('Hygiene Data'!G179)))</f>
        <v/>
      </c>
      <c r="DY185" s="309" t="str">
        <f ca="true">+IF(OFFSET('Hygiene Data'!$G$12,0,10*ROW('Hygiene Data'!G179))="","",OFFSET('Hygiene Data'!$G$12,0,10*ROW('Hygiene Data'!G179)))</f>
        <v/>
      </c>
      <c r="DZ185" s="309" t="str">
        <f ca="true">+IF(OFFSET('Hygiene Data'!$G$13,0,10*ROW('Hygiene Data'!G179))="","",OFFSET('Hygiene Data'!$G$13,0,10*ROW('Hygiene Data'!G179)))</f>
        <v/>
      </c>
      <c r="EA185" s="309" t="str">
        <f ca="true">+IF(OFFSET('Hygiene Data'!$H$11,0,10*ROW('Hygiene Data'!H179))="","",OFFSET('Hygiene Data'!$H$11,0,10*ROW('Hygiene Data'!H179)))</f>
        <v/>
      </c>
      <c r="EB185" s="309" t="str">
        <f ca="true">+IF(OFFSET('Hygiene Data'!$H$12,0,10*ROW('Hygiene Data'!H179))="","",OFFSET('Hygiene Data'!$H$12,0,10*ROW('Hygiene Data'!H179)))</f>
        <v/>
      </c>
      <c r="EC185" s="309" t="str">
        <f ca="true">+IF(OFFSET('Hygiene Data'!$H$13,0,10*ROW('Hygiene Data'!H179))="","",OFFSET('Hygiene Data'!$H$13,0,10*ROW('Hygiene Data'!H179)))</f>
        <v/>
      </c>
      <c r="ED185" s="309" t="str">
        <f ca="true">+IF(OFFSET('Hygiene Data'!$I$11,0,10*ROW('Hygiene Data'!I179))="","",OFFSET('Hygiene Data'!$I$11,0,10*ROW('Hygiene Data'!I179)))</f>
        <v/>
      </c>
      <c r="EE185" s="309" t="str">
        <f ca="true">+IF(OFFSET('Hygiene Data'!$I$12,0,10*ROW('Hygiene Data'!I179))="","",OFFSET('Hygiene Data'!$I$12,0,10*ROW('Hygiene Data'!I179)))</f>
        <v/>
      </c>
      <c r="EF185" s="309"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65"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9"/>
      <c r="BS186" s="309" t="str">
        <f ca="true">+IF(OFFSET('Water Data'!$D$27,0,10*ROW('Water Data'!D180))="","",OFFSET('Water Data'!$D$27,0,10*ROW('Water Data'!D180)))</f>
        <v/>
      </c>
      <c r="BT186" s="309" t="str">
        <f ca="true">+IF(OFFSET('Water Data'!$D$28,0,10*ROW('Water Data'!D180))="","",OFFSET('Water Data'!$D$28,0,10*ROW('Water Data'!D180)))</f>
        <v/>
      </c>
      <c r="BU186" s="309" t="str">
        <f ca="true">+IF(OFFSET('Water Data'!$D$29,0,10*ROW('Water Data'!D180))="","",OFFSET('Water Data'!$D$29,0,10*ROW('Water Data'!D180)))</f>
        <v/>
      </c>
      <c r="BV186" s="309" t="str">
        <f ca="true">+IF(OFFSET('Water Data'!$E$27,0,10*ROW('Water Data'!E180))="","",OFFSET('Water Data'!$E$27,0,10*ROW('Water Data'!E180)))</f>
        <v/>
      </c>
      <c r="BW186" s="309" t="str">
        <f ca="true">+IF(OFFSET('Water Data'!$E$28,0,10*ROW('Water Data'!E180))="","",OFFSET('Water Data'!$E$28,0,10*ROW('Water Data'!E180)))</f>
        <v/>
      </c>
      <c r="BX186" s="309" t="str">
        <f ca="true">+IF(OFFSET('Water Data'!$E$29,0,10*ROW('Water Data'!E180))="","",OFFSET('Water Data'!$E$29,0,10*ROW('Water Data'!E180)))</f>
        <v/>
      </c>
      <c r="BY186" s="309" t="str">
        <f ca="true">+IF(OFFSET('Water Data'!$F$27,0,10*ROW('Water Data'!F180))="","",OFFSET('Water Data'!$F$27,0,10*ROW('Water Data'!F180)))</f>
        <v/>
      </c>
      <c r="BZ186" s="309" t="str">
        <f ca="true">+IF(OFFSET('Water Data'!$F$28,0,10*ROW('Water Data'!F180))="","",OFFSET('Water Data'!$F$28,0,10*ROW('Water Data'!F180)))</f>
        <v/>
      </c>
      <c r="CA186" s="309" t="str">
        <f ca="true">+IF(OFFSET('Water Data'!$F$29,0,10*ROW('Water Data'!F180))="","",OFFSET('Water Data'!$F$29,0,10*ROW('Water Data'!F180)))</f>
        <v/>
      </c>
      <c r="CB186" s="309" t="str">
        <f ca="true">+IF(OFFSET('Water Data'!$G$27,0,10*ROW('Water Data'!G180))="","",OFFSET('Water Data'!$G$27,0,10*ROW('Water Data'!G180)))</f>
        <v/>
      </c>
      <c r="CC186" s="309" t="str">
        <f ca="true">+IF(OFFSET('Water Data'!$G$28,0,10*ROW('Water Data'!G180))="","",OFFSET('Water Data'!$G$28,0,10*ROW('Water Data'!G180)))</f>
        <v/>
      </c>
      <c r="CD186" s="309" t="str">
        <f ca="true">+IF(OFFSET('Water Data'!$G$29,0,10*ROW('Water Data'!G180))="","",OFFSET('Water Data'!$G$29,0,10*ROW('Water Data'!G180)))</f>
        <v/>
      </c>
      <c r="CE186" s="309" t="str">
        <f ca="true">+IF(OFFSET('Water Data'!$H$27,0,10*ROW('Water Data'!H180))="","",OFFSET('Water Data'!$H$27,0,10*ROW('Water Data'!H180)))</f>
        <v/>
      </c>
      <c r="CF186" s="309" t="str">
        <f ca="true">+IF(OFFSET('Water Data'!$H$28,0,10*ROW('Water Data'!H180))="","",OFFSET('Water Data'!$H$28,0,10*ROW('Water Data'!H180)))</f>
        <v/>
      </c>
      <c r="CG186" s="309" t="str">
        <f ca="true">+IF(OFFSET('Water Data'!$H$29,0,10*ROW('Water Data'!H180))="","",OFFSET('Water Data'!$H$29,0,10*ROW('Water Data'!H180)))</f>
        <v/>
      </c>
      <c r="CH186" s="309" t="str">
        <f ca="true">+IF(OFFSET('Water Data'!$I$27,0,10*ROW('Water Data'!I180))="","",OFFSET('Water Data'!$I$27,0,10*ROW('Water Data'!I180)))</f>
        <v/>
      </c>
      <c r="CI186" s="309" t="str">
        <f ca="true">+IF(OFFSET('Water Data'!$I$28,0,10*ROW('Water Data'!I180))="","",OFFSET('Water Data'!$I$28,0,10*ROW('Water Data'!I180)))</f>
        <v/>
      </c>
      <c r="CJ186" s="309" t="str">
        <f ca="true">+IF(OFFSET('Water Data'!$I$29,0,10*ROW('Water Data'!I180))="","",OFFSET('Water Data'!$I$29,0,10*ROW('Water Data'!I180)))</f>
        <v/>
      </c>
      <c r="CK186" s="309" t="str">
        <f ca="true">+IF(OFFSET('Sanitation Data'!$D$28,0,10*ROW('Sanitation Data'!D180))="","",OFFSET('Sanitation Data'!$D$28,0,10*ROW('Sanitation Data'!D180)))</f>
        <v/>
      </c>
      <c r="CL186" s="309" t="str">
        <f ca="true">+IF(OFFSET('Sanitation Data'!$D$29,0,10*ROW('Sanitation Data'!D180))="","",OFFSET('Sanitation Data'!$D$29,0,10*ROW('Sanitation Data'!D180)))</f>
        <v/>
      </c>
      <c r="CM186" s="309" t="str">
        <f ca="true">+IF(OFFSET('Sanitation Data'!$D$30,0,10*ROW('Sanitation Data'!D180))="","",OFFSET('Sanitation Data'!$D$30,0,10*ROW('Sanitation Data'!D180)))</f>
        <v/>
      </c>
      <c r="CN186" s="309" t="str">
        <f ca="true">+IF(OFFSET('Sanitation Data'!$D$31,0,10*ROW('Sanitation Data'!D180))="","",OFFSET('Sanitation Data'!$D$31,0,10*ROW('Sanitation Data'!D180)))</f>
        <v/>
      </c>
      <c r="CO186" s="309" t="str">
        <f ca="true">+IF(OFFSET('Sanitation Data'!$D$32,0,10*ROW('Sanitation Data'!D180))="","",OFFSET('Sanitation Data'!$D$32,0,10*ROW('Sanitation Data'!D180)))</f>
        <v/>
      </c>
      <c r="CP186" s="309" t="str">
        <f ca="true">+IF(OFFSET('Sanitation Data'!$E$28,0,10*ROW('Sanitation Data'!E180))="","",OFFSET('Sanitation Data'!$E$28,0,10*ROW('Sanitation Data'!E180)))</f>
        <v/>
      </c>
      <c r="CQ186" s="309" t="str">
        <f ca="true">+IF(OFFSET('Sanitation Data'!$E$29,0,10*ROW('Sanitation Data'!E180))="","",OFFSET('Sanitation Data'!$E$29,0,10*ROW('Sanitation Data'!E180)))</f>
        <v/>
      </c>
      <c r="CR186" s="309" t="str">
        <f ca="true">+IF(OFFSET('Sanitation Data'!$E$30,0,10*ROW('Sanitation Data'!E180))="","",OFFSET('Sanitation Data'!$E$30,0,10*ROW('Sanitation Data'!E180)))</f>
        <v/>
      </c>
      <c r="CS186" s="309" t="str">
        <f ca="true">+IF(OFFSET('Sanitation Data'!$E$31,0,10*ROW('Sanitation Data'!E180))="","",OFFSET('Sanitation Data'!$E$31,0,10*ROW('Sanitation Data'!E180)))</f>
        <v/>
      </c>
      <c r="CT186" s="309" t="str">
        <f ca="true">+IF(OFFSET('Sanitation Data'!$E$32,0,10*ROW('Sanitation Data'!E180))="","",OFFSET('Sanitation Data'!$E$32,0,10*ROW('Sanitation Data'!E180)))</f>
        <v/>
      </c>
      <c r="CU186" s="309" t="str">
        <f ca="true">+IF(OFFSET('Sanitation Data'!$F$28,0,10*ROW('Sanitation Data'!F180))="","",OFFSET('Sanitation Data'!$F$28,0,10*ROW('Sanitation Data'!F180)))</f>
        <v/>
      </c>
      <c r="CV186" s="309" t="str">
        <f ca="true">+IF(OFFSET('Sanitation Data'!$F$29,0,10*ROW('Sanitation Data'!F180))="","",OFFSET('Sanitation Data'!$F$29,0,10*ROW('Sanitation Data'!F180)))</f>
        <v/>
      </c>
      <c r="CW186" s="309" t="str">
        <f ca="true">+IF(OFFSET('Sanitation Data'!$F$30,0,10*ROW('Sanitation Data'!F180))="","",OFFSET('Sanitation Data'!$F$30,0,10*ROW('Sanitation Data'!F180)))</f>
        <v/>
      </c>
      <c r="CX186" s="309" t="str">
        <f ca="true">+IF(OFFSET('Sanitation Data'!$F$31,0,10*ROW('Sanitation Data'!F180))="","",OFFSET('Sanitation Data'!$F$31,0,10*ROW('Sanitation Data'!F180)))</f>
        <v/>
      </c>
      <c r="CY186" s="309" t="str">
        <f ca="true">+IF(OFFSET('Sanitation Data'!$F$32,0,10*ROW('Sanitation Data'!F180))="","",OFFSET('Sanitation Data'!$F$32,0,10*ROW('Sanitation Data'!F180)))</f>
        <v/>
      </c>
      <c r="CZ186" s="309" t="str">
        <f ca="true">+IF(OFFSET('Sanitation Data'!$G$28,0,10*ROW('Sanitation Data'!G180))="","",OFFSET('Sanitation Data'!$G$28,0,10*ROW('Sanitation Data'!G180)))</f>
        <v/>
      </c>
      <c r="DA186" s="309" t="str">
        <f ca="true">+IF(OFFSET('Sanitation Data'!$G$29,0,10*ROW('Sanitation Data'!G180))="","",OFFSET('Sanitation Data'!$G$29,0,10*ROW('Sanitation Data'!G180)))</f>
        <v/>
      </c>
      <c r="DB186" s="309" t="str">
        <f ca="true">+IF(OFFSET('Sanitation Data'!$G$30,0,10*ROW('Sanitation Data'!G180))="","",OFFSET('Sanitation Data'!$G$30,0,10*ROW('Sanitation Data'!G180)))</f>
        <v/>
      </c>
      <c r="DC186" s="309" t="str">
        <f ca="true">+IF(OFFSET('Sanitation Data'!$G$31,0,10*ROW('Sanitation Data'!G180))="","",OFFSET('Sanitation Data'!$G$31,0,10*ROW('Sanitation Data'!G180)))</f>
        <v/>
      </c>
      <c r="DD186" s="309" t="str">
        <f ca="true">+IF(OFFSET('Sanitation Data'!$G$32,0,10*ROW('Sanitation Data'!G180))="","",OFFSET('Sanitation Data'!$G$32,0,10*ROW('Sanitation Data'!G180)))</f>
        <v/>
      </c>
      <c r="DE186" s="309" t="str">
        <f ca="true">+IF(OFFSET('Sanitation Data'!$H$28,0,10*ROW('Sanitation Data'!H180))="","",OFFSET('Sanitation Data'!$H$28,0,10*ROW('Sanitation Data'!H180)))</f>
        <v/>
      </c>
      <c r="DF186" s="309" t="str">
        <f ca="true">+IF(OFFSET('Sanitation Data'!$H$29,0,10*ROW('Sanitation Data'!H180))="","",OFFSET('Sanitation Data'!$H$29,0,10*ROW('Sanitation Data'!H180)))</f>
        <v/>
      </c>
      <c r="DG186" s="309" t="str">
        <f ca="true">+IF(OFFSET('Sanitation Data'!$H$30,0,10*ROW('Sanitation Data'!H180))="","",OFFSET('Sanitation Data'!$H$30,0,10*ROW('Sanitation Data'!H180)))</f>
        <v/>
      </c>
      <c r="DH186" s="309" t="str">
        <f ca="true">+IF(OFFSET('Sanitation Data'!$H$31,0,10*ROW('Sanitation Data'!H180))="","",OFFSET('Sanitation Data'!$H$31,0,10*ROW('Sanitation Data'!H180)))</f>
        <v/>
      </c>
      <c r="DI186" s="309" t="str">
        <f ca="true">+IF(OFFSET('Sanitation Data'!$H$32,0,10*ROW('Sanitation Data'!H180))="","",OFFSET('Sanitation Data'!$H$32,0,10*ROW('Sanitation Data'!H180)))</f>
        <v/>
      </c>
      <c r="DJ186" s="309" t="str">
        <f ca="true">+IF(OFFSET('Sanitation Data'!$I$28,0,10*ROW('Sanitation Data'!I180))="","",OFFSET('Sanitation Data'!$I$28,0,10*ROW('Sanitation Data'!I180)))</f>
        <v/>
      </c>
      <c r="DK186" s="309" t="str">
        <f ca="true">+IF(OFFSET('Sanitation Data'!$I$29,0,10*ROW('Sanitation Data'!I180))="","",OFFSET('Sanitation Data'!$I$29,0,10*ROW('Sanitation Data'!I180)))</f>
        <v/>
      </c>
      <c r="DL186" s="309" t="str">
        <f ca="true">+IF(OFFSET('Sanitation Data'!$I$30,0,10*ROW('Sanitation Data'!I180))="","",OFFSET('Sanitation Data'!$I$30,0,10*ROW('Sanitation Data'!I180)))</f>
        <v/>
      </c>
      <c r="DM186" s="309" t="str">
        <f ca="true">+IF(OFFSET('Sanitation Data'!$I$31,0,10*ROW('Sanitation Data'!I180))="","",OFFSET('Sanitation Data'!$I$31,0,10*ROW('Sanitation Data'!I180)))</f>
        <v/>
      </c>
      <c r="DN186" s="309" t="str">
        <f ca="true">+IF(OFFSET('Sanitation Data'!$I$32,0,10*ROW('Sanitation Data'!I180))="","",OFFSET('Sanitation Data'!$I$32,0,10*ROW('Sanitation Data'!I180)))</f>
        <v/>
      </c>
      <c r="DO186" s="309" t="str">
        <f ca="true">+IF(OFFSET('Hygiene Data'!$D$11,0,10*ROW('Hygiene Data'!D180))="","",OFFSET('Hygiene Data'!$D$11,0,10*ROW('Hygiene Data'!D180)))</f>
        <v/>
      </c>
      <c r="DP186" s="309" t="str">
        <f ca="true">+IF(OFFSET('Hygiene Data'!$D$12,0,10*ROW('Hygiene Data'!D180))="","",OFFSET('Hygiene Data'!$D$12,0,10*ROW('Hygiene Data'!D180)))</f>
        <v/>
      </c>
      <c r="DQ186" s="309" t="str">
        <f ca="true">+IF(OFFSET('Hygiene Data'!$D$13,0,10*ROW('Hygiene Data'!D180))="","",OFFSET('Hygiene Data'!$D$13,0,10*ROW('Hygiene Data'!D180)))</f>
        <v/>
      </c>
      <c r="DR186" s="309" t="str">
        <f ca="true">+IF(OFFSET('Hygiene Data'!$E$11,0,10*ROW('Hygiene Data'!E180))="","",OFFSET('Hygiene Data'!$E$11,0,10*ROW('Hygiene Data'!E180)))</f>
        <v/>
      </c>
      <c r="DS186" s="309" t="str">
        <f ca="true">+IF(OFFSET('Hygiene Data'!$E$12,0,10*ROW('Hygiene Data'!E180))="","",OFFSET('Hygiene Data'!$E$12,0,10*ROW('Hygiene Data'!E180)))</f>
        <v/>
      </c>
      <c r="DT186" s="309" t="str">
        <f ca="true">+IF(OFFSET('Hygiene Data'!$E$13,0,10*ROW('Hygiene Data'!E180))="","",OFFSET('Hygiene Data'!$E$13,0,10*ROW('Hygiene Data'!E180)))</f>
        <v/>
      </c>
      <c r="DU186" s="309" t="str">
        <f ca="true">+IF(OFFSET('Hygiene Data'!$F$11,0,10*ROW('Hygiene Data'!F180))="","",OFFSET('Hygiene Data'!$F$11,0,10*ROW('Hygiene Data'!F180)))</f>
        <v/>
      </c>
      <c r="DV186" s="309" t="str">
        <f ca="true">+IF(OFFSET('Hygiene Data'!$F$12,0,10*ROW('Hygiene Data'!F180))="","",OFFSET('Hygiene Data'!$F$12,0,10*ROW('Hygiene Data'!F180)))</f>
        <v/>
      </c>
      <c r="DW186" s="309" t="str">
        <f ca="true">+IF(OFFSET('Hygiene Data'!$F$13,0,10*ROW('Hygiene Data'!F180))="","",OFFSET('Hygiene Data'!$F$13,0,10*ROW('Hygiene Data'!F180)))</f>
        <v/>
      </c>
      <c r="DX186" s="309" t="str">
        <f ca="true">+IF(OFFSET('Hygiene Data'!$G$11,0,10*ROW('Hygiene Data'!G180))="","",OFFSET('Hygiene Data'!$G$11,0,10*ROW('Hygiene Data'!G180)))</f>
        <v/>
      </c>
      <c r="DY186" s="309" t="str">
        <f ca="true">+IF(OFFSET('Hygiene Data'!$G$12,0,10*ROW('Hygiene Data'!G180))="","",OFFSET('Hygiene Data'!$G$12,0,10*ROW('Hygiene Data'!G180)))</f>
        <v/>
      </c>
      <c r="DZ186" s="309" t="str">
        <f ca="true">+IF(OFFSET('Hygiene Data'!$G$13,0,10*ROW('Hygiene Data'!G180))="","",OFFSET('Hygiene Data'!$G$13,0,10*ROW('Hygiene Data'!G180)))</f>
        <v/>
      </c>
      <c r="EA186" s="309" t="str">
        <f ca="true">+IF(OFFSET('Hygiene Data'!$H$11,0,10*ROW('Hygiene Data'!H180))="","",OFFSET('Hygiene Data'!$H$11,0,10*ROW('Hygiene Data'!H180)))</f>
        <v/>
      </c>
      <c r="EB186" s="309" t="str">
        <f ca="true">+IF(OFFSET('Hygiene Data'!$H$12,0,10*ROW('Hygiene Data'!H180))="","",OFFSET('Hygiene Data'!$H$12,0,10*ROW('Hygiene Data'!H180)))</f>
        <v/>
      </c>
      <c r="EC186" s="309" t="str">
        <f ca="true">+IF(OFFSET('Hygiene Data'!$H$13,0,10*ROW('Hygiene Data'!H180))="","",OFFSET('Hygiene Data'!$H$13,0,10*ROW('Hygiene Data'!H180)))</f>
        <v/>
      </c>
      <c r="ED186" s="309" t="str">
        <f ca="true">+IF(OFFSET('Hygiene Data'!$I$11,0,10*ROW('Hygiene Data'!I180))="","",OFFSET('Hygiene Data'!$I$11,0,10*ROW('Hygiene Data'!I180)))</f>
        <v/>
      </c>
      <c r="EE186" s="309" t="str">
        <f ca="true">+IF(OFFSET('Hygiene Data'!$I$12,0,10*ROW('Hygiene Data'!I180))="","",OFFSET('Hygiene Data'!$I$12,0,10*ROW('Hygiene Data'!I180)))</f>
        <v/>
      </c>
      <c r="EF186" s="309"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65"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9"/>
      <c r="BS187" s="309" t="str">
        <f ca="true">+IF(OFFSET('Water Data'!$D$27,0,10*ROW('Water Data'!D181))="","",OFFSET('Water Data'!$D$27,0,10*ROW('Water Data'!D181)))</f>
        <v/>
      </c>
      <c r="BT187" s="309" t="str">
        <f ca="true">+IF(OFFSET('Water Data'!$D$28,0,10*ROW('Water Data'!D181))="","",OFFSET('Water Data'!$D$28,0,10*ROW('Water Data'!D181)))</f>
        <v/>
      </c>
      <c r="BU187" s="309" t="str">
        <f ca="true">+IF(OFFSET('Water Data'!$D$29,0,10*ROW('Water Data'!D181))="","",OFFSET('Water Data'!$D$29,0,10*ROW('Water Data'!D181)))</f>
        <v/>
      </c>
      <c r="BV187" s="309" t="str">
        <f ca="true">+IF(OFFSET('Water Data'!$E$27,0,10*ROW('Water Data'!E181))="","",OFFSET('Water Data'!$E$27,0,10*ROW('Water Data'!E181)))</f>
        <v/>
      </c>
      <c r="BW187" s="309" t="str">
        <f ca="true">+IF(OFFSET('Water Data'!$E$28,0,10*ROW('Water Data'!E181))="","",OFFSET('Water Data'!$E$28,0,10*ROW('Water Data'!E181)))</f>
        <v/>
      </c>
      <c r="BX187" s="309" t="str">
        <f ca="true">+IF(OFFSET('Water Data'!$E$29,0,10*ROW('Water Data'!E181))="","",OFFSET('Water Data'!$E$29,0,10*ROW('Water Data'!E181)))</f>
        <v/>
      </c>
      <c r="BY187" s="309" t="str">
        <f ca="true">+IF(OFFSET('Water Data'!$F$27,0,10*ROW('Water Data'!F181))="","",OFFSET('Water Data'!$F$27,0,10*ROW('Water Data'!F181)))</f>
        <v/>
      </c>
      <c r="BZ187" s="309" t="str">
        <f ca="true">+IF(OFFSET('Water Data'!$F$28,0,10*ROW('Water Data'!F181))="","",OFFSET('Water Data'!$F$28,0,10*ROW('Water Data'!F181)))</f>
        <v/>
      </c>
      <c r="CA187" s="309" t="str">
        <f ca="true">+IF(OFFSET('Water Data'!$F$29,0,10*ROW('Water Data'!F181))="","",OFFSET('Water Data'!$F$29,0,10*ROW('Water Data'!F181)))</f>
        <v/>
      </c>
      <c r="CB187" s="309" t="str">
        <f ca="true">+IF(OFFSET('Water Data'!$G$27,0,10*ROW('Water Data'!G181))="","",OFFSET('Water Data'!$G$27,0,10*ROW('Water Data'!G181)))</f>
        <v/>
      </c>
      <c r="CC187" s="309" t="str">
        <f ca="true">+IF(OFFSET('Water Data'!$G$28,0,10*ROW('Water Data'!G181))="","",OFFSET('Water Data'!$G$28,0,10*ROW('Water Data'!G181)))</f>
        <v/>
      </c>
      <c r="CD187" s="309" t="str">
        <f ca="true">+IF(OFFSET('Water Data'!$G$29,0,10*ROW('Water Data'!G181))="","",OFFSET('Water Data'!$G$29,0,10*ROW('Water Data'!G181)))</f>
        <v/>
      </c>
      <c r="CE187" s="309" t="str">
        <f ca="true">+IF(OFFSET('Water Data'!$H$27,0,10*ROW('Water Data'!H181))="","",OFFSET('Water Data'!$H$27,0,10*ROW('Water Data'!H181)))</f>
        <v/>
      </c>
      <c r="CF187" s="309" t="str">
        <f ca="true">+IF(OFFSET('Water Data'!$H$28,0,10*ROW('Water Data'!H181))="","",OFFSET('Water Data'!$H$28,0,10*ROW('Water Data'!H181)))</f>
        <v/>
      </c>
      <c r="CG187" s="309" t="str">
        <f ca="true">+IF(OFFSET('Water Data'!$H$29,0,10*ROW('Water Data'!H181))="","",OFFSET('Water Data'!$H$29,0,10*ROW('Water Data'!H181)))</f>
        <v/>
      </c>
      <c r="CH187" s="309" t="str">
        <f ca="true">+IF(OFFSET('Water Data'!$I$27,0,10*ROW('Water Data'!I181))="","",OFFSET('Water Data'!$I$27,0,10*ROW('Water Data'!I181)))</f>
        <v/>
      </c>
      <c r="CI187" s="309" t="str">
        <f ca="true">+IF(OFFSET('Water Data'!$I$28,0,10*ROW('Water Data'!I181))="","",OFFSET('Water Data'!$I$28,0,10*ROW('Water Data'!I181)))</f>
        <v/>
      </c>
      <c r="CJ187" s="309" t="str">
        <f ca="true">+IF(OFFSET('Water Data'!$I$29,0,10*ROW('Water Data'!I181))="","",OFFSET('Water Data'!$I$29,0,10*ROW('Water Data'!I181)))</f>
        <v/>
      </c>
      <c r="CK187" s="309" t="str">
        <f ca="true">+IF(OFFSET('Sanitation Data'!$D$28,0,10*ROW('Sanitation Data'!D181))="","",OFFSET('Sanitation Data'!$D$28,0,10*ROW('Sanitation Data'!D181)))</f>
        <v/>
      </c>
      <c r="CL187" s="309" t="str">
        <f ca="true">+IF(OFFSET('Sanitation Data'!$D$29,0,10*ROW('Sanitation Data'!D181))="","",OFFSET('Sanitation Data'!$D$29,0,10*ROW('Sanitation Data'!D181)))</f>
        <v/>
      </c>
      <c r="CM187" s="309" t="str">
        <f ca="true">+IF(OFFSET('Sanitation Data'!$D$30,0,10*ROW('Sanitation Data'!D181))="","",OFFSET('Sanitation Data'!$D$30,0,10*ROW('Sanitation Data'!D181)))</f>
        <v/>
      </c>
      <c r="CN187" s="309" t="str">
        <f ca="true">+IF(OFFSET('Sanitation Data'!$D$31,0,10*ROW('Sanitation Data'!D181))="","",OFFSET('Sanitation Data'!$D$31,0,10*ROW('Sanitation Data'!D181)))</f>
        <v/>
      </c>
      <c r="CO187" s="309" t="str">
        <f ca="true">+IF(OFFSET('Sanitation Data'!$D$32,0,10*ROW('Sanitation Data'!D181))="","",OFFSET('Sanitation Data'!$D$32,0,10*ROW('Sanitation Data'!D181)))</f>
        <v/>
      </c>
      <c r="CP187" s="309" t="str">
        <f ca="true">+IF(OFFSET('Sanitation Data'!$E$28,0,10*ROW('Sanitation Data'!E181))="","",OFFSET('Sanitation Data'!$E$28,0,10*ROW('Sanitation Data'!E181)))</f>
        <v/>
      </c>
      <c r="CQ187" s="309" t="str">
        <f ca="true">+IF(OFFSET('Sanitation Data'!$E$29,0,10*ROW('Sanitation Data'!E181))="","",OFFSET('Sanitation Data'!$E$29,0,10*ROW('Sanitation Data'!E181)))</f>
        <v/>
      </c>
      <c r="CR187" s="309" t="str">
        <f ca="true">+IF(OFFSET('Sanitation Data'!$E$30,0,10*ROW('Sanitation Data'!E181))="","",OFFSET('Sanitation Data'!$E$30,0,10*ROW('Sanitation Data'!E181)))</f>
        <v/>
      </c>
      <c r="CS187" s="309" t="str">
        <f ca="true">+IF(OFFSET('Sanitation Data'!$E$31,0,10*ROW('Sanitation Data'!E181))="","",OFFSET('Sanitation Data'!$E$31,0,10*ROW('Sanitation Data'!E181)))</f>
        <v/>
      </c>
      <c r="CT187" s="309" t="str">
        <f ca="true">+IF(OFFSET('Sanitation Data'!$E$32,0,10*ROW('Sanitation Data'!E181))="","",OFFSET('Sanitation Data'!$E$32,0,10*ROW('Sanitation Data'!E181)))</f>
        <v/>
      </c>
      <c r="CU187" s="309" t="str">
        <f ca="true">+IF(OFFSET('Sanitation Data'!$F$28,0,10*ROW('Sanitation Data'!F181))="","",OFFSET('Sanitation Data'!$F$28,0,10*ROW('Sanitation Data'!F181)))</f>
        <v/>
      </c>
      <c r="CV187" s="309" t="str">
        <f ca="true">+IF(OFFSET('Sanitation Data'!$F$29,0,10*ROW('Sanitation Data'!F181))="","",OFFSET('Sanitation Data'!$F$29,0,10*ROW('Sanitation Data'!F181)))</f>
        <v/>
      </c>
      <c r="CW187" s="309" t="str">
        <f ca="true">+IF(OFFSET('Sanitation Data'!$F$30,0,10*ROW('Sanitation Data'!F181))="","",OFFSET('Sanitation Data'!$F$30,0,10*ROW('Sanitation Data'!F181)))</f>
        <v/>
      </c>
      <c r="CX187" s="309" t="str">
        <f ca="true">+IF(OFFSET('Sanitation Data'!$F$31,0,10*ROW('Sanitation Data'!F181))="","",OFFSET('Sanitation Data'!$F$31,0,10*ROW('Sanitation Data'!F181)))</f>
        <v/>
      </c>
      <c r="CY187" s="309" t="str">
        <f ca="true">+IF(OFFSET('Sanitation Data'!$F$32,0,10*ROW('Sanitation Data'!F181))="","",OFFSET('Sanitation Data'!$F$32,0,10*ROW('Sanitation Data'!F181)))</f>
        <v/>
      </c>
      <c r="CZ187" s="309" t="str">
        <f ca="true">+IF(OFFSET('Sanitation Data'!$G$28,0,10*ROW('Sanitation Data'!G181))="","",OFFSET('Sanitation Data'!$G$28,0,10*ROW('Sanitation Data'!G181)))</f>
        <v/>
      </c>
      <c r="DA187" s="309" t="str">
        <f ca="true">+IF(OFFSET('Sanitation Data'!$G$29,0,10*ROW('Sanitation Data'!G181))="","",OFFSET('Sanitation Data'!$G$29,0,10*ROW('Sanitation Data'!G181)))</f>
        <v/>
      </c>
      <c r="DB187" s="309" t="str">
        <f ca="true">+IF(OFFSET('Sanitation Data'!$G$30,0,10*ROW('Sanitation Data'!G181))="","",OFFSET('Sanitation Data'!$G$30,0,10*ROW('Sanitation Data'!G181)))</f>
        <v/>
      </c>
      <c r="DC187" s="309" t="str">
        <f ca="true">+IF(OFFSET('Sanitation Data'!$G$31,0,10*ROW('Sanitation Data'!G181))="","",OFFSET('Sanitation Data'!$G$31,0,10*ROW('Sanitation Data'!G181)))</f>
        <v/>
      </c>
      <c r="DD187" s="309" t="str">
        <f ca="true">+IF(OFFSET('Sanitation Data'!$G$32,0,10*ROW('Sanitation Data'!G181))="","",OFFSET('Sanitation Data'!$G$32,0,10*ROW('Sanitation Data'!G181)))</f>
        <v/>
      </c>
      <c r="DE187" s="309" t="str">
        <f ca="true">+IF(OFFSET('Sanitation Data'!$H$28,0,10*ROW('Sanitation Data'!H181))="","",OFFSET('Sanitation Data'!$H$28,0,10*ROW('Sanitation Data'!H181)))</f>
        <v/>
      </c>
      <c r="DF187" s="309" t="str">
        <f ca="true">+IF(OFFSET('Sanitation Data'!$H$29,0,10*ROW('Sanitation Data'!H181))="","",OFFSET('Sanitation Data'!$H$29,0,10*ROW('Sanitation Data'!H181)))</f>
        <v/>
      </c>
      <c r="DG187" s="309" t="str">
        <f ca="true">+IF(OFFSET('Sanitation Data'!$H$30,0,10*ROW('Sanitation Data'!H181))="","",OFFSET('Sanitation Data'!$H$30,0,10*ROW('Sanitation Data'!H181)))</f>
        <v/>
      </c>
      <c r="DH187" s="309" t="str">
        <f ca="true">+IF(OFFSET('Sanitation Data'!$H$31,0,10*ROW('Sanitation Data'!H181))="","",OFFSET('Sanitation Data'!$H$31,0,10*ROW('Sanitation Data'!H181)))</f>
        <v/>
      </c>
      <c r="DI187" s="309" t="str">
        <f ca="true">+IF(OFFSET('Sanitation Data'!$H$32,0,10*ROW('Sanitation Data'!H181))="","",OFFSET('Sanitation Data'!$H$32,0,10*ROW('Sanitation Data'!H181)))</f>
        <v/>
      </c>
      <c r="DJ187" s="309" t="str">
        <f ca="true">+IF(OFFSET('Sanitation Data'!$I$28,0,10*ROW('Sanitation Data'!I181))="","",OFFSET('Sanitation Data'!$I$28,0,10*ROW('Sanitation Data'!I181)))</f>
        <v/>
      </c>
      <c r="DK187" s="309" t="str">
        <f ca="true">+IF(OFFSET('Sanitation Data'!$I$29,0,10*ROW('Sanitation Data'!I181))="","",OFFSET('Sanitation Data'!$I$29,0,10*ROW('Sanitation Data'!I181)))</f>
        <v/>
      </c>
      <c r="DL187" s="309" t="str">
        <f ca="true">+IF(OFFSET('Sanitation Data'!$I$30,0,10*ROW('Sanitation Data'!I181))="","",OFFSET('Sanitation Data'!$I$30,0,10*ROW('Sanitation Data'!I181)))</f>
        <v/>
      </c>
      <c r="DM187" s="309" t="str">
        <f ca="true">+IF(OFFSET('Sanitation Data'!$I$31,0,10*ROW('Sanitation Data'!I181))="","",OFFSET('Sanitation Data'!$I$31,0,10*ROW('Sanitation Data'!I181)))</f>
        <v/>
      </c>
      <c r="DN187" s="309" t="str">
        <f ca="true">+IF(OFFSET('Sanitation Data'!$I$32,0,10*ROW('Sanitation Data'!I181))="","",OFFSET('Sanitation Data'!$I$32,0,10*ROW('Sanitation Data'!I181)))</f>
        <v/>
      </c>
      <c r="DO187" s="309" t="str">
        <f ca="true">+IF(OFFSET('Hygiene Data'!$D$11,0,10*ROW('Hygiene Data'!D181))="","",OFFSET('Hygiene Data'!$D$11,0,10*ROW('Hygiene Data'!D181)))</f>
        <v/>
      </c>
      <c r="DP187" s="309" t="str">
        <f ca="true">+IF(OFFSET('Hygiene Data'!$D$12,0,10*ROW('Hygiene Data'!D181))="","",OFFSET('Hygiene Data'!$D$12,0,10*ROW('Hygiene Data'!D181)))</f>
        <v/>
      </c>
      <c r="DQ187" s="309" t="str">
        <f ca="true">+IF(OFFSET('Hygiene Data'!$D$13,0,10*ROW('Hygiene Data'!D181))="","",OFFSET('Hygiene Data'!$D$13,0,10*ROW('Hygiene Data'!D181)))</f>
        <v/>
      </c>
      <c r="DR187" s="309" t="str">
        <f ca="true">+IF(OFFSET('Hygiene Data'!$E$11,0,10*ROW('Hygiene Data'!E181))="","",OFFSET('Hygiene Data'!$E$11,0,10*ROW('Hygiene Data'!E181)))</f>
        <v/>
      </c>
      <c r="DS187" s="309" t="str">
        <f ca="true">+IF(OFFSET('Hygiene Data'!$E$12,0,10*ROW('Hygiene Data'!E181))="","",OFFSET('Hygiene Data'!$E$12,0,10*ROW('Hygiene Data'!E181)))</f>
        <v/>
      </c>
      <c r="DT187" s="309" t="str">
        <f ca="true">+IF(OFFSET('Hygiene Data'!$E$13,0,10*ROW('Hygiene Data'!E181))="","",OFFSET('Hygiene Data'!$E$13,0,10*ROW('Hygiene Data'!E181)))</f>
        <v/>
      </c>
      <c r="DU187" s="309" t="str">
        <f ca="true">+IF(OFFSET('Hygiene Data'!$F$11,0,10*ROW('Hygiene Data'!F181))="","",OFFSET('Hygiene Data'!$F$11,0,10*ROW('Hygiene Data'!F181)))</f>
        <v/>
      </c>
      <c r="DV187" s="309" t="str">
        <f ca="true">+IF(OFFSET('Hygiene Data'!$F$12,0,10*ROW('Hygiene Data'!F181))="","",OFFSET('Hygiene Data'!$F$12,0,10*ROW('Hygiene Data'!F181)))</f>
        <v/>
      </c>
      <c r="DW187" s="309" t="str">
        <f ca="true">+IF(OFFSET('Hygiene Data'!$F$13,0,10*ROW('Hygiene Data'!F181))="","",OFFSET('Hygiene Data'!$F$13,0,10*ROW('Hygiene Data'!F181)))</f>
        <v/>
      </c>
      <c r="DX187" s="309" t="str">
        <f ca="true">+IF(OFFSET('Hygiene Data'!$G$11,0,10*ROW('Hygiene Data'!G181))="","",OFFSET('Hygiene Data'!$G$11,0,10*ROW('Hygiene Data'!G181)))</f>
        <v/>
      </c>
      <c r="DY187" s="309" t="str">
        <f ca="true">+IF(OFFSET('Hygiene Data'!$G$12,0,10*ROW('Hygiene Data'!G181))="","",OFFSET('Hygiene Data'!$G$12,0,10*ROW('Hygiene Data'!G181)))</f>
        <v/>
      </c>
      <c r="DZ187" s="309" t="str">
        <f ca="true">+IF(OFFSET('Hygiene Data'!$G$13,0,10*ROW('Hygiene Data'!G181))="","",OFFSET('Hygiene Data'!$G$13,0,10*ROW('Hygiene Data'!G181)))</f>
        <v/>
      </c>
      <c r="EA187" s="309" t="str">
        <f ca="true">+IF(OFFSET('Hygiene Data'!$H$11,0,10*ROW('Hygiene Data'!H181))="","",OFFSET('Hygiene Data'!$H$11,0,10*ROW('Hygiene Data'!H181)))</f>
        <v/>
      </c>
      <c r="EB187" s="309" t="str">
        <f ca="true">+IF(OFFSET('Hygiene Data'!$H$12,0,10*ROW('Hygiene Data'!H181))="","",OFFSET('Hygiene Data'!$H$12,0,10*ROW('Hygiene Data'!H181)))</f>
        <v/>
      </c>
      <c r="EC187" s="309" t="str">
        <f ca="true">+IF(OFFSET('Hygiene Data'!$H$13,0,10*ROW('Hygiene Data'!H181))="","",OFFSET('Hygiene Data'!$H$13,0,10*ROW('Hygiene Data'!H181)))</f>
        <v/>
      </c>
      <c r="ED187" s="309" t="str">
        <f ca="true">+IF(OFFSET('Hygiene Data'!$I$11,0,10*ROW('Hygiene Data'!I181))="","",OFFSET('Hygiene Data'!$I$11,0,10*ROW('Hygiene Data'!I181)))</f>
        <v/>
      </c>
      <c r="EE187" s="309" t="str">
        <f ca="true">+IF(OFFSET('Hygiene Data'!$I$12,0,10*ROW('Hygiene Data'!I181))="","",OFFSET('Hygiene Data'!$I$12,0,10*ROW('Hygiene Data'!I181)))</f>
        <v/>
      </c>
      <c r="EF187" s="309"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65"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9"/>
      <c r="BS188" s="309" t="str">
        <f ca="true">+IF(OFFSET('Water Data'!$D$27,0,10*ROW('Water Data'!D182))="","",OFFSET('Water Data'!$D$27,0,10*ROW('Water Data'!D182)))</f>
        <v/>
      </c>
      <c r="BT188" s="309" t="str">
        <f ca="true">+IF(OFFSET('Water Data'!$D$28,0,10*ROW('Water Data'!D182))="","",OFFSET('Water Data'!$D$28,0,10*ROW('Water Data'!D182)))</f>
        <v/>
      </c>
      <c r="BU188" s="309" t="str">
        <f ca="true">+IF(OFFSET('Water Data'!$D$29,0,10*ROW('Water Data'!D182))="","",OFFSET('Water Data'!$D$29,0,10*ROW('Water Data'!D182)))</f>
        <v/>
      </c>
      <c r="BV188" s="309" t="str">
        <f ca="true">+IF(OFFSET('Water Data'!$E$27,0,10*ROW('Water Data'!E182))="","",OFFSET('Water Data'!$E$27,0,10*ROW('Water Data'!E182)))</f>
        <v/>
      </c>
      <c r="BW188" s="309" t="str">
        <f ca="true">+IF(OFFSET('Water Data'!$E$28,0,10*ROW('Water Data'!E182))="","",OFFSET('Water Data'!$E$28,0,10*ROW('Water Data'!E182)))</f>
        <v/>
      </c>
      <c r="BX188" s="309" t="str">
        <f ca="true">+IF(OFFSET('Water Data'!$E$29,0,10*ROW('Water Data'!E182))="","",OFFSET('Water Data'!$E$29,0,10*ROW('Water Data'!E182)))</f>
        <v/>
      </c>
      <c r="BY188" s="309" t="str">
        <f ca="true">+IF(OFFSET('Water Data'!$F$27,0,10*ROW('Water Data'!F182))="","",OFFSET('Water Data'!$F$27,0,10*ROW('Water Data'!F182)))</f>
        <v/>
      </c>
      <c r="BZ188" s="309" t="str">
        <f ca="true">+IF(OFFSET('Water Data'!$F$28,0,10*ROW('Water Data'!F182))="","",OFFSET('Water Data'!$F$28,0,10*ROW('Water Data'!F182)))</f>
        <v/>
      </c>
      <c r="CA188" s="309" t="str">
        <f ca="true">+IF(OFFSET('Water Data'!$F$29,0,10*ROW('Water Data'!F182))="","",OFFSET('Water Data'!$F$29,0,10*ROW('Water Data'!F182)))</f>
        <v/>
      </c>
      <c r="CB188" s="309" t="str">
        <f ca="true">+IF(OFFSET('Water Data'!$G$27,0,10*ROW('Water Data'!G182))="","",OFFSET('Water Data'!$G$27,0,10*ROW('Water Data'!G182)))</f>
        <v/>
      </c>
      <c r="CC188" s="309" t="str">
        <f ca="true">+IF(OFFSET('Water Data'!$G$28,0,10*ROW('Water Data'!G182))="","",OFFSET('Water Data'!$G$28,0,10*ROW('Water Data'!G182)))</f>
        <v/>
      </c>
      <c r="CD188" s="309" t="str">
        <f ca="true">+IF(OFFSET('Water Data'!$G$29,0,10*ROW('Water Data'!G182))="","",OFFSET('Water Data'!$G$29,0,10*ROW('Water Data'!G182)))</f>
        <v/>
      </c>
      <c r="CE188" s="309" t="str">
        <f ca="true">+IF(OFFSET('Water Data'!$H$27,0,10*ROW('Water Data'!H182))="","",OFFSET('Water Data'!$H$27,0,10*ROW('Water Data'!H182)))</f>
        <v/>
      </c>
      <c r="CF188" s="309" t="str">
        <f ca="true">+IF(OFFSET('Water Data'!$H$28,0,10*ROW('Water Data'!H182))="","",OFFSET('Water Data'!$H$28,0,10*ROW('Water Data'!H182)))</f>
        <v/>
      </c>
      <c r="CG188" s="309" t="str">
        <f ca="true">+IF(OFFSET('Water Data'!$H$29,0,10*ROW('Water Data'!H182))="","",OFFSET('Water Data'!$H$29,0,10*ROW('Water Data'!H182)))</f>
        <v/>
      </c>
      <c r="CH188" s="309" t="str">
        <f ca="true">+IF(OFFSET('Water Data'!$I$27,0,10*ROW('Water Data'!I182))="","",OFFSET('Water Data'!$I$27,0,10*ROW('Water Data'!I182)))</f>
        <v/>
      </c>
      <c r="CI188" s="309" t="str">
        <f ca="true">+IF(OFFSET('Water Data'!$I$28,0,10*ROW('Water Data'!I182))="","",OFFSET('Water Data'!$I$28,0,10*ROW('Water Data'!I182)))</f>
        <v/>
      </c>
      <c r="CJ188" s="309" t="str">
        <f ca="true">+IF(OFFSET('Water Data'!$I$29,0,10*ROW('Water Data'!I182))="","",OFFSET('Water Data'!$I$29,0,10*ROW('Water Data'!I182)))</f>
        <v/>
      </c>
      <c r="CK188" s="309" t="str">
        <f ca="true">+IF(OFFSET('Sanitation Data'!$D$28,0,10*ROW('Sanitation Data'!D182))="","",OFFSET('Sanitation Data'!$D$28,0,10*ROW('Sanitation Data'!D182)))</f>
        <v/>
      </c>
      <c r="CL188" s="309" t="str">
        <f ca="true">+IF(OFFSET('Sanitation Data'!$D$29,0,10*ROW('Sanitation Data'!D182))="","",OFFSET('Sanitation Data'!$D$29,0,10*ROW('Sanitation Data'!D182)))</f>
        <v/>
      </c>
      <c r="CM188" s="309" t="str">
        <f ca="true">+IF(OFFSET('Sanitation Data'!$D$30,0,10*ROW('Sanitation Data'!D182))="","",OFFSET('Sanitation Data'!$D$30,0,10*ROW('Sanitation Data'!D182)))</f>
        <v/>
      </c>
      <c r="CN188" s="309" t="str">
        <f ca="true">+IF(OFFSET('Sanitation Data'!$D$31,0,10*ROW('Sanitation Data'!D182))="","",OFFSET('Sanitation Data'!$D$31,0,10*ROW('Sanitation Data'!D182)))</f>
        <v/>
      </c>
      <c r="CO188" s="309" t="str">
        <f ca="true">+IF(OFFSET('Sanitation Data'!$D$32,0,10*ROW('Sanitation Data'!D182))="","",OFFSET('Sanitation Data'!$D$32,0,10*ROW('Sanitation Data'!D182)))</f>
        <v/>
      </c>
      <c r="CP188" s="309" t="str">
        <f ca="true">+IF(OFFSET('Sanitation Data'!$E$28,0,10*ROW('Sanitation Data'!E182))="","",OFFSET('Sanitation Data'!$E$28,0,10*ROW('Sanitation Data'!E182)))</f>
        <v/>
      </c>
      <c r="CQ188" s="309" t="str">
        <f ca="true">+IF(OFFSET('Sanitation Data'!$E$29,0,10*ROW('Sanitation Data'!E182))="","",OFFSET('Sanitation Data'!$E$29,0,10*ROW('Sanitation Data'!E182)))</f>
        <v/>
      </c>
      <c r="CR188" s="309" t="str">
        <f ca="true">+IF(OFFSET('Sanitation Data'!$E$30,0,10*ROW('Sanitation Data'!E182))="","",OFFSET('Sanitation Data'!$E$30,0,10*ROW('Sanitation Data'!E182)))</f>
        <v/>
      </c>
      <c r="CS188" s="309" t="str">
        <f ca="true">+IF(OFFSET('Sanitation Data'!$E$31,0,10*ROW('Sanitation Data'!E182))="","",OFFSET('Sanitation Data'!$E$31,0,10*ROW('Sanitation Data'!E182)))</f>
        <v/>
      </c>
      <c r="CT188" s="309" t="str">
        <f ca="true">+IF(OFFSET('Sanitation Data'!$E$32,0,10*ROW('Sanitation Data'!E182))="","",OFFSET('Sanitation Data'!$E$32,0,10*ROW('Sanitation Data'!E182)))</f>
        <v/>
      </c>
      <c r="CU188" s="309" t="str">
        <f ca="true">+IF(OFFSET('Sanitation Data'!$F$28,0,10*ROW('Sanitation Data'!F182))="","",OFFSET('Sanitation Data'!$F$28,0,10*ROW('Sanitation Data'!F182)))</f>
        <v/>
      </c>
      <c r="CV188" s="309" t="str">
        <f ca="true">+IF(OFFSET('Sanitation Data'!$F$29,0,10*ROW('Sanitation Data'!F182))="","",OFFSET('Sanitation Data'!$F$29,0,10*ROW('Sanitation Data'!F182)))</f>
        <v/>
      </c>
      <c r="CW188" s="309" t="str">
        <f ca="true">+IF(OFFSET('Sanitation Data'!$F$30,0,10*ROW('Sanitation Data'!F182))="","",OFFSET('Sanitation Data'!$F$30,0,10*ROW('Sanitation Data'!F182)))</f>
        <v/>
      </c>
      <c r="CX188" s="309" t="str">
        <f ca="true">+IF(OFFSET('Sanitation Data'!$F$31,0,10*ROW('Sanitation Data'!F182))="","",OFFSET('Sanitation Data'!$F$31,0,10*ROW('Sanitation Data'!F182)))</f>
        <v/>
      </c>
      <c r="CY188" s="309" t="str">
        <f ca="true">+IF(OFFSET('Sanitation Data'!$F$32,0,10*ROW('Sanitation Data'!F182))="","",OFFSET('Sanitation Data'!$F$32,0,10*ROW('Sanitation Data'!F182)))</f>
        <v/>
      </c>
      <c r="CZ188" s="309" t="str">
        <f ca="true">+IF(OFFSET('Sanitation Data'!$G$28,0,10*ROW('Sanitation Data'!G182))="","",OFFSET('Sanitation Data'!$G$28,0,10*ROW('Sanitation Data'!G182)))</f>
        <v/>
      </c>
      <c r="DA188" s="309" t="str">
        <f ca="true">+IF(OFFSET('Sanitation Data'!$G$29,0,10*ROW('Sanitation Data'!G182))="","",OFFSET('Sanitation Data'!$G$29,0,10*ROW('Sanitation Data'!G182)))</f>
        <v/>
      </c>
      <c r="DB188" s="309" t="str">
        <f ca="true">+IF(OFFSET('Sanitation Data'!$G$30,0,10*ROW('Sanitation Data'!G182))="","",OFFSET('Sanitation Data'!$G$30,0,10*ROW('Sanitation Data'!G182)))</f>
        <v/>
      </c>
      <c r="DC188" s="309" t="str">
        <f ca="true">+IF(OFFSET('Sanitation Data'!$G$31,0,10*ROW('Sanitation Data'!G182))="","",OFFSET('Sanitation Data'!$G$31,0,10*ROW('Sanitation Data'!G182)))</f>
        <v/>
      </c>
      <c r="DD188" s="309" t="str">
        <f ca="true">+IF(OFFSET('Sanitation Data'!$G$32,0,10*ROW('Sanitation Data'!G182))="","",OFFSET('Sanitation Data'!$G$32,0,10*ROW('Sanitation Data'!G182)))</f>
        <v/>
      </c>
      <c r="DE188" s="309" t="str">
        <f ca="true">+IF(OFFSET('Sanitation Data'!$H$28,0,10*ROW('Sanitation Data'!H182))="","",OFFSET('Sanitation Data'!$H$28,0,10*ROW('Sanitation Data'!H182)))</f>
        <v/>
      </c>
      <c r="DF188" s="309" t="str">
        <f ca="true">+IF(OFFSET('Sanitation Data'!$H$29,0,10*ROW('Sanitation Data'!H182))="","",OFFSET('Sanitation Data'!$H$29,0,10*ROW('Sanitation Data'!H182)))</f>
        <v/>
      </c>
      <c r="DG188" s="309" t="str">
        <f ca="true">+IF(OFFSET('Sanitation Data'!$H$30,0,10*ROW('Sanitation Data'!H182))="","",OFFSET('Sanitation Data'!$H$30,0,10*ROW('Sanitation Data'!H182)))</f>
        <v/>
      </c>
      <c r="DH188" s="309" t="str">
        <f ca="true">+IF(OFFSET('Sanitation Data'!$H$31,0,10*ROW('Sanitation Data'!H182))="","",OFFSET('Sanitation Data'!$H$31,0,10*ROW('Sanitation Data'!H182)))</f>
        <v/>
      </c>
      <c r="DI188" s="309" t="str">
        <f ca="true">+IF(OFFSET('Sanitation Data'!$H$32,0,10*ROW('Sanitation Data'!H182))="","",OFFSET('Sanitation Data'!$H$32,0,10*ROW('Sanitation Data'!H182)))</f>
        <v/>
      </c>
      <c r="DJ188" s="309" t="str">
        <f ca="true">+IF(OFFSET('Sanitation Data'!$I$28,0,10*ROW('Sanitation Data'!I182))="","",OFFSET('Sanitation Data'!$I$28,0,10*ROW('Sanitation Data'!I182)))</f>
        <v/>
      </c>
      <c r="DK188" s="309" t="str">
        <f ca="true">+IF(OFFSET('Sanitation Data'!$I$29,0,10*ROW('Sanitation Data'!I182))="","",OFFSET('Sanitation Data'!$I$29,0,10*ROW('Sanitation Data'!I182)))</f>
        <v/>
      </c>
      <c r="DL188" s="309" t="str">
        <f ca="true">+IF(OFFSET('Sanitation Data'!$I$30,0,10*ROW('Sanitation Data'!I182))="","",OFFSET('Sanitation Data'!$I$30,0,10*ROW('Sanitation Data'!I182)))</f>
        <v/>
      </c>
      <c r="DM188" s="309" t="str">
        <f ca="true">+IF(OFFSET('Sanitation Data'!$I$31,0,10*ROW('Sanitation Data'!I182))="","",OFFSET('Sanitation Data'!$I$31,0,10*ROW('Sanitation Data'!I182)))</f>
        <v/>
      </c>
      <c r="DN188" s="309" t="str">
        <f ca="true">+IF(OFFSET('Sanitation Data'!$I$32,0,10*ROW('Sanitation Data'!I182))="","",OFFSET('Sanitation Data'!$I$32,0,10*ROW('Sanitation Data'!I182)))</f>
        <v/>
      </c>
      <c r="DO188" s="309" t="str">
        <f ca="true">+IF(OFFSET('Hygiene Data'!$D$11,0,10*ROW('Hygiene Data'!D182))="","",OFFSET('Hygiene Data'!$D$11,0,10*ROW('Hygiene Data'!D182)))</f>
        <v/>
      </c>
      <c r="DP188" s="309" t="str">
        <f ca="true">+IF(OFFSET('Hygiene Data'!$D$12,0,10*ROW('Hygiene Data'!D182))="","",OFFSET('Hygiene Data'!$D$12,0,10*ROW('Hygiene Data'!D182)))</f>
        <v/>
      </c>
      <c r="DQ188" s="309" t="str">
        <f ca="true">+IF(OFFSET('Hygiene Data'!$D$13,0,10*ROW('Hygiene Data'!D182))="","",OFFSET('Hygiene Data'!$D$13,0,10*ROW('Hygiene Data'!D182)))</f>
        <v/>
      </c>
      <c r="DR188" s="309" t="str">
        <f ca="true">+IF(OFFSET('Hygiene Data'!$E$11,0,10*ROW('Hygiene Data'!E182))="","",OFFSET('Hygiene Data'!$E$11,0,10*ROW('Hygiene Data'!E182)))</f>
        <v/>
      </c>
      <c r="DS188" s="309" t="str">
        <f ca="true">+IF(OFFSET('Hygiene Data'!$E$12,0,10*ROW('Hygiene Data'!E182))="","",OFFSET('Hygiene Data'!$E$12,0,10*ROW('Hygiene Data'!E182)))</f>
        <v/>
      </c>
      <c r="DT188" s="309" t="str">
        <f ca="true">+IF(OFFSET('Hygiene Data'!$E$13,0,10*ROW('Hygiene Data'!E182))="","",OFFSET('Hygiene Data'!$E$13,0,10*ROW('Hygiene Data'!E182)))</f>
        <v/>
      </c>
      <c r="DU188" s="309" t="str">
        <f ca="true">+IF(OFFSET('Hygiene Data'!$F$11,0,10*ROW('Hygiene Data'!F182))="","",OFFSET('Hygiene Data'!$F$11,0,10*ROW('Hygiene Data'!F182)))</f>
        <v/>
      </c>
      <c r="DV188" s="309" t="str">
        <f ca="true">+IF(OFFSET('Hygiene Data'!$F$12,0,10*ROW('Hygiene Data'!F182))="","",OFFSET('Hygiene Data'!$F$12,0,10*ROW('Hygiene Data'!F182)))</f>
        <v/>
      </c>
      <c r="DW188" s="309" t="str">
        <f ca="true">+IF(OFFSET('Hygiene Data'!$F$13,0,10*ROW('Hygiene Data'!F182))="","",OFFSET('Hygiene Data'!$F$13,0,10*ROW('Hygiene Data'!F182)))</f>
        <v/>
      </c>
      <c r="DX188" s="309" t="str">
        <f ca="true">+IF(OFFSET('Hygiene Data'!$G$11,0,10*ROW('Hygiene Data'!G182))="","",OFFSET('Hygiene Data'!$G$11,0,10*ROW('Hygiene Data'!G182)))</f>
        <v/>
      </c>
      <c r="DY188" s="309" t="str">
        <f ca="true">+IF(OFFSET('Hygiene Data'!$G$12,0,10*ROW('Hygiene Data'!G182))="","",OFFSET('Hygiene Data'!$G$12,0,10*ROW('Hygiene Data'!G182)))</f>
        <v/>
      </c>
      <c r="DZ188" s="309" t="str">
        <f ca="true">+IF(OFFSET('Hygiene Data'!$G$13,0,10*ROW('Hygiene Data'!G182))="","",OFFSET('Hygiene Data'!$G$13,0,10*ROW('Hygiene Data'!G182)))</f>
        <v/>
      </c>
      <c r="EA188" s="309" t="str">
        <f ca="true">+IF(OFFSET('Hygiene Data'!$H$11,0,10*ROW('Hygiene Data'!H182))="","",OFFSET('Hygiene Data'!$H$11,0,10*ROW('Hygiene Data'!H182)))</f>
        <v/>
      </c>
      <c r="EB188" s="309" t="str">
        <f ca="true">+IF(OFFSET('Hygiene Data'!$H$12,0,10*ROW('Hygiene Data'!H182))="","",OFFSET('Hygiene Data'!$H$12,0,10*ROW('Hygiene Data'!H182)))</f>
        <v/>
      </c>
      <c r="EC188" s="309" t="str">
        <f ca="true">+IF(OFFSET('Hygiene Data'!$H$13,0,10*ROW('Hygiene Data'!H182))="","",OFFSET('Hygiene Data'!$H$13,0,10*ROW('Hygiene Data'!H182)))</f>
        <v/>
      </c>
      <c r="ED188" s="309" t="str">
        <f ca="true">+IF(OFFSET('Hygiene Data'!$I$11,0,10*ROW('Hygiene Data'!I182))="","",OFFSET('Hygiene Data'!$I$11,0,10*ROW('Hygiene Data'!I182)))</f>
        <v/>
      </c>
      <c r="EE188" s="309" t="str">
        <f ca="true">+IF(OFFSET('Hygiene Data'!$I$12,0,10*ROW('Hygiene Data'!I182))="","",OFFSET('Hygiene Data'!$I$12,0,10*ROW('Hygiene Data'!I182)))</f>
        <v/>
      </c>
      <c r="EF188" s="309"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65"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9"/>
      <c r="BS189" s="309" t="str">
        <f ca="true">+IF(OFFSET('Water Data'!$D$27,0,10*ROW('Water Data'!D183))="","",OFFSET('Water Data'!$D$27,0,10*ROW('Water Data'!D183)))</f>
        <v/>
      </c>
      <c r="BT189" s="309" t="str">
        <f ca="true">+IF(OFFSET('Water Data'!$D$28,0,10*ROW('Water Data'!D183))="","",OFFSET('Water Data'!$D$28,0,10*ROW('Water Data'!D183)))</f>
        <v/>
      </c>
      <c r="BU189" s="309" t="str">
        <f ca="true">+IF(OFFSET('Water Data'!$D$29,0,10*ROW('Water Data'!D183))="","",OFFSET('Water Data'!$D$29,0,10*ROW('Water Data'!D183)))</f>
        <v/>
      </c>
      <c r="BV189" s="309" t="str">
        <f ca="true">+IF(OFFSET('Water Data'!$E$27,0,10*ROW('Water Data'!E183))="","",OFFSET('Water Data'!$E$27,0,10*ROW('Water Data'!E183)))</f>
        <v/>
      </c>
      <c r="BW189" s="309" t="str">
        <f ca="true">+IF(OFFSET('Water Data'!$E$28,0,10*ROW('Water Data'!E183))="","",OFFSET('Water Data'!$E$28,0,10*ROW('Water Data'!E183)))</f>
        <v/>
      </c>
      <c r="BX189" s="309" t="str">
        <f ca="true">+IF(OFFSET('Water Data'!$E$29,0,10*ROW('Water Data'!E183))="","",OFFSET('Water Data'!$E$29,0,10*ROW('Water Data'!E183)))</f>
        <v/>
      </c>
      <c r="BY189" s="309" t="str">
        <f ca="true">+IF(OFFSET('Water Data'!$F$27,0,10*ROW('Water Data'!F183))="","",OFFSET('Water Data'!$F$27,0,10*ROW('Water Data'!F183)))</f>
        <v/>
      </c>
      <c r="BZ189" s="309" t="str">
        <f ca="true">+IF(OFFSET('Water Data'!$F$28,0,10*ROW('Water Data'!F183))="","",OFFSET('Water Data'!$F$28,0,10*ROW('Water Data'!F183)))</f>
        <v/>
      </c>
      <c r="CA189" s="309" t="str">
        <f ca="true">+IF(OFFSET('Water Data'!$F$29,0,10*ROW('Water Data'!F183))="","",OFFSET('Water Data'!$F$29,0,10*ROW('Water Data'!F183)))</f>
        <v/>
      </c>
      <c r="CB189" s="309" t="str">
        <f ca="true">+IF(OFFSET('Water Data'!$G$27,0,10*ROW('Water Data'!G183))="","",OFFSET('Water Data'!$G$27,0,10*ROW('Water Data'!G183)))</f>
        <v/>
      </c>
      <c r="CC189" s="309" t="str">
        <f ca="true">+IF(OFFSET('Water Data'!$G$28,0,10*ROW('Water Data'!G183))="","",OFFSET('Water Data'!$G$28,0,10*ROW('Water Data'!G183)))</f>
        <v/>
      </c>
      <c r="CD189" s="309" t="str">
        <f ca="true">+IF(OFFSET('Water Data'!$G$29,0,10*ROW('Water Data'!G183))="","",OFFSET('Water Data'!$G$29,0,10*ROW('Water Data'!G183)))</f>
        <v/>
      </c>
      <c r="CE189" s="309" t="str">
        <f ca="true">+IF(OFFSET('Water Data'!$H$27,0,10*ROW('Water Data'!H183))="","",OFFSET('Water Data'!$H$27,0,10*ROW('Water Data'!H183)))</f>
        <v/>
      </c>
      <c r="CF189" s="309" t="str">
        <f ca="true">+IF(OFFSET('Water Data'!$H$28,0,10*ROW('Water Data'!H183))="","",OFFSET('Water Data'!$H$28,0,10*ROW('Water Data'!H183)))</f>
        <v/>
      </c>
      <c r="CG189" s="309" t="str">
        <f ca="true">+IF(OFFSET('Water Data'!$H$29,0,10*ROW('Water Data'!H183))="","",OFFSET('Water Data'!$H$29,0,10*ROW('Water Data'!H183)))</f>
        <v/>
      </c>
      <c r="CH189" s="309" t="str">
        <f ca="true">+IF(OFFSET('Water Data'!$I$27,0,10*ROW('Water Data'!I183))="","",OFFSET('Water Data'!$I$27,0,10*ROW('Water Data'!I183)))</f>
        <v/>
      </c>
      <c r="CI189" s="309" t="str">
        <f ca="true">+IF(OFFSET('Water Data'!$I$28,0,10*ROW('Water Data'!I183))="","",OFFSET('Water Data'!$I$28,0,10*ROW('Water Data'!I183)))</f>
        <v/>
      </c>
      <c r="CJ189" s="309" t="str">
        <f ca="true">+IF(OFFSET('Water Data'!$I$29,0,10*ROW('Water Data'!I183))="","",OFFSET('Water Data'!$I$29,0,10*ROW('Water Data'!I183)))</f>
        <v/>
      </c>
      <c r="CK189" s="309" t="str">
        <f ca="true">+IF(OFFSET('Sanitation Data'!$D$28,0,10*ROW('Sanitation Data'!D183))="","",OFFSET('Sanitation Data'!$D$28,0,10*ROW('Sanitation Data'!D183)))</f>
        <v/>
      </c>
      <c r="CL189" s="309" t="str">
        <f ca="true">+IF(OFFSET('Sanitation Data'!$D$29,0,10*ROW('Sanitation Data'!D183))="","",OFFSET('Sanitation Data'!$D$29,0,10*ROW('Sanitation Data'!D183)))</f>
        <v/>
      </c>
      <c r="CM189" s="309" t="str">
        <f ca="true">+IF(OFFSET('Sanitation Data'!$D$30,0,10*ROW('Sanitation Data'!D183))="","",OFFSET('Sanitation Data'!$D$30,0,10*ROW('Sanitation Data'!D183)))</f>
        <v/>
      </c>
      <c r="CN189" s="309" t="str">
        <f ca="true">+IF(OFFSET('Sanitation Data'!$D$31,0,10*ROW('Sanitation Data'!D183))="","",OFFSET('Sanitation Data'!$D$31,0,10*ROW('Sanitation Data'!D183)))</f>
        <v/>
      </c>
      <c r="CO189" s="309" t="str">
        <f ca="true">+IF(OFFSET('Sanitation Data'!$D$32,0,10*ROW('Sanitation Data'!D183))="","",OFFSET('Sanitation Data'!$D$32,0,10*ROW('Sanitation Data'!D183)))</f>
        <v/>
      </c>
      <c r="CP189" s="309" t="str">
        <f ca="true">+IF(OFFSET('Sanitation Data'!$E$28,0,10*ROW('Sanitation Data'!E183))="","",OFFSET('Sanitation Data'!$E$28,0,10*ROW('Sanitation Data'!E183)))</f>
        <v/>
      </c>
      <c r="CQ189" s="309" t="str">
        <f ca="true">+IF(OFFSET('Sanitation Data'!$E$29,0,10*ROW('Sanitation Data'!E183))="","",OFFSET('Sanitation Data'!$E$29,0,10*ROW('Sanitation Data'!E183)))</f>
        <v/>
      </c>
      <c r="CR189" s="309" t="str">
        <f ca="true">+IF(OFFSET('Sanitation Data'!$E$30,0,10*ROW('Sanitation Data'!E183))="","",OFFSET('Sanitation Data'!$E$30,0,10*ROW('Sanitation Data'!E183)))</f>
        <v/>
      </c>
      <c r="CS189" s="309" t="str">
        <f ca="true">+IF(OFFSET('Sanitation Data'!$E$31,0,10*ROW('Sanitation Data'!E183))="","",OFFSET('Sanitation Data'!$E$31,0,10*ROW('Sanitation Data'!E183)))</f>
        <v/>
      </c>
      <c r="CT189" s="309" t="str">
        <f ca="true">+IF(OFFSET('Sanitation Data'!$E$32,0,10*ROW('Sanitation Data'!E183))="","",OFFSET('Sanitation Data'!$E$32,0,10*ROW('Sanitation Data'!E183)))</f>
        <v/>
      </c>
      <c r="CU189" s="309" t="str">
        <f ca="true">+IF(OFFSET('Sanitation Data'!$F$28,0,10*ROW('Sanitation Data'!F183))="","",OFFSET('Sanitation Data'!$F$28,0,10*ROW('Sanitation Data'!F183)))</f>
        <v/>
      </c>
      <c r="CV189" s="309" t="str">
        <f ca="true">+IF(OFFSET('Sanitation Data'!$F$29,0,10*ROW('Sanitation Data'!F183))="","",OFFSET('Sanitation Data'!$F$29,0,10*ROW('Sanitation Data'!F183)))</f>
        <v/>
      </c>
      <c r="CW189" s="309" t="str">
        <f ca="true">+IF(OFFSET('Sanitation Data'!$F$30,0,10*ROW('Sanitation Data'!F183))="","",OFFSET('Sanitation Data'!$F$30,0,10*ROW('Sanitation Data'!F183)))</f>
        <v/>
      </c>
      <c r="CX189" s="309" t="str">
        <f ca="true">+IF(OFFSET('Sanitation Data'!$F$31,0,10*ROW('Sanitation Data'!F183))="","",OFFSET('Sanitation Data'!$F$31,0,10*ROW('Sanitation Data'!F183)))</f>
        <v/>
      </c>
      <c r="CY189" s="309" t="str">
        <f ca="true">+IF(OFFSET('Sanitation Data'!$F$32,0,10*ROW('Sanitation Data'!F183))="","",OFFSET('Sanitation Data'!$F$32,0,10*ROW('Sanitation Data'!F183)))</f>
        <v/>
      </c>
      <c r="CZ189" s="309" t="str">
        <f ca="true">+IF(OFFSET('Sanitation Data'!$G$28,0,10*ROW('Sanitation Data'!G183))="","",OFFSET('Sanitation Data'!$G$28,0,10*ROW('Sanitation Data'!G183)))</f>
        <v/>
      </c>
      <c r="DA189" s="309" t="str">
        <f ca="true">+IF(OFFSET('Sanitation Data'!$G$29,0,10*ROW('Sanitation Data'!G183))="","",OFFSET('Sanitation Data'!$G$29,0,10*ROW('Sanitation Data'!G183)))</f>
        <v/>
      </c>
      <c r="DB189" s="309" t="str">
        <f ca="true">+IF(OFFSET('Sanitation Data'!$G$30,0,10*ROW('Sanitation Data'!G183))="","",OFFSET('Sanitation Data'!$G$30,0,10*ROW('Sanitation Data'!G183)))</f>
        <v/>
      </c>
      <c r="DC189" s="309" t="str">
        <f ca="true">+IF(OFFSET('Sanitation Data'!$G$31,0,10*ROW('Sanitation Data'!G183))="","",OFFSET('Sanitation Data'!$G$31,0,10*ROW('Sanitation Data'!G183)))</f>
        <v/>
      </c>
      <c r="DD189" s="309" t="str">
        <f ca="true">+IF(OFFSET('Sanitation Data'!$G$32,0,10*ROW('Sanitation Data'!G183))="","",OFFSET('Sanitation Data'!$G$32,0,10*ROW('Sanitation Data'!G183)))</f>
        <v/>
      </c>
      <c r="DE189" s="309" t="str">
        <f ca="true">+IF(OFFSET('Sanitation Data'!$H$28,0,10*ROW('Sanitation Data'!H183))="","",OFFSET('Sanitation Data'!$H$28,0,10*ROW('Sanitation Data'!H183)))</f>
        <v/>
      </c>
      <c r="DF189" s="309" t="str">
        <f ca="true">+IF(OFFSET('Sanitation Data'!$H$29,0,10*ROW('Sanitation Data'!H183))="","",OFFSET('Sanitation Data'!$H$29,0,10*ROW('Sanitation Data'!H183)))</f>
        <v/>
      </c>
      <c r="DG189" s="309" t="str">
        <f ca="true">+IF(OFFSET('Sanitation Data'!$H$30,0,10*ROW('Sanitation Data'!H183))="","",OFFSET('Sanitation Data'!$H$30,0,10*ROW('Sanitation Data'!H183)))</f>
        <v/>
      </c>
      <c r="DH189" s="309" t="str">
        <f ca="true">+IF(OFFSET('Sanitation Data'!$H$31,0,10*ROW('Sanitation Data'!H183))="","",OFFSET('Sanitation Data'!$H$31,0,10*ROW('Sanitation Data'!H183)))</f>
        <v/>
      </c>
      <c r="DI189" s="309" t="str">
        <f ca="true">+IF(OFFSET('Sanitation Data'!$H$32,0,10*ROW('Sanitation Data'!H183))="","",OFFSET('Sanitation Data'!$H$32,0,10*ROW('Sanitation Data'!H183)))</f>
        <v/>
      </c>
      <c r="DJ189" s="309" t="str">
        <f ca="true">+IF(OFFSET('Sanitation Data'!$I$28,0,10*ROW('Sanitation Data'!I183))="","",OFFSET('Sanitation Data'!$I$28,0,10*ROW('Sanitation Data'!I183)))</f>
        <v/>
      </c>
      <c r="DK189" s="309" t="str">
        <f ca="true">+IF(OFFSET('Sanitation Data'!$I$29,0,10*ROW('Sanitation Data'!I183))="","",OFFSET('Sanitation Data'!$I$29,0,10*ROW('Sanitation Data'!I183)))</f>
        <v/>
      </c>
      <c r="DL189" s="309" t="str">
        <f ca="true">+IF(OFFSET('Sanitation Data'!$I$30,0,10*ROW('Sanitation Data'!I183))="","",OFFSET('Sanitation Data'!$I$30,0,10*ROW('Sanitation Data'!I183)))</f>
        <v/>
      </c>
      <c r="DM189" s="309" t="str">
        <f ca="true">+IF(OFFSET('Sanitation Data'!$I$31,0,10*ROW('Sanitation Data'!I183))="","",OFFSET('Sanitation Data'!$I$31,0,10*ROW('Sanitation Data'!I183)))</f>
        <v/>
      </c>
      <c r="DN189" s="309" t="str">
        <f ca="true">+IF(OFFSET('Sanitation Data'!$I$32,0,10*ROW('Sanitation Data'!I183))="","",OFFSET('Sanitation Data'!$I$32,0,10*ROW('Sanitation Data'!I183)))</f>
        <v/>
      </c>
      <c r="DO189" s="309" t="str">
        <f ca="true">+IF(OFFSET('Hygiene Data'!$D$11,0,10*ROW('Hygiene Data'!D183))="","",OFFSET('Hygiene Data'!$D$11,0,10*ROW('Hygiene Data'!D183)))</f>
        <v/>
      </c>
      <c r="DP189" s="309" t="str">
        <f ca="true">+IF(OFFSET('Hygiene Data'!$D$12,0,10*ROW('Hygiene Data'!D183))="","",OFFSET('Hygiene Data'!$D$12,0,10*ROW('Hygiene Data'!D183)))</f>
        <v/>
      </c>
      <c r="DQ189" s="309" t="str">
        <f ca="true">+IF(OFFSET('Hygiene Data'!$D$13,0,10*ROW('Hygiene Data'!D183))="","",OFFSET('Hygiene Data'!$D$13,0,10*ROW('Hygiene Data'!D183)))</f>
        <v/>
      </c>
      <c r="DR189" s="309" t="str">
        <f ca="true">+IF(OFFSET('Hygiene Data'!$E$11,0,10*ROW('Hygiene Data'!E183))="","",OFFSET('Hygiene Data'!$E$11,0,10*ROW('Hygiene Data'!E183)))</f>
        <v/>
      </c>
      <c r="DS189" s="309" t="str">
        <f ca="true">+IF(OFFSET('Hygiene Data'!$E$12,0,10*ROW('Hygiene Data'!E183))="","",OFFSET('Hygiene Data'!$E$12,0,10*ROW('Hygiene Data'!E183)))</f>
        <v/>
      </c>
      <c r="DT189" s="309" t="str">
        <f ca="true">+IF(OFFSET('Hygiene Data'!$E$13,0,10*ROW('Hygiene Data'!E183))="","",OFFSET('Hygiene Data'!$E$13,0,10*ROW('Hygiene Data'!E183)))</f>
        <v/>
      </c>
      <c r="DU189" s="309" t="str">
        <f ca="true">+IF(OFFSET('Hygiene Data'!$F$11,0,10*ROW('Hygiene Data'!F183))="","",OFFSET('Hygiene Data'!$F$11,0,10*ROW('Hygiene Data'!F183)))</f>
        <v/>
      </c>
      <c r="DV189" s="309" t="str">
        <f ca="true">+IF(OFFSET('Hygiene Data'!$F$12,0,10*ROW('Hygiene Data'!F183))="","",OFFSET('Hygiene Data'!$F$12,0,10*ROW('Hygiene Data'!F183)))</f>
        <v/>
      </c>
      <c r="DW189" s="309" t="str">
        <f ca="true">+IF(OFFSET('Hygiene Data'!$F$13,0,10*ROW('Hygiene Data'!F183))="","",OFFSET('Hygiene Data'!$F$13,0,10*ROW('Hygiene Data'!F183)))</f>
        <v/>
      </c>
      <c r="DX189" s="309" t="str">
        <f ca="true">+IF(OFFSET('Hygiene Data'!$G$11,0,10*ROW('Hygiene Data'!G183))="","",OFFSET('Hygiene Data'!$G$11,0,10*ROW('Hygiene Data'!G183)))</f>
        <v/>
      </c>
      <c r="DY189" s="309" t="str">
        <f ca="true">+IF(OFFSET('Hygiene Data'!$G$12,0,10*ROW('Hygiene Data'!G183))="","",OFFSET('Hygiene Data'!$G$12,0,10*ROW('Hygiene Data'!G183)))</f>
        <v/>
      </c>
      <c r="DZ189" s="309" t="str">
        <f ca="true">+IF(OFFSET('Hygiene Data'!$G$13,0,10*ROW('Hygiene Data'!G183))="","",OFFSET('Hygiene Data'!$G$13,0,10*ROW('Hygiene Data'!G183)))</f>
        <v/>
      </c>
      <c r="EA189" s="309" t="str">
        <f ca="true">+IF(OFFSET('Hygiene Data'!$H$11,0,10*ROW('Hygiene Data'!H183))="","",OFFSET('Hygiene Data'!$H$11,0,10*ROW('Hygiene Data'!H183)))</f>
        <v/>
      </c>
      <c r="EB189" s="309" t="str">
        <f ca="true">+IF(OFFSET('Hygiene Data'!$H$12,0,10*ROW('Hygiene Data'!H183))="","",OFFSET('Hygiene Data'!$H$12,0,10*ROW('Hygiene Data'!H183)))</f>
        <v/>
      </c>
      <c r="EC189" s="309" t="str">
        <f ca="true">+IF(OFFSET('Hygiene Data'!$H$13,0,10*ROW('Hygiene Data'!H183))="","",OFFSET('Hygiene Data'!$H$13,0,10*ROW('Hygiene Data'!H183)))</f>
        <v/>
      </c>
      <c r="ED189" s="309" t="str">
        <f ca="true">+IF(OFFSET('Hygiene Data'!$I$11,0,10*ROW('Hygiene Data'!I183))="","",OFFSET('Hygiene Data'!$I$11,0,10*ROW('Hygiene Data'!I183)))</f>
        <v/>
      </c>
      <c r="EE189" s="309" t="str">
        <f ca="true">+IF(OFFSET('Hygiene Data'!$I$12,0,10*ROW('Hygiene Data'!I183))="","",OFFSET('Hygiene Data'!$I$12,0,10*ROW('Hygiene Data'!I183)))</f>
        <v/>
      </c>
      <c r="EF189" s="309"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65"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9"/>
      <c r="BS190" s="309" t="str">
        <f ca="true">+IF(OFFSET('Water Data'!$D$27,0,10*ROW('Water Data'!D184))="","",OFFSET('Water Data'!$D$27,0,10*ROW('Water Data'!D184)))</f>
        <v/>
      </c>
      <c r="BT190" s="309" t="str">
        <f ca="true">+IF(OFFSET('Water Data'!$D$28,0,10*ROW('Water Data'!D184))="","",OFFSET('Water Data'!$D$28,0,10*ROW('Water Data'!D184)))</f>
        <v/>
      </c>
      <c r="BU190" s="309" t="str">
        <f ca="true">+IF(OFFSET('Water Data'!$D$29,0,10*ROW('Water Data'!D184))="","",OFFSET('Water Data'!$D$29,0,10*ROW('Water Data'!D184)))</f>
        <v/>
      </c>
      <c r="BV190" s="309" t="str">
        <f ca="true">+IF(OFFSET('Water Data'!$E$27,0,10*ROW('Water Data'!E184))="","",OFFSET('Water Data'!$E$27,0,10*ROW('Water Data'!E184)))</f>
        <v/>
      </c>
      <c r="BW190" s="309" t="str">
        <f ca="true">+IF(OFFSET('Water Data'!$E$28,0,10*ROW('Water Data'!E184))="","",OFFSET('Water Data'!$E$28,0,10*ROW('Water Data'!E184)))</f>
        <v/>
      </c>
      <c r="BX190" s="309" t="str">
        <f ca="true">+IF(OFFSET('Water Data'!$E$29,0,10*ROW('Water Data'!E184))="","",OFFSET('Water Data'!$E$29,0,10*ROW('Water Data'!E184)))</f>
        <v/>
      </c>
      <c r="BY190" s="309" t="str">
        <f ca="true">+IF(OFFSET('Water Data'!$F$27,0,10*ROW('Water Data'!F184))="","",OFFSET('Water Data'!$F$27,0,10*ROW('Water Data'!F184)))</f>
        <v/>
      </c>
      <c r="BZ190" s="309" t="str">
        <f ca="true">+IF(OFFSET('Water Data'!$F$28,0,10*ROW('Water Data'!F184))="","",OFFSET('Water Data'!$F$28,0,10*ROW('Water Data'!F184)))</f>
        <v/>
      </c>
      <c r="CA190" s="309" t="str">
        <f ca="true">+IF(OFFSET('Water Data'!$F$29,0,10*ROW('Water Data'!F184))="","",OFFSET('Water Data'!$F$29,0,10*ROW('Water Data'!F184)))</f>
        <v/>
      </c>
      <c r="CB190" s="309" t="str">
        <f ca="true">+IF(OFFSET('Water Data'!$G$27,0,10*ROW('Water Data'!G184))="","",OFFSET('Water Data'!$G$27,0,10*ROW('Water Data'!G184)))</f>
        <v/>
      </c>
      <c r="CC190" s="309" t="str">
        <f ca="true">+IF(OFFSET('Water Data'!$G$28,0,10*ROW('Water Data'!G184))="","",OFFSET('Water Data'!$G$28,0,10*ROW('Water Data'!G184)))</f>
        <v/>
      </c>
      <c r="CD190" s="309" t="str">
        <f ca="true">+IF(OFFSET('Water Data'!$G$29,0,10*ROW('Water Data'!G184))="","",OFFSET('Water Data'!$G$29,0,10*ROW('Water Data'!G184)))</f>
        <v/>
      </c>
      <c r="CE190" s="309" t="str">
        <f ca="true">+IF(OFFSET('Water Data'!$H$27,0,10*ROW('Water Data'!H184))="","",OFFSET('Water Data'!$H$27,0,10*ROW('Water Data'!H184)))</f>
        <v/>
      </c>
      <c r="CF190" s="309" t="str">
        <f ca="true">+IF(OFFSET('Water Data'!$H$28,0,10*ROW('Water Data'!H184))="","",OFFSET('Water Data'!$H$28,0,10*ROW('Water Data'!H184)))</f>
        <v/>
      </c>
      <c r="CG190" s="309" t="str">
        <f ca="true">+IF(OFFSET('Water Data'!$H$29,0,10*ROW('Water Data'!H184))="","",OFFSET('Water Data'!$H$29,0,10*ROW('Water Data'!H184)))</f>
        <v/>
      </c>
      <c r="CH190" s="309" t="str">
        <f ca="true">+IF(OFFSET('Water Data'!$I$27,0,10*ROW('Water Data'!I184))="","",OFFSET('Water Data'!$I$27,0,10*ROW('Water Data'!I184)))</f>
        <v/>
      </c>
      <c r="CI190" s="309" t="str">
        <f ca="true">+IF(OFFSET('Water Data'!$I$28,0,10*ROW('Water Data'!I184))="","",OFFSET('Water Data'!$I$28,0,10*ROW('Water Data'!I184)))</f>
        <v/>
      </c>
      <c r="CJ190" s="309" t="str">
        <f ca="true">+IF(OFFSET('Water Data'!$I$29,0,10*ROW('Water Data'!I184))="","",OFFSET('Water Data'!$I$29,0,10*ROW('Water Data'!I184)))</f>
        <v/>
      </c>
      <c r="CK190" s="309" t="str">
        <f ca="true">+IF(OFFSET('Sanitation Data'!$D$28,0,10*ROW('Sanitation Data'!D184))="","",OFFSET('Sanitation Data'!$D$28,0,10*ROW('Sanitation Data'!D184)))</f>
        <v/>
      </c>
      <c r="CL190" s="309" t="str">
        <f ca="true">+IF(OFFSET('Sanitation Data'!$D$29,0,10*ROW('Sanitation Data'!D184))="","",OFFSET('Sanitation Data'!$D$29,0,10*ROW('Sanitation Data'!D184)))</f>
        <v/>
      </c>
      <c r="CM190" s="309" t="str">
        <f ca="true">+IF(OFFSET('Sanitation Data'!$D$30,0,10*ROW('Sanitation Data'!D184))="","",OFFSET('Sanitation Data'!$D$30,0,10*ROW('Sanitation Data'!D184)))</f>
        <v/>
      </c>
      <c r="CN190" s="309" t="str">
        <f ca="true">+IF(OFFSET('Sanitation Data'!$D$31,0,10*ROW('Sanitation Data'!D184))="","",OFFSET('Sanitation Data'!$D$31,0,10*ROW('Sanitation Data'!D184)))</f>
        <v/>
      </c>
      <c r="CO190" s="309" t="str">
        <f ca="true">+IF(OFFSET('Sanitation Data'!$D$32,0,10*ROW('Sanitation Data'!D184))="","",OFFSET('Sanitation Data'!$D$32,0,10*ROW('Sanitation Data'!D184)))</f>
        <v/>
      </c>
      <c r="CP190" s="309" t="str">
        <f ca="true">+IF(OFFSET('Sanitation Data'!$E$28,0,10*ROW('Sanitation Data'!E184))="","",OFFSET('Sanitation Data'!$E$28,0,10*ROW('Sanitation Data'!E184)))</f>
        <v/>
      </c>
      <c r="CQ190" s="309" t="str">
        <f ca="true">+IF(OFFSET('Sanitation Data'!$E$29,0,10*ROW('Sanitation Data'!E184))="","",OFFSET('Sanitation Data'!$E$29,0,10*ROW('Sanitation Data'!E184)))</f>
        <v/>
      </c>
      <c r="CR190" s="309" t="str">
        <f ca="true">+IF(OFFSET('Sanitation Data'!$E$30,0,10*ROW('Sanitation Data'!E184))="","",OFFSET('Sanitation Data'!$E$30,0,10*ROW('Sanitation Data'!E184)))</f>
        <v/>
      </c>
      <c r="CS190" s="309" t="str">
        <f ca="true">+IF(OFFSET('Sanitation Data'!$E$31,0,10*ROW('Sanitation Data'!E184))="","",OFFSET('Sanitation Data'!$E$31,0,10*ROW('Sanitation Data'!E184)))</f>
        <v/>
      </c>
      <c r="CT190" s="309" t="str">
        <f ca="true">+IF(OFFSET('Sanitation Data'!$E$32,0,10*ROW('Sanitation Data'!E184))="","",OFFSET('Sanitation Data'!$E$32,0,10*ROW('Sanitation Data'!E184)))</f>
        <v/>
      </c>
      <c r="CU190" s="309" t="str">
        <f ca="true">+IF(OFFSET('Sanitation Data'!$F$28,0,10*ROW('Sanitation Data'!F184))="","",OFFSET('Sanitation Data'!$F$28,0,10*ROW('Sanitation Data'!F184)))</f>
        <v/>
      </c>
      <c r="CV190" s="309" t="str">
        <f ca="true">+IF(OFFSET('Sanitation Data'!$F$29,0,10*ROW('Sanitation Data'!F184))="","",OFFSET('Sanitation Data'!$F$29,0,10*ROW('Sanitation Data'!F184)))</f>
        <v/>
      </c>
      <c r="CW190" s="309" t="str">
        <f ca="true">+IF(OFFSET('Sanitation Data'!$F$30,0,10*ROW('Sanitation Data'!F184))="","",OFFSET('Sanitation Data'!$F$30,0,10*ROW('Sanitation Data'!F184)))</f>
        <v/>
      </c>
      <c r="CX190" s="309" t="str">
        <f ca="true">+IF(OFFSET('Sanitation Data'!$F$31,0,10*ROW('Sanitation Data'!F184))="","",OFFSET('Sanitation Data'!$F$31,0,10*ROW('Sanitation Data'!F184)))</f>
        <v/>
      </c>
      <c r="CY190" s="309" t="str">
        <f ca="true">+IF(OFFSET('Sanitation Data'!$F$32,0,10*ROW('Sanitation Data'!F184))="","",OFFSET('Sanitation Data'!$F$32,0,10*ROW('Sanitation Data'!F184)))</f>
        <v/>
      </c>
      <c r="CZ190" s="309" t="str">
        <f ca="true">+IF(OFFSET('Sanitation Data'!$G$28,0,10*ROW('Sanitation Data'!G184))="","",OFFSET('Sanitation Data'!$G$28,0,10*ROW('Sanitation Data'!G184)))</f>
        <v/>
      </c>
      <c r="DA190" s="309" t="str">
        <f ca="true">+IF(OFFSET('Sanitation Data'!$G$29,0,10*ROW('Sanitation Data'!G184))="","",OFFSET('Sanitation Data'!$G$29,0,10*ROW('Sanitation Data'!G184)))</f>
        <v/>
      </c>
      <c r="DB190" s="309" t="str">
        <f ca="true">+IF(OFFSET('Sanitation Data'!$G$30,0,10*ROW('Sanitation Data'!G184))="","",OFFSET('Sanitation Data'!$G$30,0,10*ROW('Sanitation Data'!G184)))</f>
        <v/>
      </c>
      <c r="DC190" s="309" t="str">
        <f ca="true">+IF(OFFSET('Sanitation Data'!$G$31,0,10*ROW('Sanitation Data'!G184))="","",OFFSET('Sanitation Data'!$G$31,0,10*ROW('Sanitation Data'!G184)))</f>
        <v/>
      </c>
      <c r="DD190" s="309" t="str">
        <f ca="true">+IF(OFFSET('Sanitation Data'!$G$32,0,10*ROW('Sanitation Data'!G184))="","",OFFSET('Sanitation Data'!$G$32,0,10*ROW('Sanitation Data'!G184)))</f>
        <v/>
      </c>
      <c r="DE190" s="309" t="str">
        <f ca="true">+IF(OFFSET('Sanitation Data'!$H$28,0,10*ROW('Sanitation Data'!H184))="","",OFFSET('Sanitation Data'!$H$28,0,10*ROW('Sanitation Data'!H184)))</f>
        <v/>
      </c>
      <c r="DF190" s="309" t="str">
        <f ca="true">+IF(OFFSET('Sanitation Data'!$H$29,0,10*ROW('Sanitation Data'!H184))="","",OFFSET('Sanitation Data'!$H$29,0,10*ROW('Sanitation Data'!H184)))</f>
        <v/>
      </c>
      <c r="DG190" s="309" t="str">
        <f ca="true">+IF(OFFSET('Sanitation Data'!$H$30,0,10*ROW('Sanitation Data'!H184))="","",OFFSET('Sanitation Data'!$H$30,0,10*ROW('Sanitation Data'!H184)))</f>
        <v/>
      </c>
      <c r="DH190" s="309" t="str">
        <f ca="true">+IF(OFFSET('Sanitation Data'!$H$31,0,10*ROW('Sanitation Data'!H184))="","",OFFSET('Sanitation Data'!$H$31,0,10*ROW('Sanitation Data'!H184)))</f>
        <v/>
      </c>
      <c r="DI190" s="309" t="str">
        <f ca="true">+IF(OFFSET('Sanitation Data'!$H$32,0,10*ROW('Sanitation Data'!H184))="","",OFFSET('Sanitation Data'!$H$32,0,10*ROW('Sanitation Data'!H184)))</f>
        <v/>
      </c>
      <c r="DJ190" s="309" t="str">
        <f ca="true">+IF(OFFSET('Sanitation Data'!$I$28,0,10*ROW('Sanitation Data'!I184))="","",OFFSET('Sanitation Data'!$I$28,0,10*ROW('Sanitation Data'!I184)))</f>
        <v/>
      </c>
      <c r="DK190" s="309" t="str">
        <f ca="true">+IF(OFFSET('Sanitation Data'!$I$29,0,10*ROW('Sanitation Data'!I184))="","",OFFSET('Sanitation Data'!$I$29,0,10*ROW('Sanitation Data'!I184)))</f>
        <v/>
      </c>
      <c r="DL190" s="309" t="str">
        <f ca="true">+IF(OFFSET('Sanitation Data'!$I$30,0,10*ROW('Sanitation Data'!I184))="","",OFFSET('Sanitation Data'!$I$30,0,10*ROW('Sanitation Data'!I184)))</f>
        <v/>
      </c>
      <c r="DM190" s="309" t="str">
        <f ca="true">+IF(OFFSET('Sanitation Data'!$I$31,0,10*ROW('Sanitation Data'!I184))="","",OFFSET('Sanitation Data'!$I$31,0,10*ROW('Sanitation Data'!I184)))</f>
        <v/>
      </c>
      <c r="DN190" s="309" t="str">
        <f ca="true">+IF(OFFSET('Sanitation Data'!$I$32,0,10*ROW('Sanitation Data'!I184))="","",OFFSET('Sanitation Data'!$I$32,0,10*ROW('Sanitation Data'!I184)))</f>
        <v/>
      </c>
      <c r="DO190" s="309" t="str">
        <f ca="true">+IF(OFFSET('Hygiene Data'!$D$11,0,10*ROW('Hygiene Data'!D184))="","",OFFSET('Hygiene Data'!$D$11,0,10*ROW('Hygiene Data'!D184)))</f>
        <v/>
      </c>
      <c r="DP190" s="309" t="str">
        <f ca="true">+IF(OFFSET('Hygiene Data'!$D$12,0,10*ROW('Hygiene Data'!D184))="","",OFFSET('Hygiene Data'!$D$12,0,10*ROW('Hygiene Data'!D184)))</f>
        <v/>
      </c>
      <c r="DQ190" s="309" t="str">
        <f ca="true">+IF(OFFSET('Hygiene Data'!$D$13,0,10*ROW('Hygiene Data'!D184))="","",OFFSET('Hygiene Data'!$D$13,0,10*ROW('Hygiene Data'!D184)))</f>
        <v/>
      </c>
      <c r="DR190" s="309" t="str">
        <f ca="true">+IF(OFFSET('Hygiene Data'!$E$11,0,10*ROW('Hygiene Data'!E184))="","",OFFSET('Hygiene Data'!$E$11,0,10*ROW('Hygiene Data'!E184)))</f>
        <v/>
      </c>
      <c r="DS190" s="309" t="str">
        <f ca="true">+IF(OFFSET('Hygiene Data'!$E$12,0,10*ROW('Hygiene Data'!E184))="","",OFFSET('Hygiene Data'!$E$12,0,10*ROW('Hygiene Data'!E184)))</f>
        <v/>
      </c>
      <c r="DT190" s="309" t="str">
        <f ca="true">+IF(OFFSET('Hygiene Data'!$E$13,0,10*ROW('Hygiene Data'!E184))="","",OFFSET('Hygiene Data'!$E$13,0,10*ROW('Hygiene Data'!E184)))</f>
        <v/>
      </c>
      <c r="DU190" s="309" t="str">
        <f ca="true">+IF(OFFSET('Hygiene Data'!$F$11,0,10*ROW('Hygiene Data'!F184))="","",OFFSET('Hygiene Data'!$F$11,0,10*ROW('Hygiene Data'!F184)))</f>
        <v/>
      </c>
      <c r="DV190" s="309" t="str">
        <f ca="true">+IF(OFFSET('Hygiene Data'!$F$12,0,10*ROW('Hygiene Data'!F184))="","",OFFSET('Hygiene Data'!$F$12,0,10*ROW('Hygiene Data'!F184)))</f>
        <v/>
      </c>
      <c r="DW190" s="309" t="str">
        <f ca="true">+IF(OFFSET('Hygiene Data'!$F$13,0,10*ROW('Hygiene Data'!F184))="","",OFFSET('Hygiene Data'!$F$13,0,10*ROW('Hygiene Data'!F184)))</f>
        <v/>
      </c>
      <c r="DX190" s="309" t="str">
        <f ca="true">+IF(OFFSET('Hygiene Data'!$G$11,0,10*ROW('Hygiene Data'!G184))="","",OFFSET('Hygiene Data'!$G$11,0,10*ROW('Hygiene Data'!G184)))</f>
        <v/>
      </c>
      <c r="DY190" s="309" t="str">
        <f ca="true">+IF(OFFSET('Hygiene Data'!$G$12,0,10*ROW('Hygiene Data'!G184))="","",OFFSET('Hygiene Data'!$G$12,0,10*ROW('Hygiene Data'!G184)))</f>
        <v/>
      </c>
      <c r="DZ190" s="309" t="str">
        <f ca="true">+IF(OFFSET('Hygiene Data'!$G$13,0,10*ROW('Hygiene Data'!G184))="","",OFFSET('Hygiene Data'!$G$13,0,10*ROW('Hygiene Data'!G184)))</f>
        <v/>
      </c>
      <c r="EA190" s="309" t="str">
        <f ca="true">+IF(OFFSET('Hygiene Data'!$H$11,0,10*ROW('Hygiene Data'!H184))="","",OFFSET('Hygiene Data'!$H$11,0,10*ROW('Hygiene Data'!H184)))</f>
        <v/>
      </c>
      <c r="EB190" s="309" t="str">
        <f ca="true">+IF(OFFSET('Hygiene Data'!$H$12,0,10*ROW('Hygiene Data'!H184))="","",OFFSET('Hygiene Data'!$H$12,0,10*ROW('Hygiene Data'!H184)))</f>
        <v/>
      </c>
      <c r="EC190" s="309" t="str">
        <f ca="true">+IF(OFFSET('Hygiene Data'!$H$13,0,10*ROW('Hygiene Data'!H184))="","",OFFSET('Hygiene Data'!$H$13,0,10*ROW('Hygiene Data'!H184)))</f>
        <v/>
      </c>
      <c r="ED190" s="309" t="str">
        <f ca="true">+IF(OFFSET('Hygiene Data'!$I$11,0,10*ROW('Hygiene Data'!I184))="","",OFFSET('Hygiene Data'!$I$11,0,10*ROW('Hygiene Data'!I184)))</f>
        <v/>
      </c>
      <c r="EE190" s="309" t="str">
        <f ca="true">+IF(OFFSET('Hygiene Data'!$I$12,0,10*ROW('Hygiene Data'!I184))="","",OFFSET('Hygiene Data'!$I$12,0,10*ROW('Hygiene Data'!I184)))</f>
        <v/>
      </c>
      <c r="EF190" s="309"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65"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9"/>
      <c r="BS191" s="309" t="str">
        <f ca="true">+IF(OFFSET('Water Data'!$D$27,0,10*ROW('Water Data'!D185))="","",OFFSET('Water Data'!$D$27,0,10*ROW('Water Data'!D185)))</f>
        <v/>
      </c>
      <c r="BT191" s="309" t="str">
        <f ca="true">+IF(OFFSET('Water Data'!$D$28,0,10*ROW('Water Data'!D185))="","",OFFSET('Water Data'!$D$28,0,10*ROW('Water Data'!D185)))</f>
        <v/>
      </c>
      <c r="BU191" s="309" t="str">
        <f ca="true">+IF(OFFSET('Water Data'!$D$29,0,10*ROW('Water Data'!D185))="","",OFFSET('Water Data'!$D$29,0,10*ROW('Water Data'!D185)))</f>
        <v/>
      </c>
      <c r="BV191" s="309" t="str">
        <f ca="true">+IF(OFFSET('Water Data'!$E$27,0,10*ROW('Water Data'!E185))="","",OFFSET('Water Data'!$E$27,0,10*ROW('Water Data'!E185)))</f>
        <v/>
      </c>
      <c r="BW191" s="309" t="str">
        <f ca="true">+IF(OFFSET('Water Data'!$E$28,0,10*ROW('Water Data'!E185))="","",OFFSET('Water Data'!$E$28,0,10*ROW('Water Data'!E185)))</f>
        <v/>
      </c>
      <c r="BX191" s="309" t="str">
        <f ca="true">+IF(OFFSET('Water Data'!$E$29,0,10*ROW('Water Data'!E185))="","",OFFSET('Water Data'!$E$29,0,10*ROW('Water Data'!E185)))</f>
        <v/>
      </c>
      <c r="BY191" s="309" t="str">
        <f ca="true">+IF(OFFSET('Water Data'!$F$27,0,10*ROW('Water Data'!F185))="","",OFFSET('Water Data'!$F$27,0,10*ROW('Water Data'!F185)))</f>
        <v/>
      </c>
      <c r="BZ191" s="309" t="str">
        <f ca="true">+IF(OFFSET('Water Data'!$F$28,0,10*ROW('Water Data'!F185))="","",OFFSET('Water Data'!$F$28,0,10*ROW('Water Data'!F185)))</f>
        <v/>
      </c>
      <c r="CA191" s="309" t="str">
        <f ca="true">+IF(OFFSET('Water Data'!$F$29,0,10*ROW('Water Data'!F185))="","",OFFSET('Water Data'!$F$29,0,10*ROW('Water Data'!F185)))</f>
        <v/>
      </c>
      <c r="CB191" s="309" t="str">
        <f ca="true">+IF(OFFSET('Water Data'!$G$27,0,10*ROW('Water Data'!G185))="","",OFFSET('Water Data'!$G$27,0,10*ROW('Water Data'!G185)))</f>
        <v/>
      </c>
      <c r="CC191" s="309" t="str">
        <f ca="true">+IF(OFFSET('Water Data'!$G$28,0,10*ROW('Water Data'!G185))="","",OFFSET('Water Data'!$G$28,0,10*ROW('Water Data'!G185)))</f>
        <v/>
      </c>
      <c r="CD191" s="309" t="str">
        <f ca="true">+IF(OFFSET('Water Data'!$G$29,0,10*ROW('Water Data'!G185))="","",OFFSET('Water Data'!$G$29,0,10*ROW('Water Data'!G185)))</f>
        <v/>
      </c>
      <c r="CE191" s="309" t="str">
        <f ca="true">+IF(OFFSET('Water Data'!$H$27,0,10*ROW('Water Data'!H185))="","",OFFSET('Water Data'!$H$27,0,10*ROW('Water Data'!H185)))</f>
        <v/>
      </c>
      <c r="CF191" s="309" t="str">
        <f ca="true">+IF(OFFSET('Water Data'!$H$28,0,10*ROW('Water Data'!H185))="","",OFFSET('Water Data'!$H$28,0,10*ROW('Water Data'!H185)))</f>
        <v/>
      </c>
      <c r="CG191" s="309" t="str">
        <f ca="true">+IF(OFFSET('Water Data'!$H$29,0,10*ROW('Water Data'!H185))="","",OFFSET('Water Data'!$H$29,0,10*ROW('Water Data'!H185)))</f>
        <v/>
      </c>
      <c r="CH191" s="309" t="str">
        <f ca="true">+IF(OFFSET('Water Data'!$I$27,0,10*ROW('Water Data'!I185))="","",OFFSET('Water Data'!$I$27,0,10*ROW('Water Data'!I185)))</f>
        <v/>
      </c>
      <c r="CI191" s="309" t="str">
        <f ca="true">+IF(OFFSET('Water Data'!$I$28,0,10*ROW('Water Data'!I185))="","",OFFSET('Water Data'!$I$28,0,10*ROW('Water Data'!I185)))</f>
        <v/>
      </c>
      <c r="CJ191" s="309" t="str">
        <f ca="true">+IF(OFFSET('Water Data'!$I$29,0,10*ROW('Water Data'!I185))="","",OFFSET('Water Data'!$I$29,0,10*ROW('Water Data'!I185)))</f>
        <v/>
      </c>
      <c r="CK191" s="309" t="str">
        <f ca="true">+IF(OFFSET('Sanitation Data'!$D$28,0,10*ROW('Sanitation Data'!D185))="","",OFFSET('Sanitation Data'!$D$28,0,10*ROW('Sanitation Data'!D185)))</f>
        <v/>
      </c>
      <c r="CL191" s="309" t="str">
        <f ca="true">+IF(OFFSET('Sanitation Data'!$D$29,0,10*ROW('Sanitation Data'!D185))="","",OFFSET('Sanitation Data'!$D$29,0,10*ROW('Sanitation Data'!D185)))</f>
        <v/>
      </c>
      <c r="CM191" s="309" t="str">
        <f ca="true">+IF(OFFSET('Sanitation Data'!$D$30,0,10*ROW('Sanitation Data'!D185))="","",OFFSET('Sanitation Data'!$D$30,0,10*ROW('Sanitation Data'!D185)))</f>
        <v/>
      </c>
      <c r="CN191" s="309" t="str">
        <f ca="true">+IF(OFFSET('Sanitation Data'!$D$31,0,10*ROW('Sanitation Data'!D185))="","",OFFSET('Sanitation Data'!$D$31,0,10*ROW('Sanitation Data'!D185)))</f>
        <v/>
      </c>
      <c r="CO191" s="309" t="str">
        <f ca="true">+IF(OFFSET('Sanitation Data'!$D$32,0,10*ROW('Sanitation Data'!D185))="","",OFFSET('Sanitation Data'!$D$32,0,10*ROW('Sanitation Data'!D185)))</f>
        <v/>
      </c>
      <c r="CP191" s="309" t="str">
        <f ca="true">+IF(OFFSET('Sanitation Data'!$E$28,0,10*ROW('Sanitation Data'!E185))="","",OFFSET('Sanitation Data'!$E$28,0,10*ROW('Sanitation Data'!E185)))</f>
        <v/>
      </c>
      <c r="CQ191" s="309" t="str">
        <f ca="true">+IF(OFFSET('Sanitation Data'!$E$29,0,10*ROW('Sanitation Data'!E185))="","",OFFSET('Sanitation Data'!$E$29,0,10*ROW('Sanitation Data'!E185)))</f>
        <v/>
      </c>
      <c r="CR191" s="309" t="str">
        <f ca="true">+IF(OFFSET('Sanitation Data'!$E$30,0,10*ROW('Sanitation Data'!E185))="","",OFFSET('Sanitation Data'!$E$30,0,10*ROW('Sanitation Data'!E185)))</f>
        <v/>
      </c>
      <c r="CS191" s="309" t="str">
        <f ca="true">+IF(OFFSET('Sanitation Data'!$E$31,0,10*ROW('Sanitation Data'!E185))="","",OFFSET('Sanitation Data'!$E$31,0,10*ROW('Sanitation Data'!E185)))</f>
        <v/>
      </c>
      <c r="CT191" s="309" t="str">
        <f ca="true">+IF(OFFSET('Sanitation Data'!$E$32,0,10*ROW('Sanitation Data'!E185))="","",OFFSET('Sanitation Data'!$E$32,0,10*ROW('Sanitation Data'!E185)))</f>
        <v/>
      </c>
      <c r="CU191" s="309" t="str">
        <f ca="true">+IF(OFFSET('Sanitation Data'!$F$28,0,10*ROW('Sanitation Data'!F185))="","",OFFSET('Sanitation Data'!$F$28,0,10*ROW('Sanitation Data'!F185)))</f>
        <v/>
      </c>
      <c r="CV191" s="309" t="str">
        <f ca="true">+IF(OFFSET('Sanitation Data'!$F$29,0,10*ROW('Sanitation Data'!F185))="","",OFFSET('Sanitation Data'!$F$29,0,10*ROW('Sanitation Data'!F185)))</f>
        <v/>
      </c>
      <c r="CW191" s="309" t="str">
        <f ca="true">+IF(OFFSET('Sanitation Data'!$F$30,0,10*ROW('Sanitation Data'!F185))="","",OFFSET('Sanitation Data'!$F$30,0,10*ROW('Sanitation Data'!F185)))</f>
        <v/>
      </c>
      <c r="CX191" s="309" t="str">
        <f ca="true">+IF(OFFSET('Sanitation Data'!$F$31,0,10*ROW('Sanitation Data'!F185))="","",OFFSET('Sanitation Data'!$F$31,0,10*ROW('Sanitation Data'!F185)))</f>
        <v/>
      </c>
      <c r="CY191" s="309" t="str">
        <f ca="true">+IF(OFFSET('Sanitation Data'!$F$32,0,10*ROW('Sanitation Data'!F185))="","",OFFSET('Sanitation Data'!$F$32,0,10*ROW('Sanitation Data'!F185)))</f>
        <v/>
      </c>
      <c r="CZ191" s="309" t="str">
        <f ca="true">+IF(OFFSET('Sanitation Data'!$G$28,0,10*ROW('Sanitation Data'!G185))="","",OFFSET('Sanitation Data'!$G$28,0,10*ROW('Sanitation Data'!G185)))</f>
        <v/>
      </c>
      <c r="DA191" s="309" t="str">
        <f ca="true">+IF(OFFSET('Sanitation Data'!$G$29,0,10*ROW('Sanitation Data'!G185))="","",OFFSET('Sanitation Data'!$G$29,0,10*ROW('Sanitation Data'!G185)))</f>
        <v/>
      </c>
      <c r="DB191" s="309" t="str">
        <f ca="true">+IF(OFFSET('Sanitation Data'!$G$30,0,10*ROW('Sanitation Data'!G185))="","",OFFSET('Sanitation Data'!$G$30,0,10*ROW('Sanitation Data'!G185)))</f>
        <v/>
      </c>
      <c r="DC191" s="309" t="str">
        <f ca="true">+IF(OFFSET('Sanitation Data'!$G$31,0,10*ROW('Sanitation Data'!G185))="","",OFFSET('Sanitation Data'!$G$31,0,10*ROW('Sanitation Data'!G185)))</f>
        <v/>
      </c>
      <c r="DD191" s="309" t="str">
        <f ca="true">+IF(OFFSET('Sanitation Data'!$G$32,0,10*ROW('Sanitation Data'!G185))="","",OFFSET('Sanitation Data'!$G$32,0,10*ROW('Sanitation Data'!G185)))</f>
        <v/>
      </c>
      <c r="DE191" s="309" t="str">
        <f ca="true">+IF(OFFSET('Sanitation Data'!$H$28,0,10*ROW('Sanitation Data'!H185))="","",OFFSET('Sanitation Data'!$H$28,0,10*ROW('Sanitation Data'!H185)))</f>
        <v/>
      </c>
      <c r="DF191" s="309" t="str">
        <f ca="true">+IF(OFFSET('Sanitation Data'!$H$29,0,10*ROW('Sanitation Data'!H185))="","",OFFSET('Sanitation Data'!$H$29,0,10*ROW('Sanitation Data'!H185)))</f>
        <v/>
      </c>
      <c r="DG191" s="309" t="str">
        <f ca="true">+IF(OFFSET('Sanitation Data'!$H$30,0,10*ROW('Sanitation Data'!H185))="","",OFFSET('Sanitation Data'!$H$30,0,10*ROW('Sanitation Data'!H185)))</f>
        <v/>
      </c>
      <c r="DH191" s="309" t="str">
        <f ca="true">+IF(OFFSET('Sanitation Data'!$H$31,0,10*ROW('Sanitation Data'!H185))="","",OFFSET('Sanitation Data'!$H$31,0,10*ROW('Sanitation Data'!H185)))</f>
        <v/>
      </c>
      <c r="DI191" s="309" t="str">
        <f ca="true">+IF(OFFSET('Sanitation Data'!$H$32,0,10*ROW('Sanitation Data'!H185))="","",OFFSET('Sanitation Data'!$H$32,0,10*ROW('Sanitation Data'!H185)))</f>
        <v/>
      </c>
      <c r="DJ191" s="309" t="str">
        <f ca="true">+IF(OFFSET('Sanitation Data'!$I$28,0,10*ROW('Sanitation Data'!I185))="","",OFFSET('Sanitation Data'!$I$28,0,10*ROW('Sanitation Data'!I185)))</f>
        <v/>
      </c>
      <c r="DK191" s="309" t="str">
        <f ca="true">+IF(OFFSET('Sanitation Data'!$I$29,0,10*ROW('Sanitation Data'!I185))="","",OFFSET('Sanitation Data'!$I$29,0,10*ROW('Sanitation Data'!I185)))</f>
        <v/>
      </c>
      <c r="DL191" s="309" t="str">
        <f ca="true">+IF(OFFSET('Sanitation Data'!$I$30,0,10*ROW('Sanitation Data'!I185))="","",OFFSET('Sanitation Data'!$I$30,0,10*ROW('Sanitation Data'!I185)))</f>
        <v/>
      </c>
      <c r="DM191" s="309" t="str">
        <f ca="true">+IF(OFFSET('Sanitation Data'!$I$31,0,10*ROW('Sanitation Data'!I185))="","",OFFSET('Sanitation Data'!$I$31,0,10*ROW('Sanitation Data'!I185)))</f>
        <v/>
      </c>
      <c r="DN191" s="309" t="str">
        <f ca="true">+IF(OFFSET('Sanitation Data'!$I$32,0,10*ROW('Sanitation Data'!I185))="","",OFFSET('Sanitation Data'!$I$32,0,10*ROW('Sanitation Data'!I185)))</f>
        <v/>
      </c>
      <c r="DO191" s="309" t="str">
        <f ca="true">+IF(OFFSET('Hygiene Data'!$D$11,0,10*ROW('Hygiene Data'!D185))="","",OFFSET('Hygiene Data'!$D$11,0,10*ROW('Hygiene Data'!D185)))</f>
        <v/>
      </c>
      <c r="DP191" s="309" t="str">
        <f ca="true">+IF(OFFSET('Hygiene Data'!$D$12,0,10*ROW('Hygiene Data'!D185))="","",OFFSET('Hygiene Data'!$D$12,0,10*ROW('Hygiene Data'!D185)))</f>
        <v/>
      </c>
      <c r="DQ191" s="309" t="str">
        <f ca="true">+IF(OFFSET('Hygiene Data'!$D$13,0,10*ROW('Hygiene Data'!D185))="","",OFFSET('Hygiene Data'!$D$13,0,10*ROW('Hygiene Data'!D185)))</f>
        <v/>
      </c>
      <c r="DR191" s="309" t="str">
        <f ca="true">+IF(OFFSET('Hygiene Data'!$E$11,0,10*ROW('Hygiene Data'!E185))="","",OFFSET('Hygiene Data'!$E$11,0,10*ROW('Hygiene Data'!E185)))</f>
        <v/>
      </c>
      <c r="DS191" s="309" t="str">
        <f ca="true">+IF(OFFSET('Hygiene Data'!$E$12,0,10*ROW('Hygiene Data'!E185))="","",OFFSET('Hygiene Data'!$E$12,0,10*ROW('Hygiene Data'!E185)))</f>
        <v/>
      </c>
      <c r="DT191" s="309" t="str">
        <f ca="true">+IF(OFFSET('Hygiene Data'!$E$13,0,10*ROW('Hygiene Data'!E185))="","",OFFSET('Hygiene Data'!$E$13,0,10*ROW('Hygiene Data'!E185)))</f>
        <v/>
      </c>
      <c r="DU191" s="309" t="str">
        <f ca="true">+IF(OFFSET('Hygiene Data'!$F$11,0,10*ROW('Hygiene Data'!F185))="","",OFFSET('Hygiene Data'!$F$11,0,10*ROW('Hygiene Data'!F185)))</f>
        <v/>
      </c>
      <c r="DV191" s="309" t="str">
        <f ca="true">+IF(OFFSET('Hygiene Data'!$F$12,0,10*ROW('Hygiene Data'!F185))="","",OFFSET('Hygiene Data'!$F$12,0,10*ROW('Hygiene Data'!F185)))</f>
        <v/>
      </c>
      <c r="DW191" s="309" t="str">
        <f ca="true">+IF(OFFSET('Hygiene Data'!$F$13,0,10*ROW('Hygiene Data'!F185))="","",OFFSET('Hygiene Data'!$F$13,0,10*ROW('Hygiene Data'!F185)))</f>
        <v/>
      </c>
      <c r="DX191" s="309" t="str">
        <f ca="true">+IF(OFFSET('Hygiene Data'!$G$11,0,10*ROW('Hygiene Data'!G185))="","",OFFSET('Hygiene Data'!$G$11,0,10*ROW('Hygiene Data'!G185)))</f>
        <v/>
      </c>
      <c r="DY191" s="309" t="str">
        <f ca="true">+IF(OFFSET('Hygiene Data'!$G$12,0,10*ROW('Hygiene Data'!G185))="","",OFFSET('Hygiene Data'!$G$12,0,10*ROW('Hygiene Data'!G185)))</f>
        <v/>
      </c>
      <c r="DZ191" s="309" t="str">
        <f ca="true">+IF(OFFSET('Hygiene Data'!$G$13,0,10*ROW('Hygiene Data'!G185))="","",OFFSET('Hygiene Data'!$G$13,0,10*ROW('Hygiene Data'!G185)))</f>
        <v/>
      </c>
      <c r="EA191" s="309" t="str">
        <f ca="true">+IF(OFFSET('Hygiene Data'!$H$11,0,10*ROW('Hygiene Data'!H185))="","",OFFSET('Hygiene Data'!$H$11,0,10*ROW('Hygiene Data'!H185)))</f>
        <v/>
      </c>
      <c r="EB191" s="309" t="str">
        <f ca="true">+IF(OFFSET('Hygiene Data'!$H$12,0,10*ROW('Hygiene Data'!H185))="","",OFFSET('Hygiene Data'!$H$12,0,10*ROW('Hygiene Data'!H185)))</f>
        <v/>
      </c>
      <c r="EC191" s="309" t="str">
        <f ca="true">+IF(OFFSET('Hygiene Data'!$H$13,0,10*ROW('Hygiene Data'!H185))="","",OFFSET('Hygiene Data'!$H$13,0,10*ROW('Hygiene Data'!H185)))</f>
        <v/>
      </c>
      <c r="ED191" s="309" t="str">
        <f ca="true">+IF(OFFSET('Hygiene Data'!$I$11,0,10*ROW('Hygiene Data'!I185))="","",OFFSET('Hygiene Data'!$I$11,0,10*ROW('Hygiene Data'!I185)))</f>
        <v/>
      </c>
      <c r="EE191" s="309" t="str">
        <f ca="true">+IF(OFFSET('Hygiene Data'!$I$12,0,10*ROW('Hygiene Data'!I185))="","",OFFSET('Hygiene Data'!$I$12,0,10*ROW('Hygiene Data'!I185)))</f>
        <v/>
      </c>
      <c r="EF191" s="309"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65"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9"/>
      <c r="BS192" s="309" t="str">
        <f ca="true">+IF(OFFSET('Water Data'!$D$27,0,10*ROW('Water Data'!D186))="","",OFFSET('Water Data'!$D$27,0,10*ROW('Water Data'!D186)))</f>
        <v/>
      </c>
      <c r="BT192" s="309" t="str">
        <f ca="true">+IF(OFFSET('Water Data'!$D$28,0,10*ROW('Water Data'!D186))="","",OFFSET('Water Data'!$D$28,0,10*ROW('Water Data'!D186)))</f>
        <v/>
      </c>
      <c r="BU192" s="309" t="str">
        <f ca="true">+IF(OFFSET('Water Data'!$D$29,0,10*ROW('Water Data'!D186))="","",OFFSET('Water Data'!$D$29,0,10*ROW('Water Data'!D186)))</f>
        <v/>
      </c>
      <c r="BV192" s="309" t="str">
        <f ca="true">+IF(OFFSET('Water Data'!$E$27,0,10*ROW('Water Data'!E186))="","",OFFSET('Water Data'!$E$27,0,10*ROW('Water Data'!E186)))</f>
        <v/>
      </c>
      <c r="BW192" s="309" t="str">
        <f ca="true">+IF(OFFSET('Water Data'!$E$28,0,10*ROW('Water Data'!E186))="","",OFFSET('Water Data'!$E$28,0,10*ROW('Water Data'!E186)))</f>
        <v/>
      </c>
      <c r="BX192" s="309" t="str">
        <f ca="true">+IF(OFFSET('Water Data'!$E$29,0,10*ROW('Water Data'!E186))="","",OFFSET('Water Data'!$E$29,0,10*ROW('Water Data'!E186)))</f>
        <v/>
      </c>
      <c r="BY192" s="309" t="str">
        <f ca="true">+IF(OFFSET('Water Data'!$F$27,0,10*ROW('Water Data'!F186))="","",OFFSET('Water Data'!$F$27,0,10*ROW('Water Data'!F186)))</f>
        <v/>
      </c>
      <c r="BZ192" s="309" t="str">
        <f ca="true">+IF(OFFSET('Water Data'!$F$28,0,10*ROW('Water Data'!F186))="","",OFFSET('Water Data'!$F$28,0,10*ROW('Water Data'!F186)))</f>
        <v/>
      </c>
      <c r="CA192" s="309" t="str">
        <f ca="true">+IF(OFFSET('Water Data'!$F$29,0,10*ROW('Water Data'!F186))="","",OFFSET('Water Data'!$F$29,0,10*ROW('Water Data'!F186)))</f>
        <v/>
      </c>
      <c r="CB192" s="309" t="str">
        <f ca="true">+IF(OFFSET('Water Data'!$G$27,0,10*ROW('Water Data'!G186))="","",OFFSET('Water Data'!$G$27,0,10*ROW('Water Data'!G186)))</f>
        <v/>
      </c>
      <c r="CC192" s="309" t="str">
        <f ca="true">+IF(OFFSET('Water Data'!$G$28,0,10*ROW('Water Data'!G186))="","",OFFSET('Water Data'!$G$28,0,10*ROW('Water Data'!G186)))</f>
        <v/>
      </c>
      <c r="CD192" s="309" t="str">
        <f ca="true">+IF(OFFSET('Water Data'!$G$29,0,10*ROW('Water Data'!G186))="","",OFFSET('Water Data'!$G$29,0,10*ROW('Water Data'!G186)))</f>
        <v/>
      </c>
      <c r="CE192" s="309" t="str">
        <f ca="true">+IF(OFFSET('Water Data'!$H$27,0,10*ROW('Water Data'!H186))="","",OFFSET('Water Data'!$H$27,0,10*ROW('Water Data'!H186)))</f>
        <v/>
      </c>
      <c r="CF192" s="309" t="str">
        <f ca="true">+IF(OFFSET('Water Data'!$H$28,0,10*ROW('Water Data'!H186))="","",OFFSET('Water Data'!$H$28,0,10*ROW('Water Data'!H186)))</f>
        <v/>
      </c>
      <c r="CG192" s="309" t="str">
        <f ca="true">+IF(OFFSET('Water Data'!$H$29,0,10*ROW('Water Data'!H186))="","",OFFSET('Water Data'!$H$29,0,10*ROW('Water Data'!H186)))</f>
        <v/>
      </c>
      <c r="CH192" s="309" t="str">
        <f ca="true">+IF(OFFSET('Water Data'!$I$27,0,10*ROW('Water Data'!I186))="","",OFFSET('Water Data'!$I$27,0,10*ROW('Water Data'!I186)))</f>
        <v/>
      </c>
      <c r="CI192" s="309" t="str">
        <f ca="true">+IF(OFFSET('Water Data'!$I$28,0,10*ROW('Water Data'!I186))="","",OFFSET('Water Data'!$I$28,0,10*ROW('Water Data'!I186)))</f>
        <v/>
      </c>
      <c r="CJ192" s="309" t="str">
        <f ca="true">+IF(OFFSET('Water Data'!$I$29,0,10*ROW('Water Data'!I186))="","",OFFSET('Water Data'!$I$29,0,10*ROW('Water Data'!I186)))</f>
        <v/>
      </c>
      <c r="CK192" s="309" t="str">
        <f ca="true">+IF(OFFSET('Sanitation Data'!$D$28,0,10*ROW('Sanitation Data'!D186))="","",OFFSET('Sanitation Data'!$D$28,0,10*ROW('Sanitation Data'!D186)))</f>
        <v/>
      </c>
      <c r="CL192" s="309" t="str">
        <f ca="true">+IF(OFFSET('Sanitation Data'!$D$29,0,10*ROW('Sanitation Data'!D186))="","",OFFSET('Sanitation Data'!$D$29,0,10*ROW('Sanitation Data'!D186)))</f>
        <v/>
      </c>
      <c r="CM192" s="309" t="str">
        <f ca="true">+IF(OFFSET('Sanitation Data'!$D$30,0,10*ROW('Sanitation Data'!D186))="","",OFFSET('Sanitation Data'!$D$30,0,10*ROW('Sanitation Data'!D186)))</f>
        <v/>
      </c>
      <c r="CN192" s="309" t="str">
        <f ca="true">+IF(OFFSET('Sanitation Data'!$D$31,0,10*ROW('Sanitation Data'!D186))="","",OFFSET('Sanitation Data'!$D$31,0,10*ROW('Sanitation Data'!D186)))</f>
        <v/>
      </c>
      <c r="CO192" s="309" t="str">
        <f ca="true">+IF(OFFSET('Sanitation Data'!$D$32,0,10*ROW('Sanitation Data'!D186))="","",OFFSET('Sanitation Data'!$D$32,0,10*ROW('Sanitation Data'!D186)))</f>
        <v/>
      </c>
      <c r="CP192" s="309" t="str">
        <f ca="true">+IF(OFFSET('Sanitation Data'!$E$28,0,10*ROW('Sanitation Data'!E186))="","",OFFSET('Sanitation Data'!$E$28,0,10*ROW('Sanitation Data'!E186)))</f>
        <v/>
      </c>
      <c r="CQ192" s="309" t="str">
        <f ca="true">+IF(OFFSET('Sanitation Data'!$E$29,0,10*ROW('Sanitation Data'!E186))="","",OFFSET('Sanitation Data'!$E$29,0,10*ROW('Sanitation Data'!E186)))</f>
        <v/>
      </c>
      <c r="CR192" s="309" t="str">
        <f ca="true">+IF(OFFSET('Sanitation Data'!$E$30,0,10*ROW('Sanitation Data'!E186))="","",OFFSET('Sanitation Data'!$E$30,0,10*ROW('Sanitation Data'!E186)))</f>
        <v/>
      </c>
      <c r="CS192" s="309" t="str">
        <f ca="true">+IF(OFFSET('Sanitation Data'!$E$31,0,10*ROW('Sanitation Data'!E186))="","",OFFSET('Sanitation Data'!$E$31,0,10*ROW('Sanitation Data'!E186)))</f>
        <v/>
      </c>
      <c r="CT192" s="309" t="str">
        <f ca="true">+IF(OFFSET('Sanitation Data'!$E$32,0,10*ROW('Sanitation Data'!E186))="","",OFFSET('Sanitation Data'!$E$32,0,10*ROW('Sanitation Data'!E186)))</f>
        <v/>
      </c>
      <c r="CU192" s="309" t="str">
        <f ca="true">+IF(OFFSET('Sanitation Data'!$F$28,0,10*ROW('Sanitation Data'!F186))="","",OFFSET('Sanitation Data'!$F$28,0,10*ROW('Sanitation Data'!F186)))</f>
        <v/>
      </c>
      <c r="CV192" s="309" t="str">
        <f ca="true">+IF(OFFSET('Sanitation Data'!$F$29,0,10*ROW('Sanitation Data'!F186))="","",OFFSET('Sanitation Data'!$F$29,0,10*ROW('Sanitation Data'!F186)))</f>
        <v/>
      </c>
      <c r="CW192" s="309" t="str">
        <f ca="true">+IF(OFFSET('Sanitation Data'!$F$30,0,10*ROW('Sanitation Data'!F186))="","",OFFSET('Sanitation Data'!$F$30,0,10*ROW('Sanitation Data'!F186)))</f>
        <v/>
      </c>
      <c r="CX192" s="309" t="str">
        <f ca="true">+IF(OFFSET('Sanitation Data'!$F$31,0,10*ROW('Sanitation Data'!F186))="","",OFFSET('Sanitation Data'!$F$31,0,10*ROW('Sanitation Data'!F186)))</f>
        <v/>
      </c>
      <c r="CY192" s="309" t="str">
        <f ca="true">+IF(OFFSET('Sanitation Data'!$F$32,0,10*ROW('Sanitation Data'!F186))="","",OFFSET('Sanitation Data'!$F$32,0,10*ROW('Sanitation Data'!F186)))</f>
        <v/>
      </c>
      <c r="CZ192" s="309" t="str">
        <f ca="true">+IF(OFFSET('Sanitation Data'!$G$28,0,10*ROW('Sanitation Data'!G186))="","",OFFSET('Sanitation Data'!$G$28,0,10*ROW('Sanitation Data'!G186)))</f>
        <v/>
      </c>
      <c r="DA192" s="309" t="str">
        <f ca="true">+IF(OFFSET('Sanitation Data'!$G$29,0,10*ROW('Sanitation Data'!G186))="","",OFFSET('Sanitation Data'!$G$29,0,10*ROW('Sanitation Data'!G186)))</f>
        <v/>
      </c>
      <c r="DB192" s="309" t="str">
        <f ca="true">+IF(OFFSET('Sanitation Data'!$G$30,0,10*ROW('Sanitation Data'!G186))="","",OFFSET('Sanitation Data'!$G$30,0,10*ROW('Sanitation Data'!G186)))</f>
        <v/>
      </c>
      <c r="DC192" s="309" t="str">
        <f ca="true">+IF(OFFSET('Sanitation Data'!$G$31,0,10*ROW('Sanitation Data'!G186))="","",OFFSET('Sanitation Data'!$G$31,0,10*ROW('Sanitation Data'!G186)))</f>
        <v/>
      </c>
      <c r="DD192" s="309" t="str">
        <f ca="true">+IF(OFFSET('Sanitation Data'!$G$32,0,10*ROW('Sanitation Data'!G186))="","",OFFSET('Sanitation Data'!$G$32,0,10*ROW('Sanitation Data'!G186)))</f>
        <v/>
      </c>
      <c r="DE192" s="309" t="str">
        <f ca="true">+IF(OFFSET('Sanitation Data'!$H$28,0,10*ROW('Sanitation Data'!H186))="","",OFFSET('Sanitation Data'!$H$28,0,10*ROW('Sanitation Data'!H186)))</f>
        <v/>
      </c>
      <c r="DF192" s="309" t="str">
        <f ca="true">+IF(OFFSET('Sanitation Data'!$H$29,0,10*ROW('Sanitation Data'!H186))="","",OFFSET('Sanitation Data'!$H$29,0,10*ROW('Sanitation Data'!H186)))</f>
        <v/>
      </c>
      <c r="DG192" s="309" t="str">
        <f ca="true">+IF(OFFSET('Sanitation Data'!$H$30,0,10*ROW('Sanitation Data'!H186))="","",OFFSET('Sanitation Data'!$H$30,0,10*ROW('Sanitation Data'!H186)))</f>
        <v/>
      </c>
      <c r="DH192" s="309" t="str">
        <f ca="true">+IF(OFFSET('Sanitation Data'!$H$31,0,10*ROW('Sanitation Data'!H186))="","",OFFSET('Sanitation Data'!$H$31,0,10*ROW('Sanitation Data'!H186)))</f>
        <v/>
      </c>
      <c r="DI192" s="309" t="str">
        <f ca="true">+IF(OFFSET('Sanitation Data'!$H$32,0,10*ROW('Sanitation Data'!H186))="","",OFFSET('Sanitation Data'!$H$32,0,10*ROW('Sanitation Data'!H186)))</f>
        <v/>
      </c>
      <c r="DJ192" s="309" t="str">
        <f ca="true">+IF(OFFSET('Sanitation Data'!$I$28,0,10*ROW('Sanitation Data'!I186))="","",OFFSET('Sanitation Data'!$I$28,0,10*ROW('Sanitation Data'!I186)))</f>
        <v/>
      </c>
      <c r="DK192" s="309" t="str">
        <f ca="true">+IF(OFFSET('Sanitation Data'!$I$29,0,10*ROW('Sanitation Data'!I186))="","",OFFSET('Sanitation Data'!$I$29,0,10*ROW('Sanitation Data'!I186)))</f>
        <v/>
      </c>
      <c r="DL192" s="309" t="str">
        <f ca="true">+IF(OFFSET('Sanitation Data'!$I$30,0,10*ROW('Sanitation Data'!I186))="","",OFFSET('Sanitation Data'!$I$30,0,10*ROW('Sanitation Data'!I186)))</f>
        <v/>
      </c>
      <c r="DM192" s="309" t="str">
        <f ca="true">+IF(OFFSET('Sanitation Data'!$I$31,0,10*ROW('Sanitation Data'!I186))="","",OFFSET('Sanitation Data'!$I$31,0,10*ROW('Sanitation Data'!I186)))</f>
        <v/>
      </c>
      <c r="DN192" s="309" t="str">
        <f ca="true">+IF(OFFSET('Sanitation Data'!$I$32,0,10*ROW('Sanitation Data'!I186))="","",OFFSET('Sanitation Data'!$I$32,0,10*ROW('Sanitation Data'!I186)))</f>
        <v/>
      </c>
      <c r="DO192" s="309" t="str">
        <f ca="true">+IF(OFFSET('Hygiene Data'!$D$11,0,10*ROW('Hygiene Data'!D186))="","",OFFSET('Hygiene Data'!$D$11,0,10*ROW('Hygiene Data'!D186)))</f>
        <v/>
      </c>
      <c r="DP192" s="309" t="str">
        <f ca="true">+IF(OFFSET('Hygiene Data'!$D$12,0,10*ROW('Hygiene Data'!D186))="","",OFFSET('Hygiene Data'!$D$12,0,10*ROW('Hygiene Data'!D186)))</f>
        <v/>
      </c>
      <c r="DQ192" s="309" t="str">
        <f ca="true">+IF(OFFSET('Hygiene Data'!$D$13,0,10*ROW('Hygiene Data'!D186))="","",OFFSET('Hygiene Data'!$D$13,0,10*ROW('Hygiene Data'!D186)))</f>
        <v/>
      </c>
      <c r="DR192" s="309" t="str">
        <f ca="true">+IF(OFFSET('Hygiene Data'!$E$11,0,10*ROW('Hygiene Data'!E186))="","",OFFSET('Hygiene Data'!$E$11,0,10*ROW('Hygiene Data'!E186)))</f>
        <v/>
      </c>
      <c r="DS192" s="309" t="str">
        <f ca="true">+IF(OFFSET('Hygiene Data'!$E$12,0,10*ROW('Hygiene Data'!E186))="","",OFFSET('Hygiene Data'!$E$12,0,10*ROW('Hygiene Data'!E186)))</f>
        <v/>
      </c>
      <c r="DT192" s="309" t="str">
        <f ca="true">+IF(OFFSET('Hygiene Data'!$E$13,0,10*ROW('Hygiene Data'!E186))="","",OFFSET('Hygiene Data'!$E$13,0,10*ROW('Hygiene Data'!E186)))</f>
        <v/>
      </c>
      <c r="DU192" s="309" t="str">
        <f ca="true">+IF(OFFSET('Hygiene Data'!$F$11,0,10*ROW('Hygiene Data'!F186))="","",OFFSET('Hygiene Data'!$F$11,0,10*ROW('Hygiene Data'!F186)))</f>
        <v/>
      </c>
      <c r="DV192" s="309" t="str">
        <f ca="true">+IF(OFFSET('Hygiene Data'!$F$12,0,10*ROW('Hygiene Data'!F186))="","",OFFSET('Hygiene Data'!$F$12,0,10*ROW('Hygiene Data'!F186)))</f>
        <v/>
      </c>
      <c r="DW192" s="309" t="str">
        <f ca="true">+IF(OFFSET('Hygiene Data'!$F$13,0,10*ROW('Hygiene Data'!F186))="","",OFFSET('Hygiene Data'!$F$13,0,10*ROW('Hygiene Data'!F186)))</f>
        <v/>
      </c>
      <c r="DX192" s="309" t="str">
        <f ca="true">+IF(OFFSET('Hygiene Data'!$G$11,0,10*ROW('Hygiene Data'!G186))="","",OFFSET('Hygiene Data'!$G$11,0,10*ROW('Hygiene Data'!G186)))</f>
        <v/>
      </c>
      <c r="DY192" s="309" t="str">
        <f ca="true">+IF(OFFSET('Hygiene Data'!$G$12,0,10*ROW('Hygiene Data'!G186))="","",OFFSET('Hygiene Data'!$G$12,0,10*ROW('Hygiene Data'!G186)))</f>
        <v/>
      </c>
      <c r="DZ192" s="309" t="str">
        <f ca="true">+IF(OFFSET('Hygiene Data'!$G$13,0,10*ROW('Hygiene Data'!G186))="","",OFFSET('Hygiene Data'!$G$13,0,10*ROW('Hygiene Data'!G186)))</f>
        <v/>
      </c>
      <c r="EA192" s="309" t="str">
        <f ca="true">+IF(OFFSET('Hygiene Data'!$H$11,0,10*ROW('Hygiene Data'!H186))="","",OFFSET('Hygiene Data'!$H$11,0,10*ROW('Hygiene Data'!H186)))</f>
        <v/>
      </c>
      <c r="EB192" s="309" t="str">
        <f ca="true">+IF(OFFSET('Hygiene Data'!$H$12,0,10*ROW('Hygiene Data'!H186))="","",OFFSET('Hygiene Data'!$H$12,0,10*ROW('Hygiene Data'!H186)))</f>
        <v/>
      </c>
      <c r="EC192" s="309" t="str">
        <f ca="true">+IF(OFFSET('Hygiene Data'!$H$13,0,10*ROW('Hygiene Data'!H186))="","",OFFSET('Hygiene Data'!$H$13,0,10*ROW('Hygiene Data'!H186)))</f>
        <v/>
      </c>
      <c r="ED192" s="309" t="str">
        <f ca="true">+IF(OFFSET('Hygiene Data'!$I$11,0,10*ROW('Hygiene Data'!I186))="","",OFFSET('Hygiene Data'!$I$11,0,10*ROW('Hygiene Data'!I186)))</f>
        <v/>
      </c>
      <c r="EE192" s="309" t="str">
        <f ca="true">+IF(OFFSET('Hygiene Data'!$I$12,0,10*ROW('Hygiene Data'!I186))="","",OFFSET('Hygiene Data'!$I$12,0,10*ROW('Hygiene Data'!I186)))</f>
        <v/>
      </c>
      <c r="EF192" s="309"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65"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9"/>
      <c r="BS193" s="309" t="str">
        <f ca="true">+IF(OFFSET('Water Data'!$D$27,0,10*ROW('Water Data'!D187))="","",OFFSET('Water Data'!$D$27,0,10*ROW('Water Data'!D187)))</f>
        <v/>
      </c>
      <c r="BT193" s="309" t="str">
        <f ca="true">+IF(OFFSET('Water Data'!$D$28,0,10*ROW('Water Data'!D187))="","",OFFSET('Water Data'!$D$28,0,10*ROW('Water Data'!D187)))</f>
        <v/>
      </c>
      <c r="BU193" s="309" t="str">
        <f ca="true">+IF(OFFSET('Water Data'!$D$29,0,10*ROW('Water Data'!D187))="","",OFFSET('Water Data'!$D$29,0,10*ROW('Water Data'!D187)))</f>
        <v/>
      </c>
      <c r="BV193" s="309" t="str">
        <f ca="true">+IF(OFFSET('Water Data'!$E$27,0,10*ROW('Water Data'!E187))="","",OFFSET('Water Data'!$E$27,0,10*ROW('Water Data'!E187)))</f>
        <v/>
      </c>
      <c r="BW193" s="309" t="str">
        <f ca="true">+IF(OFFSET('Water Data'!$E$28,0,10*ROW('Water Data'!E187))="","",OFFSET('Water Data'!$E$28,0,10*ROW('Water Data'!E187)))</f>
        <v/>
      </c>
      <c r="BX193" s="309" t="str">
        <f ca="true">+IF(OFFSET('Water Data'!$E$29,0,10*ROW('Water Data'!E187))="","",OFFSET('Water Data'!$E$29,0,10*ROW('Water Data'!E187)))</f>
        <v/>
      </c>
      <c r="BY193" s="309" t="str">
        <f ca="true">+IF(OFFSET('Water Data'!$F$27,0,10*ROW('Water Data'!F187))="","",OFFSET('Water Data'!$F$27,0,10*ROW('Water Data'!F187)))</f>
        <v/>
      </c>
      <c r="BZ193" s="309" t="str">
        <f ca="true">+IF(OFFSET('Water Data'!$F$28,0,10*ROW('Water Data'!F187))="","",OFFSET('Water Data'!$F$28,0,10*ROW('Water Data'!F187)))</f>
        <v/>
      </c>
      <c r="CA193" s="309" t="str">
        <f ca="true">+IF(OFFSET('Water Data'!$F$29,0,10*ROW('Water Data'!F187))="","",OFFSET('Water Data'!$F$29,0,10*ROW('Water Data'!F187)))</f>
        <v/>
      </c>
      <c r="CB193" s="309" t="str">
        <f ca="true">+IF(OFFSET('Water Data'!$G$27,0,10*ROW('Water Data'!G187))="","",OFFSET('Water Data'!$G$27,0,10*ROW('Water Data'!G187)))</f>
        <v/>
      </c>
      <c r="CC193" s="309" t="str">
        <f ca="true">+IF(OFFSET('Water Data'!$G$28,0,10*ROW('Water Data'!G187))="","",OFFSET('Water Data'!$G$28,0,10*ROW('Water Data'!G187)))</f>
        <v/>
      </c>
      <c r="CD193" s="309" t="str">
        <f ca="true">+IF(OFFSET('Water Data'!$G$29,0,10*ROW('Water Data'!G187))="","",OFFSET('Water Data'!$G$29,0,10*ROW('Water Data'!G187)))</f>
        <v/>
      </c>
      <c r="CE193" s="309" t="str">
        <f ca="true">+IF(OFFSET('Water Data'!$H$27,0,10*ROW('Water Data'!H187))="","",OFFSET('Water Data'!$H$27,0,10*ROW('Water Data'!H187)))</f>
        <v/>
      </c>
      <c r="CF193" s="309" t="str">
        <f ca="true">+IF(OFFSET('Water Data'!$H$28,0,10*ROW('Water Data'!H187))="","",OFFSET('Water Data'!$H$28,0,10*ROW('Water Data'!H187)))</f>
        <v/>
      </c>
      <c r="CG193" s="309" t="str">
        <f ca="true">+IF(OFFSET('Water Data'!$H$29,0,10*ROW('Water Data'!H187))="","",OFFSET('Water Data'!$H$29,0,10*ROW('Water Data'!H187)))</f>
        <v/>
      </c>
      <c r="CH193" s="309" t="str">
        <f ca="true">+IF(OFFSET('Water Data'!$I$27,0,10*ROW('Water Data'!I187))="","",OFFSET('Water Data'!$I$27,0,10*ROW('Water Data'!I187)))</f>
        <v/>
      </c>
      <c r="CI193" s="309" t="str">
        <f ca="true">+IF(OFFSET('Water Data'!$I$28,0,10*ROW('Water Data'!I187))="","",OFFSET('Water Data'!$I$28,0,10*ROW('Water Data'!I187)))</f>
        <v/>
      </c>
      <c r="CJ193" s="309" t="str">
        <f ca="true">+IF(OFFSET('Water Data'!$I$29,0,10*ROW('Water Data'!I187))="","",OFFSET('Water Data'!$I$29,0,10*ROW('Water Data'!I187)))</f>
        <v/>
      </c>
      <c r="CK193" s="309" t="str">
        <f ca="true">+IF(OFFSET('Sanitation Data'!$D$28,0,10*ROW('Sanitation Data'!D187))="","",OFFSET('Sanitation Data'!$D$28,0,10*ROW('Sanitation Data'!D187)))</f>
        <v/>
      </c>
      <c r="CL193" s="309" t="str">
        <f ca="true">+IF(OFFSET('Sanitation Data'!$D$29,0,10*ROW('Sanitation Data'!D187))="","",OFFSET('Sanitation Data'!$D$29,0,10*ROW('Sanitation Data'!D187)))</f>
        <v/>
      </c>
      <c r="CM193" s="309" t="str">
        <f ca="true">+IF(OFFSET('Sanitation Data'!$D$30,0,10*ROW('Sanitation Data'!D187))="","",OFFSET('Sanitation Data'!$D$30,0,10*ROW('Sanitation Data'!D187)))</f>
        <v/>
      </c>
      <c r="CN193" s="309" t="str">
        <f ca="true">+IF(OFFSET('Sanitation Data'!$D$31,0,10*ROW('Sanitation Data'!D187))="","",OFFSET('Sanitation Data'!$D$31,0,10*ROW('Sanitation Data'!D187)))</f>
        <v/>
      </c>
      <c r="CO193" s="309" t="str">
        <f ca="true">+IF(OFFSET('Sanitation Data'!$D$32,0,10*ROW('Sanitation Data'!D187))="","",OFFSET('Sanitation Data'!$D$32,0,10*ROW('Sanitation Data'!D187)))</f>
        <v/>
      </c>
      <c r="CP193" s="309" t="str">
        <f ca="true">+IF(OFFSET('Sanitation Data'!$E$28,0,10*ROW('Sanitation Data'!E187))="","",OFFSET('Sanitation Data'!$E$28,0,10*ROW('Sanitation Data'!E187)))</f>
        <v/>
      </c>
      <c r="CQ193" s="309" t="str">
        <f ca="true">+IF(OFFSET('Sanitation Data'!$E$29,0,10*ROW('Sanitation Data'!E187))="","",OFFSET('Sanitation Data'!$E$29,0,10*ROW('Sanitation Data'!E187)))</f>
        <v/>
      </c>
      <c r="CR193" s="309" t="str">
        <f ca="true">+IF(OFFSET('Sanitation Data'!$E$30,0,10*ROW('Sanitation Data'!E187))="","",OFFSET('Sanitation Data'!$E$30,0,10*ROW('Sanitation Data'!E187)))</f>
        <v/>
      </c>
      <c r="CS193" s="309" t="str">
        <f ca="true">+IF(OFFSET('Sanitation Data'!$E$31,0,10*ROW('Sanitation Data'!E187))="","",OFFSET('Sanitation Data'!$E$31,0,10*ROW('Sanitation Data'!E187)))</f>
        <v/>
      </c>
      <c r="CT193" s="309" t="str">
        <f ca="true">+IF(OFFSET('Sanitation Data'!$E$32,0,10*ROW('Sanitation Data'!E187))="","",OFFSET('Sanitation Data'!$E$32,0,10*ROW('Sanitation Data'!E187)))</f>
        <v/>
      </c>
      <c r="CU193" s="309" t="str">
        <f ca="true">+IF(OFFSET('Sanitation Data'!$F$28,0,10*ROW('Sanitation Data'!F187))="","",OFFSET('Sanitation Data'!$F$28,0,10*ROW('Sanitation Data'!F187)))</f>
        <v/>
      </c>
      <c r="CV193" s="309" t="str">
        <f ca="true">+IF(OFFSET('Sanitation Data'!$F$29,0,10*ROW('Sanitation Data'!F187))="","",OFFSET('Sanitation Data'!$F$29,0,10*ROW('Sanitation Data'!F187)))</f>
        <v/>
      </c>
      <c r="CW193" s="309" t="str">
        <f ca="true">+IF(OFFSET('Sanitation Data'!$F$30,0,10*ROW('Sanitation Data'!F187))="","",OFFSET('Sanitation Data'!$F$30,0,10*ROW('Sanitation Data'!F187)))</f>
        <v/>
      </c>
      <c r="CX193" s="309" t="str">
        <f ca="true">+IF(OFFSET('Sanitation Data'!$F$31,0,10*ROW('Sanitation Data'!F187))="","",OFFSET('Sanitation Data'!$F$31,0,10*ROW('Sanitation Data'!F187)))</f>
        <v/>
      </c>
      <c r="CY193" s="309" t="str">
        <f ca="true">+IF(OFFSET('Sanitation Data'!$F$32,0,10*ROW('Sanitation Data'!F187))="","",OFFSET('Sanitation Data'!$F$32,0,10*ROW('Sanitation Data'!F187)))</f>
        <v/>
      </c>
      <c r="CZ193" s="309" t="str">
        <f ca="true">+IF(OFFSET('Sanitation Data'!$G$28,0,10*ROW('Sanitation Data'!G187))="","",OFFSET('Sanitation Data'!$G$28,0,10*ROW('Sanitation Data'!G187)))</f>
        <v/>
      </c>
      <c r="DA193" s="309" t="str">
        <f ca="true">+IF(OFFSET('Sanitation Data'!$G$29,0,10*ROW('Sanitation Data'!G187))="","",OFFSET('Sanitation Data'!$G$29,0,10*ROW('Sanitation Data'!G187)))</f>
        <v/>
      </c>
      <c r="DB193" s="309" t="str">
        <f ca="true">+IF(OFFSET('Sanitation Data'!$G$30,0,10*ROW('Sanitation Data'!G187))="","",OFFSET('Sanitation Data'!$G$30,0,10*ROW('Sanitation Data'!G187)))</f>
        <v/>
      </c>
      <c r="DC193" s="309" t="str">
        <f ca="true">+IF(OFFSET('Sanitation Data'!$G$31,0,10*ROW('Sanitation Data'!G187))="","",OFFSET('Sanitation Data'!$G$31,0,10*ROW('Sanitation Data'!G187)))</f>
        <v/>
      </c>
      <c r="DD193" s="309" t="str">
        <f ca="true">+IF(OFFSET('Sanitation Data'!$G$32,0,10*ROW('Sanitation Data'!G187))="","",OFFSET('Sanitation Data'!$G$32,0,10*ROW('Sanitation Data'!G187)))</f>
        <v/>
      </c>
      <c r="DE193" s="309" t="str">
        <f ca="true">+IF(OFFSET('Sanitation Data'!$H$28,0,10*ROW('Sanitation Data'!H187))="","",OFFSET('Sanitation Data'!$H$28,0,10*ROW('Sanitation Data'!H187)))</f>
        <v/>
      </c>
      <c r="DF193" s="309" t="str">
        <f ca="true">+IF(OFFSET('Sanitation Data'!$H$29,0,10*ROW('Sanitation Data'!H187))="","",OFFSET('Sanitation Data'!$H$29,0,10*ROW('Sanitation Data'!H187)))</f>
        <v/>
      </c>
      <c r="DG193" s="309" t="str">
        <f ca="true">+IF(OFFSET('Sanitation Data'!$H$30,0,10*ROW('Sanitation Data'!H187))="","",OFFSET('Sanitation Data'!$H$30,0,10*ROW('Sanitation Data'!H187)))</f>
        <v/>
      </c>
      <c r="DH193" s="309" t="str">
        <f ca="true">+IF(OFFSET('Sanitation Data'!$H$31,0,10*ROW('Sanitation Data'!H187))="","",OFFSET('Sanitation Data'!$H$31,0,10*ROW('Sanitation Data'!H187)))</f>
        <v/>
      </c>
      <c r="DI193" s="309" t="str">
        <f ca="true">+IF(OFFSET('Sanitation Data'!$H$32,0,10*ROW('Sanitation Data'!H187))="","",OFFSET('Sanitation Data'!$H$32,0,10*ROW('Sanitation Data'!H187)))</f>
        <v/>
      </c>
      <c r="DJ193" s="309" t="str">
        <f ca="true">+IF(OFFSET('Sanitation Data'!$I$28,0,10*ROW('Sanitation Data'!I187))="","",OFFSET('Sanitation Data'!$I$28,0,10*ROW('Sanitation Data'!I187)))</f>
        <v/>
      </c>
      <c r="DK193" s="309" t="str">
        <f ca="true">+IF(OFFSET('Sanitation Data'!$I$29,0,10*ROW('Sanitation Data'!I187))="","",OFFSET('Sanitation Data'!$I$29,0,10*ROW('Sanitation Data'!I187)))</f>
        <v/>
      </c>
      <c r="DL193" s="309" t="str">
        <f ca="true">+IF(OFFSET('Sanitation Data'!$I$30,0,10*ROW('Sanitation Data'!I187))="","",OFFSET('Sanitation Data'!$I$30,0,10*ROW('Sanitation Data'!I187)))</f>
        <v/>
      </c>
      <c r="DM193" s="309" t="str">
        <f ca="true">+IF(OFFSET('Sanitation Data'!$I$31,0,10*ROW('Sanitation Data'!I187))="","",OFFSET('Sanitation Data'!$I$31,0,10*ROW('Sanitation Data'!I187)))</f>
        <v/>
      </c>
      <c r="DN193" s="309" t="str">
        <f ca="true">+IF(OFFSET('Sanitation Data'!$I$32,0,10*ROW('Sanitation Data'!I187))="","",OFFSET('Sanitation Data'!$I$32,0,10*ROW('Sanitation Data'!I187)))</f>
        <v/>
      </c>
      <c r="DO193" s="309" t="str">
        <f ca="true">+IF(OFFSET('Hygiene Data'!$D$11,0,10*ROW('Hygiene Data'!D187))="","",OFFSET('Hygiene Data'!$D$11,0,10*ROW('Hygiene Data'!D187)))</f>
        <v/>
      </c>
      <c r="DP193" s="309" t="str">
        <f ca="true">+IF(OFFSET('Hygiene Data'!$D$12,0,10*ROW('Hygiene Data'!D187))="","",OFFSET('Hygiene Data'!$D$12,0,10*ROW('Hygiene Data'!D187)))</f>
        <v/>
      </c>
      <c r="DQ193" s="309" t="str">
        <f ca="true">+IF(OFFSET('Hygiene Data'!$D$13,0,10*ROW('Hygiene Data'!D187))="","",OFFSET('Hygiene Data'!$D$13,0,10*ROW('Hygiene Data'!D187)))</f>
        <v/>
      </c>
      <c r="DR193" s="309" t="str">
        <f ca="true">+IF(OFFSET('Hygiene Data'!$E$11,0,10*ROW('Hygiene Data'!E187))="","",OFFSET('Hygiene Data'!$E$11,0,10*ROW('Hygiene Data'!E187)))</f>
        <v/>
      </c>
      <c r="DS193" s="309" t="str">
        <f ca="true">+IF(OFFSET('Hygiene Data'!$E$12,0,10*ROW('Hygiene Data'!E187))="","",OFFSET('Hygiene Data'!$E$12,0,10*ROW('Hygiene Data'!E187)))</f>
        <v/>
      </c>
      <c r="DT193" s="309" t="str">
        <f ca="true">+IF(OFFSET('Hygiene Data'!$E$13,0,10*ROW('Hygiene Data'!E187))="","",OFFSET('Hygiene Data'!$E$13,0,10*ROW('Hygiene Data'!E187)))</f>
        <v/>
      </c>
      <c r="DU193" s="309" t="str">
        <f ca="true">+IF(OFFSET('Hygiene Data'!$F$11,0,10*ROW('Hygiene Data'!F187))="","",OFFSET('Hygiene Data'!$F$11,0,10*ROW('Hygiene Data'!F187)))</f>
        <v/>
      </c>
      <c r="DV193" s="309" t="str">
        <f ca="true">+IF(OFFSET('Hygiene Data'!$F$12,0,10*ROW('Hygiene Data'!F187))="","",OFFSET('Hygiene Data'!$F$12,0,10*ROW('Hygiene Data'!F187)))</f>
        <v/>
      </c>
      <c r="DW193" s="309" t="str">
        <f ca="true">+IF(OFFSET('Hygiene Data'!$F$13,0,10*ROW('Hygiene Data'!F187))="","",OFFSET('Hygiene Data'!$F$13,0,10*ROW('Hygiene Data'!F187)))</f>
        <v/>
      </c>
      <c r="DX193" s="309" t="str">
        <f ca="true">+IF(OFFSET('Hygiene Data'!$G$11,0,10*ROW('Hygiene Data'!G187))="","",OFFSET('Hygiene Data'!$G$11,0,10*ROW('Hygiene Data'!G187)))</f>
        <v/>
      </c>
      <c r="DY193" s="309" t="str">
        <f ca="true">+IF(OFFSET('Hygiene Data'!$G$12,0,10*ROW('Hygiene Data'!G187))="","",OFFSET('Hygiene Data'!$G$12,0,10*ROW('Hygiene Data'!G187)))</f>
        <v/>
      </c>
      <c r="DZ193" s="309" t="str">
        <f ca="true">+IF(OFFSET('Hygiene Data'!$G$13,0,10*ROW('Hygiene Data'!G187))="","",OFFSET('Hygiene Data'!$G$13,0,10*ROW('Hygiene Data'!G187)))</f>
        <v/>
      </c>
      <c r="EA193" s="309" t="str">
        <f ca="true">+IF(OFFSET('Hygiene Data'!$H$11,0,10*ROW('Hygiene Data'!H187))="","",OFFSET('Hygiene Data'!$H$11,0,10*ROW('Hygiene Data'!H187)))</f>
        <v/>
      </c>
      <c r="EB193" s="309" t="str">
        <f ca="true">+IF(OFFSET('Hygiene Data'!$H$12,0,10*ROW('Hygiene Data'!H187))="","",OFFSET('Hygiene Data'!$H$12,0,10*ROW('Hygiene Data'!H187)))</f>
        <v/>
      </c>
      <c r="EC193" s="309" t="str">
        <f ca="true">+IF(OFFSET('Hygiene Data'!$H$13,0,10*ROW('Hygiene Data'!H187))="","",OFFSET('Hygiene Data'!$H$13,0,10*ROW('Hygiene Data'!H187)))</f>
        <v/>
      </c>
      <c r="ED193" s="309" t="str">
        <f ca="true">+IF(OFFSET('Hygiene Data'!$I$11,0,10*ROW('Hygiene Data'!I187))="","",OFFSET('Hygiene Data'!$I$11,0,10*ROW('Hygiene Data'!I187)))</f>
        <v/>
      </c>
      <c r="EE193" s="309" t="str">
        <f ca="true">+IF(OFFSET('Hygiene Data'!$I$12,0,10*ROW('Hygiene Data'!I187))="","",OFFSET('Hygiene Data'!$I$12,0,10*ROW('Hygiene Data'!I187)))</f>
        <v/>
      </c>
      <c r="EF193" s="309"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65"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9"/>
      <c r="BS194" s="309" t="str">
        <f ca="true">+IF(OFFSET('Water Data'!$D$27,0,10*ROW('Water Data'!D188))="","",OFFSET('Water Data'!$D$27,0,10*ROW('Water Data'!D188)))</f>
        <v/>
      </c>
      <c r="BT194" s="309" t="str">
        <f ca="true">+IF(OFFSET('Water Data'!$D$28,0,10*ROW('Water Data'!D188))="","",OFFSET('Water Data'!$D$28,0,10*ROW('Water Data'!D188)))</f>
        <v/>
      </c>
      <c r="BU194" s="309" t="str">
        <f ca="true">+IF(OFFSET('Water Data'!$D$29,0,10*ROW('Water Data'!D188))="","",OFFSET('Water Data'!$D$29,0,10*ROW('Water Data'!D188)))</f>
        <v/>
      </c>
      <c r="BV194" s="309" t="str">
        <f ca="true">+IF(OFFSET('Water Data'!$E$27,0,10*ROW('Water Data'!E188))="","",OFFSET('Water Data'!$E$27,0,10*ROW('Water Data'!E188)))</f>
        <v/>
      </c>
      <c r="BW194" s="309" t="str">
        <f ca="true">+IF(OFFSET('Water Data'!$E$28,0,10*ROW('Water Data'!E188))="","",OFFSET('Water Data'!$E$28,0,10*ROW('Water Data'!E188)))</f>
        <v/>
      </c>
      <c r="BX194" s="309" t="str">
        <f ca="true">+IF(OFFSET('Water Data'!$E$29,0,10*ROW('Water Data'!E188))="","",OFFSET('Water Data'!$E$29,0,10*ROW('Water Data'!E188)))</f>
        <v/>
      </c>
      <c r="BY194" s="309" t="str">
        <f ca="true">+IF(OFFSET('Water Data'!$F$27,0,10*ROW('Water Data'!F188))="","",OFFSET('Water Data'!$F$27,0,10*ROW('Water Data'!F188)))</f>
        <v/>
      </c>
      <c r="BZ194" s="309" t="str">
        <f ca="true">+IF(OFFSET('Water Data'!$F$28,0,10*ROW('Water Data'!F188))="","",OFFSET('Water Data'!$F$28,0,10*ROW('Water Data'!F188)))</f>
        <v/>
      </c>
      <c r="CA194" s="309" t="str">
        <f ca="true">+IF(OFFSET('Water Data'!$F$29,0,10*ROW('Water Data'!F188))="","",OFFSET('Water Data'!$F$29,0,10*ROW('Water Data'!F188)))</f>
        <v/>
      </c>
      <c r="CB194" s="309" t="str">
        <f ca="true">+IF(OFFSET('Water Data'!$G$27,0,10*ROW('Water Data'!G188))="","",OFFSET('Water Data'!$G$27,0,10*ROW('Water Data'!G188)))</f>
        <v/>
      </c>
      <c r="CC194" s="309" t="str">
        <f ca="true">+IF(OFFSET('Water Data'!$G$28,0,10*ROW('Water Data'!G188))="","",OFFSET('Water Data'!$G$28,0,10*ROW('Water Data'!G188)))</f>
        <v/>
      </c>
      <c r="CD194" s="309" t="str">
        <f ca="true">+IF(OFFSET('Water Data'!$G$29,0,10*ROW('Water Data'!G188))="","",OFFSET('Water Data'!$G$29,0,10*ROW('Water Data'!G188)))</f>
        <v/>
      </c>
      <c r="CE194" s="309" t="str">
        <f ca="true">+IF(OFFSET('Water Data'!$H$27,0,10*ROW('Water Data'!H188))="","",OFFSET('Water Data'!$H$27,0,10*ROW('Water Data'!H188)))</f>
        <v/>
      </c>
      <c r="CF194" s="309" t="str">
        <f ca="true">+IF(OFFSET('Water Data'!$H$28,0,10*ROW('Water Data'!H188))="","",OFFSET('Water Data'!$H$28,0,10*ROW('Water Data'!H188)))</f>
        <v/>
      </c>
      <c r="CG194" s="309" t="str">
        <f ca="true">+IF(OFFSET('Water Data'!$H$29,0,10*ROW('Water Data'!H188))="","",OFFSET('Water Data'!$H$29,0,10*ROW('Water Data'!H188)))</f>
        <v/>
      </c>
      <c r="CH194" s="309" t="str">
        <f ca="true">+IF(OFFSET('Water Data'!$I$27,0,10*ROW('Water Data'!I188))="","",OFFSET('Water Data'!$I$27,0,10*ROW('Water Data'!I188)))</f>
        <v/>
      </c>
      <c r="CI194" s="309" t="str">
        <f ca="true">+IF(OFFSET('Water Data'!$I$28,0,10*ROW('Water Data'!I188))="","",OFFSET('Water Data'!$I$28,0,10*ROW('Water Data'!I188)))</f>
        <v/>
      </c>
      <c r="CJ194" s="309" t="str">
        <f ca="true">+IF(OFFSET('Water Data'!$I$29,0,10*ROW('Water Data'!I188))="","",OFFSET('Water Data'!$I$29,0,10*ROW('Water Data'!I188)))</f>
        <v/>
      </c>
      <c r="CK194" s="309" t="str">
        <f ca="true">+IF(OFFSET('Sanitation Data'!$D$28,0,10*ROW('Sanitation Data'!D188))="","",OFFSET('Sanitation Data'!$D$28,0,10*ROW('Sanitation Data'!D188)))</f>
        <v/>
      </c>
      <c r="CL194" s="309" t="str">
        <f ca="true">+IF(OFFSET('Sanitation Data'!$D$29,0,10*ROW('Sanitation Data'!D188))="","",OFFSET('Sanitation Data'!$D$29,0,10*ROW('Sanitation Data'!D188)))</f>
        <v/>
      </c>
      <c r="CM194" s="309" t="str">
        <f ca="true">+IF(OFFSET('Sanitation Data'!$D$30,0,10*ROW('Sanitation Data'!D188))="","",OFFSET('Sanitation Data'!$D$30,0,10*ROW('Sanitation Data'!D188)))</f>
        <v/>
      </c>
      <c r="CN194" s="309" t="str">
        <f ca="true">+IF(OFFSET('Sanitation Data'!$D$31,0,10*ROW('Sanitation Data'!D188))="","",OFFSET('Sanitation Data'!$D$31,0,10*ROW('Sanitation Data'!D188)))</f>
        <v/>
      </c>
      <c r="CO194" s="309" t="str">
        <f ca="true">+IF(OFFSET('Sanitation Data'!$D$32,0,10*ROW('Sanitation Data'!D188))="","",OFFSET('Sanitation Data'!$D$32,0,10*ROW('Sanitation Data'!D188)))</f>
        <v/>
      </c>
      <c r="CP194" s="309" t="str">
        <f ca="true">+IF(OFFSET('Sanitation Data'!$E$28,0,10*ROW('Sanitation Data'!E188))="","",OFFSET('Sanitation Data'!$E$28,0,10*ROW('Sanitation Data'!E188)))</f>
        <v/>
      </c>
      <c r="CQ194" s="309" t="str">
        <f ca="true">+IF(OFFSET('Sanitation Data'!$E$29,0,10*ROW('Sanitation Data'!E188))="","",OFFSET('Sanitation Data'!$E$29,0,10*ROW('Sanitation Data'!E188)))</f>
        <v/>
      </c>
      <c r="CR194" s="309" t="str">
        <f ca="true">+IF(OFFSET('Sanitation Data'!$E$30,0,10*ROW('Sanitation Data'!E188))="","",OFFSET('Sanitation Data'!$E$30,0,10*ROW('Sanitation Data'!E188)))</f>
        <v/>
      </c>
      <c r="CS194" s="309" t="str">
        <f ca="true">+IF(OFFSET('Sanitation Data'!$E$31,0,10*ROW('Sanitation Data'!E188))="","",OFFSET('Sanitation Data'!$E$31,0,10*ROW('Sanitation Data'!E188)))</f>
        <v/>
      </c>
      <c r="CT194" s="309" t="str">
        <f ca="true">+IF(OFFSET('Sanitation Data'!$E$32,0,10*ROW('Sanitation Data'!E188))="","",OFFSET('Sanitation Data'!$E$32,0,10*ROW('Sanitation Data'!E188)))</f>
        <v/>
      </c>
      <c r="CU194" s="309" t="str">
        <f ca="true">+IF(OFFSET('Sanitation Data'!$F$28,0,10*ROW('Sanitation Data'!F188))="","",OFFSET('Sanitation Data'!$F$28,0,10*ROW('Sanitation Data'!F188)))</f>
        <v/>
      </c>
      <c r="CV194" s="309" t="str">
        <f ca="true">+IF(OFFSET('Sanitation Data'!$F$29,0,10*ROW('Sanitation Data'!F188))="","",OFFSET('Sanitation Data'!$F$29,0,10*ROW('Sanitation Data'!F188)))</f>
        <v/>
      </c>
      <c r="CW194" s="309" t="str">
        <f ca="true">+IF(OFFSET('Sanitation Data'!$F$30,0,10*ROW('Sanitation Data'!F188))="","",OFFSET('Sanitation Data'!$F$30,0,10*ROW('Sanitation Data'!F188)))</f>
        <v/>
      </c>
      <c r="CX194" s="309" t="str">
        <f ca="true">+IF(OFFSET('Sanitation Data'!$F$31,0,10*ROW('Sanitation Data'!F188))="","",OFFSET('Sanitation Data'!$F$31,0,10*ROW('Sanitation Data'!F188)))</f>
        <v/>
      </c>
      <c r="CY194" s="309" t="str">
        <f ca="true">+IF(OFFSET('Sanitation Data'!$F$32,0,10*ROW('Sanitation Data'!F188))="","",OFFSET('Sanitation Data'!$F$32,0,10*ROW('Sanitation Data'!F188)))</f>
        <v/>
      </c>
      <c r="CZ194" s="309" t="str">
        <f ca="true">+IF(OFFSET('Sanitation Data'!$G$28,0,10*ROW('Sanitation Data'!G188))="","",OFFSET('Sanitation Data'!$G$28,0,10*ROW('Sanitation Data'!G188)))</f>
        <v/>
      </c>
      <c r="DA194" s="309" t="str">
        <f ca="true">+IF(OFFSET('Sanitation Data'!$G$29,0,10*ROW('Sanitation Data'!G188))="","",OFFSET('Sanitation Data'!$G$29,0,10*ROW('Sanitation Data'!G188)))</f>
        <v/>
      </c>
      <c r="DB194" s="309" t="str">
        <f ca="true">+IF(OFFSET('Sanitation Data'!$G$30,0,10*ROW('Sanitation Data'!G188))="","",OFFSET('Sanitation Data'!$G$30,0,10*ROW('Sanitation Data'!G188)))</f>
        <v/>
      </c>
      <c r="DC194" s="309" t="str">
        <f ca="true">+IF(OFFSET('Sanitation Data'!$G$31,0,10*ROW('Sanitation Data'!G188))="","",OFFSET('Sanitation Data'!$G$31,0,10*ROW('Sanitation Data'!G188)))</f>
        <v/>
      </c>
      <c r="DD194" s="309" t="str">
        <f ca="true">+IF(OFFSET('Sanitation Data'!$G$32,0,10*ROW('Sanitation Data'!G188))="","",OFFSET('Sanitation Data'!$G$32,0,10*ROW('Sanitation Data'!G188)))</f>
        <v/>
      </c>
      <c r="DE194" s="309" t="str">
        <f ca="true">+IF(OFFSET('Sanitation Data'!$H$28,0,10*ROW('Sanitation Data'!H188))="","",OFFSET('Sanitation Data'!$H$28,0,10*ROW('Sanitation Data'!H188)))</f>
        <v/>
      </c>
      <c r="DF194" s="309" t="str">
        <f ca="true">+IF(OFFSET('Sanitation Data'!$H$29,0,10*ROW('Sanitation Data'!H188))="","",OFFSET('Sanitation Data'!$H$29,0,10*ROW('Sanitation Data'!H188)))</f>
        <v/>
      </c>
      <c r="DG194" s="309" t="str">
        <f ca="true">+IF(OFFSET('Sanitation Data'!$H$30,0,10*ROW('Sanitation Data'!H188))="","",OFFSET('Sanitation Data'!$H$30,0,10*ROW('Sanitation Data'!H188)))</f>
        <v/>
      </c>
      <c r="DH194" s="309" t="str">
        <f ca="true">+IF(OFFSET('Sanitation Data'!$H$31,0,10*ROW('Sanitation Data'!H188))="","",OFFSET('Sanitation Data'!$H$31,0,10*ROW('Sanitation Data'!H188)))</f>
        <v/>
      </c>
      <c r="DI194" s="309" t="str">
        <f ca="true">+IF(OFFSET('Sanitation Data'!$H$32,0,10*ROW('Sanitation Data'!H188))="","",OFFSET('Sanitation Data'!$H$32,0,10*ROW('Sanitation Data'!H188)))</f>
        <v/>
      </c>
      <c r="DJ194" s="309" t="str">
        <f ca="true">+IF(OFFSET('Sanitation Data'!$I$28,0,10*ROW('Sanitation Data'!I188))="","",OFFSET('Sanitation Data'!$I$28,0,10*ROW('Sanitation Data'!I188)))</f>
        <v/>
      </c>
      <c r="DK194" s="309" t="str">
        <f ca="true">+IF(OFFSET('Sanitation Data'!$I$29,0,10*ROW('Sanitation Data'!I188))="","",OFFSET('Sanitation Data'!$I$29,0,10*ROW('Sanitation Data'!I188)))</f>
        <v/>
      </c>
      <c r="DL194" s="309" t="str">
        <f ca="true">+IF(OFFSET('Sanitation Data'!$I$30,0,10*ROW('Sanitation Data'!I188))="","",OFFSET('Sanitation Data'!$I$30,0,10*ROW('Sanitation Data'!I188)))</f>
        <v/>
      </c>
      <c r="DM194" s="309" t="str">
        <f ca="true">+IF(OFFSET('Sanitation Data'!$I$31,0,10*ROW('Sanitation Data'!I188))="","",OFFSET('Sanitation Data'!$I$31,0,10*ROW('Sanitation Data'!I188)))</f>
        <v/>
      </c>
      <c r="DN194" s="309" t="str">
        <f ca="true">+IF(OFFSET('Sanitation Data'!$I$32,0,10*ROW('Sanitation Data'!I188))="","",OFFSET('Sanitation Data'!$I$32,0,10*ROW('Sanitation Data'!I188)))</f>
        <v/>
      </c>
      <c r="DO194" s="309" t="str">
        <f ca="true">+IF(OFFSET('Hygiene Data'!$D$11,0,10*ROW('Hygiene Data'!D188))="","",OFFSET('Hygiene Data'!$D$11,0,10*ROW('Hygiene Data'!D188)))</f>
        <v/>
      </c>
      <c r="DP194" s="309" t="str">
        <f ca="true">+IF(OFFSET('Hygiene Data'!$D$12,0,10*ROW('Hygiene Data'!D188))="","",OFFSET('Hygiene Data'!$D$12,0,10*ROW('Hygiene Data'!D188)))</f>
        <v/>
      </c>
      <c r="DQ194" s="309" t="str">
        <f ca="true">+IF(OFFSET('Hygiene Data'!$D$13,0,10*ROW('Hygiene Data'!D188))="","",OFFSET('Hygiene Data'!$D$13,0,10*ROW('Hygiene Data'!D188)))</f>
        <v/>
      </c>
      <c r="DR194" s="309" t="str">
        <f ca="true">+IF(OFFSET('Hygiene Data'!$E$11,0,10*ROW('Hygiene Data'!E188))="","",OFFSET('Hygiene Data'!$E$11,0,10*ROW('Hygiene Data'!E188)))</f>
        <v/>
      </c>
      <c r="DS194" s="309" t="str">
        <f ca="true">+IF(OFFSET('Hygiene Data'!$E$12,0,10*ROW('Hygiene Data'!E188))="","",OFFSET('Hygiene Data'!$E$12,0,10*ROW('Hygiene Data'!E188)))</f>
        <v/>
      </c>
      <c r="DT194" s="309" t="str">
        <f ca="true">+IF(OFFSET('Hygiene Data'!$E$13,0,10*ROW('Hygiene Data'!E188))="","",OFFSET('Hygiene Data'!$E$13,0,10*ROW('Hygiene Data'!E188)))</f>
        <v/>
      </c>
      <c r="DU194" s="309" t="str">
        <f ca="true">+IF(OFFSET('Hygiene Data'!$F$11,0,10*ROW('Hygiene Data'!F188))="","",OFFSET('Hygiene Data'!$F$11,0,10*ROW('Hygiene Data'!F188)))</f>
        <v/>
      </c>
      <c r="DV194" s="309" t="str">
        <f ca="true">+IF(OFFSET('Hygiene Data'!$F$12,0,10*ROW('Hygiene Data'!F188))="","",OFFSET('Hygiene Data'!$F$12,0,10*ROW('Hygiene Data'!F188)))</f>
        <v/>
      </c>
      <c r="DW194" s="309" t="str">
        <f ca="true">+IF(OFFSET('Hygiene Data'!$F$13,0,10*ROW('Hygiene Data'!F188))="","",OFFSET('Hygiene Data'!$F$13,0,10*ROW('Hygiene Data'!F188)))</f>
        <v/>
      </c>
      <c r="DX194" s="309" t="str">
        <f ca="true">+IF(OFFSET('Hygiene Data'!$G$11,0,10*ROW('Hygiene Data'!G188))="","",OFFSET('Hygiene Data'!$G$11,0,10*ROW('Hygiene Data'!G188)))</f>
        <v/>
      </c>
      <c r="DY194" s="309" t="str">
        <f ca="true">+IF(OFFSET('Hygiene Data'!$G$12,0,10*ROW('Hygiene Data'!G188))="","",OFFSET('Hygiene Data'!$G$12,0,10*ROW('Hygiene Data'!G188)))</f>
        <v/>
      </c>
      <c r="DZ194" s="309" t="str">
        <f ca="true">+IF(OFFSET('Hygiene Data'!$G$13,0,10*ROW('Hygiene Data'!G188))="","",OFFSET('Hygiene Data'!$G$13,0,10*ROW('Hygiene Data'!G188)))</f>
        <v/>
      </c>
      <c r="EA194" s="309" t="str">
        <f ca="true">+IF(OFFSET('Hygiene Data'!$H$11,0,10*ROW('Hygiene Data'!H188))="","",OFFSET('Hygiene Data'!$H$11,0,10*ROW('Hygiene Data'!H188)))</f>
        <v/>
      </c>
      <c r="EB194" s="309" t="str">
        <f ca="true">+IF(OFFSET('Hygiene Data'!$H$12,0,10*ROW('Hygiene Data'!H188))="","",OFFSET('Hygiene Data'!$H$12,0,10*ROW('Hygiene Data'!H188)))</f>
        <v/>
      </c>
      <c r="EC194" s="309" t="str">
        <f ca="true">+IF(OFFSET('Hygiene Data'!$H$13,0,10*ROW('Hygiene Data'!H188))="","",OFFSET('Hygiene Data'!$H$13,0,10*ROW('Hygiene Data'!H188)))</f>
        <v/>
      </c>
      <c r="ED194" s="309" t="str">
        <f ca="true">+IF(OFFSET('Hygiene Data'!$I$11,0,10*ROW('Hygiene Data'!I188))="","",OFFSET('Hygiene Data'!$I$11,0,10*ROW('Hygiene Data'!I188)))</f>
        <v/>
      </c>
      <c r="EE194" s="309" t="str">
        <f ca="true">+IF(OFFSET('Hygiene Data'!$I$12,0,10*ROW('Hygiene Data'!I188))="","",OFFSET('Hygiene Data'!$I$12,0,10*ROW('Hygiene Data'!I188)))</f>
        <v/>
      </c>
      <c r="EF194" s="309"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65"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9"/>
      <c r="BS195" s="309" t="str">
        <f ca="true">+IF(OFFSET('Water Data'!$D$27,0,10*ROW('Water Data'!D189))="","",OFFSET('Water Data'!$D$27,0,10*ROW('Water Data'!D189)))</f>
        <v/>
      </c>
      <c r="BT195" s="309" t="str">
        <f ca="true">+IF(OFFSET('Water Data'!$D$28,0,10*ROW('Water Data'!D189))="","",OFFSET('Water Data'!$D$28,0,10*ROW('Water Data'!D189)))</f>
        <v/>
      </c>
      <c r="BU195" s="309" t="str">
        <f ca="true">+IF(OFFSET('Water Data'!$D$29,0,10*ROW('Water Data'!D189))="","",OFFSET('Water Data'!$D$29,0,10*ROW('Water Data'!D189)))</f>
        <v/>
      </c>
      <c r="BV195" s="309" t="str">
        <f ca="true">+IF(OFFSET('Water Data'!$E$27,0,10*ROW('Water Data'!E189))="","",OFFSET('Water Data'!$E$27,0,10*ROW('Water Data'!E189)))</f>
        <v/>
      </c>
      <c r="BW195" s="309" t="str">
        <f ca="true">+IF(OFFSET('Water Data'!$E$28,0,10*ROW('Water Data'!E189))="","",OFFSET('Water Data'!$E$28,0,10*ROW('Water Data'!E189)))</f>
        <v/>
      </c>
      <c r="BX195" s="309" t="str">
        <f ca="true">+IF(OFFSET('Water Data'!$E$29,0,10*ROW('Water Data'!E189))="","",OFFSET('Water Data'!$E$29,0,10*ROW('Water Data'!E189)))</f>
        <v/>
      </c>
      <c r="BY195" s="309" t="str">
        <f ca="true">+IF(OFFSET('Water Data'!$F$27,0,10*ROW('Water Data'!F189))="","",OFFSET('Water Data'!$F$27,0,10*ROW('Water Data'!F189)))</f>
        <v/>
      </c>
      <c r="BZ195" s="309" t="str">
        <f ca="true">+IF(OFFSET('Water Data'!$F$28,0,10*ROW('Water Data'!F189))="","",OFFSET('Water Data'!$F$28,0,10*ROW('Water Data'!F189)))</f>
        <v/>
      </c>
      <c r="CA195" s="309" t="str">
        <f ca="true">+IF(OFFSET('Water Data'!$F$29,0,10*ROW('Water Data'!F189))="","",OFFSET('Water Data'!$F$29,0,10*ROW('Water Data'!F189)))</f>
        <v/>
      </c>
      <c r="CB195" s="309" t="str">
        <f ca="true">+IF(OFFSET('Water Data'!$G$27,0,10*ROW('Water Data'!G189))="","",OFFSET('Water Data'!$G$27,0,10*ROW('Water Data'!G189)))</f>
        <v/>
      </c>
      <c r="CC195" s="309" t="str">
        <f ca="true">+IF(OFFSET('Water Data'!$G$28,0,10*ROW('Water Data'!G189))="","",OFFSET('Water Data'!$G$28,0,10*ROW('Water Data'!G189)))</f>
        <v/>
      </c>
      <c r="CD195" s="309" t="str">
        <f ca="true">+IF(OFFSET('Water Data'!$G$29,0,10*ROW('Water Data'!G189))="","",OFFSET('Water Data'!$G$29,0,10*ROW('Water Data'!G189)))</f>
        <v/>
      </c>
      <c r="CE195" s="309" t="str">
        <f ca="true">+IF(OFFSET('Water Data'!$H$27,0,10*ROW('Water Data'!H189))="","",OFFSET('Water Data'!$H$27,0,10*ROW('Water Data'!H189)))</f>
        <v/>
      </c>
      <c r="CF195" s="309" t="str">
        <f ca="true">+IF(OFFSET('Water Data'!$H$28,0,10*ROW('Water Data'!H189))="","",OFFSET('Water Data'!$H$28,0,10*ROW('Water Data'!H189)))</f>
        <v/>
      </c>
      <c r="CG195" s="309" t="str">
        <f ca="true">+IF(OFFSET('Water Data'!$H$29,0,10*ROW('Water Data'!H189))="","",OFFSET('Water Data'!$H$29,0,10*ROW('Water Data'!H189)))</f>
        <v/>
      </c>
      <c r="CH195" s="309" t="str">
        <f ca="true">+IF(OFFSET('Water Data'!$I$27,0,10*ROW('Water Data'!I189))="","",OFFSET('Water Data'!$I$27,0,10*ROW('Water Data'!I189)))</f>
        <v/>
      </c>
      <c r="CI195" s="309" t="str">
        <f ca="true">+IF(OFFSET('Water Data'!$I$28,0,10*ROW('Water Data'!I189))="","",OFFSET('Water Data'!$I$28,0,10*ROW('Water Data'!I189)))</f>
        <v/>
      </c>
      <c r="CJ195" s="309" t="str">
        <f ca="true">+IF(OFFSET('Water Data'!$I$29,0,10*ROW('Water Data'!I189))="","",OFFSET('Water Data'!$I$29,0,10*ROW('Water Data'!I189)))</f>
        <v/>
      </c>
      <c r="CK195" s="309" t="str">
        <f ca="true">+IF(OFFSET('Sanitation Data'!$D$28,0,10*ROW('Sanitation Data'!D189))="","",OFFSET('Sanitation Data'!$D$28,0,10*ROW('Sanitation Data'!D189)))</f>
        <v/>
      </c>
      <c r="CL195" s="309" t="str">
        <f ca="true">+IF(OFFSET('Sanitation Data'!$D$29,0,10*ROW('Sanitation Data'!D189))="","",OFFSET('Sanitation Data'!$D$29,0,10*ROW('Sanitation Data'!D189)))</f>
        <v/>
      </c>
      <c r="CM195" s="309" t="str">
        <f ca="true">+IF(OFFSET('Sanitation Data'!$D$30,0,10*ROW('Sanitation Data'!D189))="","",OFFSET('Sanitation Data'!$D$30,0,10*ROW('Sanitation Data'!D189)))</f>
        <v/>
      </c>
      <c r="CN195" s="309" t="str">
        <f ca="true">+IF(OFFSET('Sanitation Data'!$D$31,0,10*ROW('Sanitation Data'!D189))="","",OFFSET('Sanitation Data'!$D$31,0,10*ROW('Sanitation Data'!D189)))</f>
        <v/>
      </c>
      <c r="CO195" s="309" t="str">
        <f ca="true">+IF(OFFSET('Sanitation Data'!$D$32,0,10*ROW('Sanitation Data'!D189))="","",OFFSET('Sanitation Data'!$D$32,0,10*ROW('Sanitation Data'!D189)))</f>
        <v/>
      </c>
      <c r="CP195" s="309" t="str">
        <f ca="true">+IF(OFFSET('Sanitation Data'!$E$28,0,10*ROW('Sanitation Data'!E189))="","",OFFSET('Sanitation Data'!$E$28,0,10*ROW('Sanitation Data'!E189)))</f>
        <v/>
      </c>
      <c r="CQ195" s="309" t="str">
        <f ca="true">+IF(OFFSET('Sanitation Data'!$E$29,0,10*ROW('Sanitation Data'!E189))="","",OFFSET('Sanitation Data'!$E$29,0,10*ROW('Sanitation Data'!E189)))</f>
        <v/>
      </c>
      <c r="CR195" s="309" t="str">
        <f ca="true">+IF(OFFSET('Sanitation Data'!$E$30,0,10*ROW('Sanitation Data'!E189))="","",OFFSET('Sanitation Data'!$E$30,0,10*ROW('Sanitation Data'!E189)))</f>
        <v/>
      </c>
      <c r="CS195" s="309" t="str">
        <f ca="true">+IF(OFFSET('Sanitation Data'!$E$31,0,10*ROW('Sanitation Data'!E189))="","",OFFSET('Sanitation Data'!$E$31,0,10*ROW('Sanitation Data'!E189)))</f>
        <v/>
      </c>
      <c r="CT195" s="309" t="str">
        <f ca="true">+IF(OFFSET('Sanitation Data'!$E$32,0,10*ROW('Sanitation Data'!E189))="","",OFFSET('Sanitation Data'!$E$32,0,10*ROW('Sanitation Data'!E189)))</f>
        <v/>
      </c>
      <c r="CU195" s="309" t="str">
        <f ca="true">+IF(OFFSET('Sanitation Data'!$F$28,0,10*ROW('Sanitation Data'!F189))="","",OFFSET('Sanitation Data'!$F$28,0,10*ROW('Sanitation Data'!F189)))</f>
        <v/>
      </c>
      <c r="CV195" s="309" t="str">
        <f ca="true">+IF(OFFSET('Sanitation Data'!$F$29,0,10*ROW('Sanitation Data'!F189))="","",OFFSET('Sanitation Data'!$F$29,0,10*ROW('Sanitation Data'!F189)))</f>
        <v/>
      </c>
      <c r="CW195" s="309" t="str">
        <f ca="true">+IF(OFFSET('Sanitation Data'!$F$30,0,10*ROW('Sanitation Data'!F189))="","",OFFSET('Sanitation Data'!$F$30,0,10*ROW('Sanitation Data'!F189)))</f>
        <v/>
      </c>
      <c r="CX195" s="309" t="str">
        <f ca="true">+IF(OFFSET('Sanitation Data'!$F$31,0,10*ROW('Sanitation Data'!F189))="","",OFFSET('Sanitation Data'!$F$31,0,10*ROW('Sanitation Data'!F189)))</f>
        <v/>
      </c>
      <c r="CY195" s="309" t="str">
        <f ca="true">+IF(OFFSET('Sanitation Data'!$F$32,0,10*ROW('Sanitation Data'!F189))="","",OFFSET('Sanitation Data'!$F$32,0,10*ROW('Sanitation Data'!F189)))</f>
        <v/>
      </c>
      <c r="CZ195" s="309" t="str">
        <f ca="true">+IF(OFFSET('Sanitation Data'!$G$28,0,10*ROW('Sanitation Data'!G189))="","",OFFSET('Sanitation Data'!$G$28,0,10*ROW('Sanitation Data'!G189)))</f>
        <v/>
      </c>
      <c r="DA195" s="309" t="str">
        <f ca="true">+IF(OFFSET('Sanitation Data'!$G$29,0,10*ROW('Sanitation Data'!G189))="","",OFFSET('Sanitation Data'!$G$29,0,10*ROW('Sanitation Data'!G189)))</f>
        <v/>
      </c>
      <c r="DB195" s="309" t="str">
        <f ca="true">+IF(OFFSET('Sanitation Data'!$G$30,0,10*ROW('Sanitation Data'!G189))="","",OFFSET('Sanitation Data'!$G$30,0,10*ROW('Sanitation Data'!G189)))</f>
        <v/>
      </c>
      <c r="DC195" s="309" t="str">
        <f ca="true">+IF(OFFSET('Sanitation Data'!$G$31,0,10*ROW('Sanitation Data'!G189))="","",OFFSET('Sanitation Data'!$G$31,0,10*ROW('Sanitation Data'!G189)))</f>
        <v/>
      </c>
      <c r="DD195" s="309" t="str">
        <f ca="true">+IF(OFFSET('Sanitation Data'!$G$32,0,10*ROW('Sanitation Data'!G189))="","",OFFSET('Sanitation Data'!$G$32,0,10*ROW('Sanitation Data'!G189)))</f>
        <v/>
      </c>
      <c r="DE195" s="309" t="str">
        <f ca="true">+IF(OFFSET('Sanitation Data'!$H$28,0,10*ROW('Sanitation Data'!H189))="","",OFFSET('Sanitation Data'!$H$28,0,10*ROW('Sanitation Data'!H189)))</f>
        <v/>
      </c>
      <c r="DF195" s="309" t="str">
        <f ca="true">+IF(OFFSET('Sanitation Data'!$H$29,0,10*ROW('Sanitation Data'!H189))="","",OFFSET('Sanitation Data'!$H$29,0,10*ROW('Sanitation Data'!H189)))</f>
        <v/>
      </c>
      <c r="DG195" s="309" t="str">
        <f ca="true">+IF(OFFSET('Sanitation Data'!$H$30,0,10*ROW('Sanitation Data'!H189))="","",OFFSET('Sanitation Data'!$H$30,0,10*ROW('Sanitation Data'!H189)))</f>
        <v/>
      </c>
      <c r="DH195" s="309" t="str">
        <f ca="true">+IF(OFFSET('Sanitation Data'!$H$31,0,10*ROW('Sanitation Data'!H189))="","",OFFSET('Sanitation Data'!$H$31,0,10*ROW('Sanitation Data'!H189)))</f>
        <v/>
      </c>
      <c r="DI195" s="309" t="str">
        <f ca="true">+IF(OFFSET('Sanitation Data'!$H$32,0,10*ROW('Sanitation Data'!H189))="","",OFFSET('Sanitation Data'!$H$32,0,10*ROW('Sanitation Data'!H189)))</f>
        <v/>
      </c>
      <c r="DJ195" s="309" t="str">
        <f ca="true">+IF(OFFSET('Sanitation Data'!$I$28,0,10*ROW('Sanitation Data'!I189))="","",OFFSET('Sanitation Data'!$I$28,0,10*ROW('Sanitation Data'!I189)))</f>
        <v/>
      </c>
      <c r="DK195" s="309" t="str">
        <f ca="true">+IF(OFFSET('Sanitation Data'!$I$29,0,10*ROW('Sanitation Data'!I189))="","",OFFSET('Sanitation Data'!$I$29,0,10*ROW('Sanitation Data'!I189)))</f>
        <v/>
      </c>
      <c r="DL195" s="309" t="str">
        <f ca="true">+IF(OFFSET('Sanitation Data'!$I$30,0,10*ROW('Sanitation Data'!I189))="","",OFFSET('Sanitation Data'!$I$30,0,10*ROW('Sanitation Data'!I189)))</f>
        <v/>
      </c>
      <c r="DM195" s="309" t="str">
        <f ca="true">+IF(OFFSET('Sanitation Data'!$I$31,0,10*ROW('Sanitation Data'!I189))="","",OFFSET('Sanitation Data'!$I$31,0,10*ROW('Sanitation Data'!I189)))</f>
        <v/>
      </c>
      <c r="DN195" s="309" t="str">
        <f ca="true">+IF(OFFSET('Sanitation Data'!$I$32,0,10*ROW('Sanitation Data'!I189))="","",OFFSET('Sanitation Data'!$I$32,0,10*ROW('Sanitation Data'!I189)))</f>
        <v/>
      </c>
      <c r="DO195" s="309" t="str">
        <f ca="true">+IF(OFFSET('Hygiene Data'!$D$11,0,10*ROW('Hygiene Data'!D189))="","",OFFSET('Hygiene Data'!$D$11,0,10*ROW('Hygiene Data'!D189)))</f>
        <v/>
      </c>
      <c r="DP195" s="309" t="str">
        <f ca="true">+IF(OFFSET('Hygiene Data'!$D$12,0,10*ROW('Hygiene Data'!D189))="","",OFFSET('Hygiene Data'!$D$12,0,10*ROW('Hygiene Data'!D189)))</f>
        <v/>
      </c>
      <c r="DQ195" s="309" t="str">
        <f ca="true">+IF(OFFSET('Hygiene Data'!$D$13,0,10*ROW('Hygiene Data'!D189))="","",OFFSET('Hygiene Data'!$D$13,0,10*ROW('Hygiene Data'!D189)))</f>
        <v/>
      </c>
      <c r="DR195" s="309" t="str">
        <f ca="true">+IF(OFFSET('Hygiene Data'!$E$11,0,10*ROW('Hygiene Data'!E189))="","",OFFSET('Hygiene Data'!$E$11,0,10*ROW('Hygiene Data'!E189)))</f>
        <v/>
      </c>
      <c r="DS195" s="309" t="str">
        <f ca="true">+IF(OFFSET('Hygiene Data'!$E$12,0,10*ROW('Hygiene Data'!E189))="","",OFFSET('Hygiene Data'!$E$12,0,10*ROW('Hygiene Data'!E189)))</f>
        <v/>
      </c>
      <c r="DT195" s="309" t="str">
        <f ca="true">+IF(OFFSET('Hygiene Data'!$E$13,0,10*ROW('Hygiene Data'!E189))="","",OFFSET('Hygiene Data'!$E$13,0,10*ROW('Hygiene Data'!E189)))</f>
        <v/>
      </c>
      <c r="DU195" s="309" t="str">
        <f ca="true">+IF(OFFSET('Hygiene Data'!$F$11,0,10*ROW('Hygiene Data'!F189))="","",OFFSET('Hygiene Data'!$F$11,0,10*ROW('Hygiene Data'!F189)))</f>
        <v/>
      </c>
      <c r="DV195" s="309" t="str">
        <f ca="true">+IF(OFFSET('Hygiene Data'!$F$12,0,10*ROW('Hygiene Data'!F189))="","",OFFSET('Hygiene Data'!$F$12,0,10*ROW('Hygiene Data'!F189)))</f>
        <v/>
      </c>
      <c r="DW195" s="309" t="str">
        <f ca="true">+IF(OFFSET('Hygiene Data'!$F$13,0,10*ROW('Hygiene Data'!F189))="","",OFFSET('Hygiene Data'!$F$13,0,10*ROW('Hygiene Data'!F189)))</f>
        <v/>
      </c>
      <c r="DX195" s="309" t="str">
        <f ca="true">+IF(OFFSET('Hygiene Data'!$G$11,0,10*ROW('Hygiene Data'!G189))="","",OFFSET('Hygiene Data'!$G$11,0,10*ROW('Hygiene Data'!G189)))</f>
        <v/>
      </c>
      <c r="DY195" s="309" t="str">
        <f ca="true">+IF(OFFSET('Hygiene Data'!$G$12,0,10*ROW('Hygiene Data'!G189))="","",OFFSET('Hygiene Data'!$G$12,0,10*ROW('Hygiene Data'!G189)))</f>
        <v/>
      </c>
      <c r="DZ195" s="309" t="str">
        <f ca="true">+IF(OFFSET('Hygiene Data'!$G$13,0,10*ROW('Hygiene Data'!G189))="","",OFFSET('Hygiene Data'!$G$13,0,10*ROW('Hygiene Data'!G189)))</f>
        <v/>
      </c>
      <c r="EA195" s="309" t="str">
        <f ca="true">+IF(OFFSET('Hygiene Data'!$H$11,0,10*ROW('Hygiene Data'!H189))="","",OFFSET('Hygiene Data'!$H$11,0,10*ROW('Hygiene Data'!H189)))</f>
        <v/>
      </c>
      <c r="EB195" s="309" t="str">
        <f ca="true">+IF(OFFSET('Hygiene Data'!$H$12,0,10*ROW('Hygiene Data'!H189))="","",OFFSET('Hygiene Data'!$H$12,0,10*ROW('Hygiene Data'!H189)))</f>
        <v/>
      </c>
      <c r="EC195" s="309" t="str">
        <f ca="true">+IF(OFFSET('Hygiene Data'!$H$13,0,10*ROW('Hygiene Data'!H189))="","",OFFSET('Hygiene Data'!$H$13,0,10*ROW('Hygiene Data'!H189)))</f>
        <v/>
      </c>
      <c r="ED195" s="309" t="str">
        <f ca="true">+IF(OFFSET('Hygiene Data'!$I$11,0,10*ROW('Hygiene Data'!I189))="","",OFFSET('Hygiene Data'!$I$11,0,10*ROW('Hygiene Data'!I189)))</f>
        <v/>
      </c>
      <c r="EE195" s="309" t="str">
        <f ca="true">+IF(OFFSET('Hygiene Data'!$I$12,0,10*ROW('Hygiene Data'!I189))="","",OFFSET('Hygiene Data'!$I$12,0,10*ROW('Hygiene Data'!I189)))</f>
        <v/>
      </c>
      <c r="EF195" s="309"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65"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9"/>
      <c r="BS196" s="309" t="str">
        <f ca="true">+IF(OFFSET('Water Data'!$D$27,0,10*ROW('Water Data'!D190))="","",OFFSET('Water Data'!$D$27,0,10*ROW('Water Data'!D190)))</f>
        <v/>
      </c>
      <c r="BT196" s="309" t="str">
        <f ca="true">+IF(OFFSET('Water Data'!$D$28,0,10*ROW('Water Data'!D190))="","",OFFSET('Water Data'!$D$28,0,10*ROW('Water Data'!D190)))</f>
        <v/>
      </c>
      <c r="BU196" s="309" t="str">
        <f ca="true">+IF(OFFSET('Water Data'!$D$29,0,10*ROW('Water Data'!D190))="","",OFFSET('Water Data'!$D$29,0,10*ROW('Water Data'!D190)))</f>
        <v/>
      </c>
      <c r="BV196" s="309" t="str">
        <f ca="true">+IF(OFFSET('Water Data'!$E$27,0,10*ROW('Water Data'!E190))="","",OFFSET('Water Data'!$E$27,0,10*ROW('Water Data'!E190)))</f>
        <v/>
      </c>
      <c r="BW196" s="309" t="str">
        <f ca="true">+IF(OFFSET('Water Data'!$E$28,0,10*ROW('Water Data'!E190))="","",OFFSET('Water Data'!$E$28,0,10*ROW('Water Data'!E190)))</f>
        <v/>
      </c>
      <c r="BX196" s="309" t="str">
        <f ca="true">+IF(OFFSET('Water Data'!$E$29,0,10*ROW('Water Data'!E190))="","",OFFSET('Water Data'!$E$29,0,10*ROW('Water Data'!E190)))</f>
        <v/>
      </c>
      <c r="BY196" s="309" t="str">
        <f ca="true">+IF(OFFSET('Water Data'!$F$27,0,10*ROW('Water Data'!F190))="","",OFFSET('Water Data'!$F$27,0,10*ROW('Water Data'!F190)))</f>
        <v/>
      </c>
      <c r="BZ196" s="309" t="str">
        <f ca="true">+IF(OFFSET('Water Data'!$F$28,0,10*ROW('Water Data'!F190))="","",OFFSET('Water Data'!$F$28,0,10*ROW('Water Data'!F190)))</f>
        <v/>
      </c>
      <c r="CA196" s="309" t="str">
        <f ca="true">+IF(OFFSET('Water Data'!$F$29,0,10*ROW('Water Data'!F190))="","",OFFSET('Water Data'!$F$29,0,10*ROW('Water Data'!F190)))</f>
        <v/>
      </c>
      <c r="CB196" s="309" t="str">
        <f ca="true">+IF(OFFSET('Water Data'!$G$27,0,10*ROW('Water Data'!G190))="","",OFFSET('Water Data'!$G$27,0,10*ROW('Water Data'!G190)))</f>
        <v/>
      </c>
      <c r="CC196" s="309" t="str">
        <f ca="true">+IF(OFFSET('Water Data'!$G$28,0,10*ROW('Water Data'!G190))="","",OFFSET('Water Data'!$G$28,0,10*ROW('Water Data'!G190)))</f>
        <v/>
      </c>
      <c r="CD196" s="309" t="str">
        <f ca="true">+IF(OFFSET('Water Data'!$G$29,0,10*ROW('Water Data'!G190))="","",OFFSET('Water Data'!$G$29,0,10*ROW('Water Data'!G190)))</f>
        <v/>
      </c>
      <c r="CE196" s="309" t="str">
        <f ca="true">+IF(OFFSET('Water Data'!$H$27,0,10*ROW('Water Data'!H190))="","",OFFSET('Water Data'!$H$27,0,10*ROW('Water Data'!H190)))</f>
        <v/>
      </c>
      <c r="CF196" s="309" t="str">
        <f ca="true">+IF(OFFSET('Water Data'!$H$28,0,10*ROW('Water Data'!H190))="","",OFFSET('Water Data'!$H$28,0,10*ROW('Water Data'!H190)))</f>
        <v/>
      </c>
      <c r="CG196" s="309" t="str">
        <f ca="true">+IF(OFFSET('Water Data'!$H$29,0,10*ROW('Water Data'!H190))="","",OFFSET('Water Data'!$H$29,0,10*ROW('Water Data'!H190)))</f>
        <v/>
      </c>
      <c r="CH196" s="309" t="str">
        <f ca="true">+IF(OFFSET('Water Data'!$I$27,0,10*ROW('Water Data'!I190))="","",OFFSET('Water Data'!$I$27,0,10*ROW('Water Data'!I190)))</f>
        <v/>
      </c>
      <c r="CI196" s="309" t="str">
        <f ca="true">+IF(OFFSET('Water Data'!$I$28,0,10*ROW('Water Data'!I190))="","",OFFSET('Water Data'!$I$28,0,10*ROW('Water Data'!I190)))</f>
        <v/>
      </c>
      <c r="CJ196" s="309" t="str">
        <f ca="true">+IF(OFFSET('Water Data'!$I$29,0,10*ROW('Water Data'!I190))="","",OFFSET('Water Data'!$I$29,0,10*ROW('Water Data'!I190)))</f>
        <v/>
      </c>
      <c r="CK196" s="309" t="str">
        <f ca="true">+IF(OFFSET('Sanitation Data'!$D$28,0,10*ROW('Sanitation Data'!D190))="","",OFFSET('Sanitation Data'!$D$28,0,10*ROW('Sanitation Data'!D190)))</f>
        <v/>
      </c>
      <c r="CL196" s="309" t="str">
        <f ca="true">+IF(OFFSET('Sanitation Data'!$D$29,0,10*ROW('Sanitation Data'!D190))="","",OFFSET('Sanitation Data'!$D$29,0,10*ROW('Sanitation Data'!D190)))</f>
        <v/>
      </c>
      <c r="CM196" s="309" t="str">
        <f ca="true">+IF(OFFSET('Sanitation Data'!$D$30,0,10*ROW('Sanitation Data'!D190))="","",OFFSET('Sanitation Data'!$D$30,0,10*ROW('Sanitation Data'!D190)))</f>
        <v/>
      </c>
      <c r="CN196" s="309" t="str">
        <f ca="true">+IF(OFFSET('Sanitation Data'!$D$31,0,10*ROW('Sanitation Data'!D190))="","",OFFSET('Sanitation Data'!$D$31,0,10*ROW('Sanitation Data'!D190)))</f>
        <v/>
      </c>
      <c r="CO196" s="309" t="str">
        <f ca="true">+IF(OFFSET('Sanitation Data'!$D$32,0,10*ROW('Sanitation Data'!D190))="","",OFFSET('Sanitation Data'!$D$32,0,10*ROW('Sanitation Data'!D190)))</f>
        <v/>
      </c>
      <c r="CP196" s="309" t="str">
        <f ca="true">+IF(OFFSET('Sanitation Data'!$E$28,0,10*ROW('Sanitation Data'!E190))="","",OFFSET('Sanitation Data'!$E$28,0,10*ROW('Sanitation Data'!E190)))</f>
        <v/>
      </c>
      <c r="CQ196" s="309" t="str">
        <f ca="true">+IF(OFFSET('Sanitation Data'!$E$29,0,10*ROW('Sanitation Data'!E190))="","",OFFSET('Sanitation Data'!$E$29,0,10*ROW('Sanitation Data'!E190)))</f>
        <v/>
      </c>
      <c r="CR196" s="309" t="str">
        <f ca="true">+IF(OFFSET('Sanitation Data'!$E$30,0,10*ROW('Sanitation Data'!E190))="","",OFFSET('Sanitation Data'!$E$30,0,10*ROW('Sanitation Data'!E190)))</f>
        <v/>
      </c>
      <c r="CS196" s="309" t="str">
        <f ca="true">+IF(OFFSET('Sanitation Data'!$E$31,0,10*ROW('Sanitation Data'!E190))="","",OFFSET('Sanitation Data'!$E$31,0,10*ROW('Sanitation Data'!E190)))</f>
        <v/>
      </c>
      <c r="CT196" s="309" t="str">
        <f ca="true">+IF(OFFSET('Sanitation Data'!$E$32,0,10*ROW('Sanitation Data'!E190))="","",OFFSET('Sanitation Data'!$E$32,0,10*ROW('Sanitation Data'!E190)))</f>
        <v/>
      </c>
      <c r="CU196" s="309" t="str">
        <f ca="true">+IF(OFFSET('Sanitation Data'!$F$28,0,10*ROW('Sanitation Data'!F190))="","",OFFSET('Sanitation Data'!$F$28,0,10*ROW('Sanitation Data'!F190)))</f>
        <v/>
      </c>
      <c r="CV196" s="309" t="str">
        <f ca="true">+IF(OFFSET('Sanitation Data'!$F$29,0,10*ROW('Sanitation Data'!F190))="","",OFFSET('Sanitation Data'!$F$29,0,10*ROW('Sanitation Data'!F190)))</f>
        <v/>
      </c>
      <c r="CW196" s="309" t="str">
        <f ca="true">+IF(OFFSET('Sanitation Data'!$F$30,0,10*ROW('Sanitation Data'!F190))="","",OFFSET('Sanitation Data'!$F$30,0,10*ROW('Sanitation Data'!F190)))</f>
        <v/>
      </c>
      <c r="CX196" s="309" t="str">
        <f ca="true">+IF(OFFSET('Sanitation Data'!$F$31,0,10*ROW('Sanitation Data'!F190))="","",OFFSET('Sanitation Data'!$F$31,0,10*ROW('Sanitation Data'!F190)))</f>
        <v/>
      </c>
      <c r="CY196" s="309" t="str">
        <f ca="true">+IF(OFFSET('Sanitation Data'!$F$32,0,10*ROW('Sanitation Data'!F190))="","",OFFSET('Sanitation Data'!$F$32,0,10*ROW('Sanitation Data'!F190)))</f>
        <v/>
      </c>
      <c r="CZ196" s="309" t="str">
        <f ca="true">+IF(OFFSET('Sanitation Data'!$G$28,0,10*ROW('Sanitation Data'!G190))="","",OFFSET('Sanitation Data'!$G$28,0,10*ROW('Sanitation Data'!G190)))</f>
        <v/>
      </c>
      <c r="DA196" s="309" t="str">
        <f ca="true">+IF(OFFSET('Sanitation Data'!$G$29,0,10*ROW('Sanitation Data'!G190))="","",OFFSET('Sanitation Data'!$G$29,0,10*ROW('Sanitation Data'!G190)))</f>
        <v/>
      </c>
      <c r="DB196" s="309" t="str">
        <f ca="true">+IF(OFFSET('Sanitation Data'!$G$30,0,10*ROW('Sanitation Data'!G190))="","",OFFSET('Sanitation Data'!$G$30,0,10*ROW('Sanitation Data'!G190)))</f>
        <v/>
      </c>
      <c r="DC196" s="309" t="str">
        <f ca="true">+IF(OFFSET('Sanitation Data'!$G$31,0,10*ROW('Sanitation Data'!G190))="","",OFFSET('Sanitation Data'!$G$31,0,10*ROW('Sanitation Data'!G190)))</f>
        <v/>
      </c>
      <c r="DD196" s="309" t="str">
        <f ca="true">+IF(OFFSET('Sanitation Data'!$G$32,0,10*ROW('Sanitation Data'!G190))="","",OFFSET('Sanitation Data'!$G$32,0,10*ROW('Sanitation Data'!G190)))</f>
        <v/>
      </c>
      <c r="DE196" s="309" t="str">
        <f ca="true">+IF(OFFSET('Sanitation Data'!$H$28,0,10*ROW('Sanitation Data'!H190))="","",OFFSET('Sanitation Data'!$H$28,0,10*ROW('Sanitation Data'!H190)))</f>
        <v/>
      </c>
      <c r="DF196" s="309" t="str">
        <f ca="true">+IF(OFFSET('Sanitation Data'!$H$29,0,10*ROW('Sanitation Data'!H190))="","",OFFSET('Sanitation Data'!$H$29,0,10*ROW('Sanitation Data'!H190)))</f>
        <v/>
      </c>
      <c r="DG196" s="309" t="str">
        <f ca="true">+IF(OFFSET('Sanitation Data'!$H$30,0,10*ROW('Sanitation Data'!H190))="","",OFFSET('Sanitation Data'!$H$30,0,10*ROW('Sanitation Data'!H190)))</f>
        <v/>
      </c>
      <c r="DH196" s="309" t="str">
        <f ca="true">+IF(OFFSET('Sanitation Data'!$H$31,0,10*ROW('Sanitation Data'!H190))="","",OFFSET('Sanitation Data'!$H$31,0,10*ROW('Sanitation Data'!H190)))</f>
        <v/>
      </c>
      <c r="DI196" s="309" t="str">
        <f ca="true">+IF(OFFSET('Sanitation Data'!$H$32,0,10*ROW('Sanitation Data'!H190))="","",OFFSET('Sanitation Data'!$H$32,0,10*ROW('Sanitation Data'!H190)))</f>
        <v/>
      </c>
      <c r="DJ196" s="309" t="str">
        <f ca="true">+IF(OFFSET('Sanitation Data'!$I$28,0,10*ROW('Sanitation Data'!I190))="","",OFFSET('Sanitation Data'!$I$28,0,10*ROW('Sanitation Data'!I190)))</f>
        <v/>
      </c>
      <c r="DK196" s="309" t="str">
        <f ca="true">+IF(OFFSET('Sanitation Data'!$I$29,0,10*ROW('Sanitation Data'!I190))="","",OFFSET('Sanitation Data'!$I$29,0,10*ROW('Sanitation Data'!I190)))</f>
        <v/>
      </c>
      <c r="DL196" s="309" t="str">
        <f ca="true">+IF(OFFSET('Sanitation Data'!$I$30,0,10*ROW('Sanitation Data'!I190))="","",OFFSET('Sanitation Data'!$I$30,0,10*ROW('Sanitation Data'!I190)))</f>
        <v/>
      </c>
      <c r="DM196" s="309" t="str">
        <f ca="true">+IF(OFFSET('Sanitation Data'!$I$31,0,10*ROW('Sanitation Data'!I190))="","",OFFSET('Sanitation Data'!$I$31,0,10*ROW('Sanitation Data'!I190)))</f>
        <v/>
      </c>
      <c r="DN196" s="309" t="str">
        <f ca="true">+IF(OFFSET('Sanitation Data'!$I$32,0,10*ROW('Sanitation Data'!I190))="","",OFFSET('Sanitation Data'!$I$32,0,10*ROW('Sanitation Data'!I190)))</f>
        <v/>
      </c>
      <c r="DO196" s="309" t="str">
        <f ca="true">+IF(OFFSET('Hygiene Data'!$D$11,0,10*ROW('Hygiene Data'!D190))="","",OFFSET('Hygiene Data'!$D$11,0,10*ROW('Hygiene Data'!D190)))</f>
        <v/>
      </c>
      <c r="DP196" s="309" t="str">
        <f ca="true">+IF(OFFSET('Hygiene Data'!$D$12,0,10*ROW('Hygiene Data'!D190))="","",OFFSET('Hygiene Data'!$D$12,0,10*ROW('Hygiene Data'!D190)))</f>
        <v/>
      </c>
      <c r="DQ196" s="309" t="str">
        <f ca="true">+IF(OFFSET('Hygiene Data'!$D$13,0,10*ROW('Hygiene Data'!D190))="","",OFFSET('Hygiene Data'!$D$13,0,10*ROW('Hygiene Data'!D190)))</f>
        <v/>
      </c>
      <c r="DR196" s="309" t="str">
        <f ca="true">+IF(OFFSET('Hygiene Data'!$E$11,0,10*ROW('Hygiene Data'!E190))="","",OFFSET('Hygiene Data'!$E$11,0,10*ROW('Hygiene Data'!E190)))</f>
        <v/>
      </c>
      <c r="DS196" s="309" t="str">
        <f ca="true">+IF(OFFSET('Hygiene Data'!$E$12,0,10*ROW('Hygiene Data'!E190))="","",OFFSET('Hygiene Data'!$E$12,0,10*ROW('Hygiene Data'!E190)))</f>
        <v/>
      </c>
      <c r="DT196" s="309" t="str">
        <f ca="true">+IF(OFFSET('Hygiene Data'!$E$13,0,10*ROW('Hygiene Data'!E190))="","",OFFSET('Hygiene Data'!$E$13,0,10*ROW('Hygiene Data'!E190)))</f>
        <v/>
      </c>
      <c r="DU196" s="309" t="str">
        <f ca="true">+IF(OFFSET('Hygiene Data'!$F$11,0,10*ROW('Hygiene Data'!F190))="","",OFFSET('Hygiene Data'!$F$11,0,10*ROW('Hygiene Data'!F190)))</f>
        <v/>
      </c>
      <c r="DV196" s="309" t="str">
        <f ca="true">+IF(OFFSET('Hygiene Data'!$F$12,0,10*ROW('Hygiene Data'!F190))="","",OFFSET('Hygiene Data'!$F$12,0,10*ROW('Hygiene Data'!F190)))</f>
        <v/>
      </c>
      <c r="DW196" s="309" t="str">
        <f ca="true">+IF(OFFSET('Hygiene Data'!$F$13,0,10*ROW('Hygiene Data'!F190))="","",OFFSET('Hygiene Data'!$F$13,0,10*ROW('Hygiene Data'!F190)))</f>
        <v/>
      </c>
      <c r="DX196" s="309" t="str">
        <f ca="true">+IF(OFFSET('Hygiene Data'!$G$11,0,10*ROW('Hygiene Data'!G190))="","",OFFSET('Hygiene Data'!$G$11,0,10*ROW('Hygiene Data'!G190)))</f>
        <v/>
      </c>
      <c r="DY196" s="309" t="str">
        <f ca="true">+IF(OFFSET('Hygiene Data'!$G$12,0,10*ROW('Hygiene Data'!G190))="","",OFFSET('Hygiene Data'!$G$12,0,10*ROW('Hygiene Data'!G190)))</f>
        <v/>
      </c>
      <c r="DZ196" s="309" t="str">
        <f ca="true">+IF(OFFSET('Hygiene Data'!$G$13,0,10*ROW('Hygiene Data'!G190))="","",OFFSET('Hygiene Data'!$G$13,0,10*ROW('Hygiene Data'!G190)))</f>
        <v/>
      </c>
      <c r="EA196" s="309" t="str">
        <f ca="true">+IF(OFFSET('Hygiene Data'!$H$11,0,10*ROW('Hygiene Data'!H190))="","",OFFSET('Hygiene Data'!$H$11,0,10*ROW('Hygiene Data'!H190)))</f>
        <v/>
      </c>
      <c r="EB196" s="309" t="str">
        <f ca="true">+IF(OFFSET('Hygiene Data'!$H$12,0,10*ROW('Hygiene Data'!H190))="","",OFFSET('Hygiene Data'!$H$12,0,10*ROW('Hygiene Data'!H190)))</f>
        <v/>
      </c>
      <c r="EC196" s="309" t="str">
        <f ca="true">+IF(OFFSET('Hygiene Data'!$H$13,0,10*ROW('Hygiene Data'!H190))="","",OFFSET('Hygiene Data'!$H$13,0,10*ROW('Hygiene Data'!H190)))</f>
        <v/>
      </c>
      <c r="ED196" s="309" t="str">
        <f ca="true">+IF(OFFSET('Hygiene Data'!$I$11,0,10*ROW('Hygiene Data'!I190))="","",OFFSET('Hygiene Data'!$I$11,0,10*ROW('Hygiene Data'!I190)))</f>
        <v/>
      </c>
      <c r="EE196" s="309" t="str">
        <f ca="true">+IF(OFFSET('Hygiene Data'!$I$12,0,10*ROW('Hygiene Data'!I190))="","",OFFSET('Hygiene Data'!$I$12,0,10*ROW('Hygiene Data'!I190)))</f>
        <v/>
      </c>
      <c r="EF196" s="309"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65"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9"/>
      <c r="BS197" s="309" t="str">
        <f ca="true">+IF(OFFSET('Water Data'!$D$27,0,10*ROW('Water Data'!D191))="","",OFFSET('Water Data'!$D$27,0,10*ROW('Water Data'!D191)))</f>
        <v/>
      </c>
      <c r="BT197" s="309" t="str">
        <f ca="true">+IF(OFFSET('Water Data'!$D$28,0,10*ROW('Water Data'!D191))="","",OFFSET('Water Data'!$D$28,0,10*ROW('Water Data'!D191)))</f>
        <v/>
      </c>
      <c r="BU197" s="309" t="str">
        <f ca="true">+IF(OFFSET('Water Data'!$D$29,0,10*ROW('Water Data'!D191))="","",OFFSET('Water Data'!$D$29,0,10*ROW('Water Data'!D191)))</f>
        <v/>
      </c>
      <c r="BV197" s="309" t="str">
        <f ca="true">+IF(OFFSET('Water Data'!$E$27,0,10*ROW('Water Data'!E191))="","",OFFSET('Water Data'!$E$27,0,10*ROW('Water Data'!E191)))</f>
        <v/>
      </c>
      <c r="BW197" s="309" t="str">
        <f ca="true">+IF(OFFSET('Water Data'!$E$28,0,10*ROW('Water Data'!E191))="","",OFFSET('Water Data'!$E$28,0,10*ROW('Water Data'!E191)))</f>
        <v/>
      </c>
      <c r="BX197" s="309" t="str">
        <f ca="true">+IF(OFFSET('Water Data'!$E$29,0,10*ROW('Water Data'!E191))="","",OFFSET('Water Data'!$E$29,0,10*ROW('Water Data'!E191)))</f>
        <v/>
      </c>
      <c r="BY197" s="309" t="str">
        <f ca="true">+IF(OFFSET('Water Data'!$F$27,0,10*ROW('Water Data'!F191))="","",OFFSET('Water Data'!$F$27,0,10*ROW('Water Data'!F191)))</f>
        <v/>
      </c>
      <c r="BZ197" s="309" t="str">
        <f ca="true">+IF(OFFSET('Water Data'!$F$28,0,10*ROW('Water Data'!F191))="","",OFFSET('Water Data'!$F$28,0,10*ROW('Water Data'!F191)))</f>
        <v/>
      </c>
      <c r="CA197" s="309" t="str">
        <f ca="true">+IF(OFFSET('Water Data'!$F$29,0,10*ROW('Water Data'!F191))="","",OFFSET('Water Data'!$F$29,0,10*ROW('Water Data'!F191)))</f>
        <v/>
      </c>
      <c r="CB197" s="309" t="str">
        <f ca="true">+IF(OFFSET('Water Data'!$G$27,0,10*ROW('Water Data'!G191))="","",OFFSET('Water Data'!$G$27,0,10*ROW('Water Data'!G191)))</f>
        <v/>
      </c>
      <c r="CC197" s="309" t="str">
        <f ca="true">+IF(OFFSET('Water Data'!$G$28,0,10*ROW('Water Data'!G191))="","",OFFSET('Water Data'!$G$28,0,10*ROW('Water Data'!G191)))</f>
        <v/>
      </c>
      <c r="CD197" s="309" t="str">
        <f ca="true">+IF(OFFSET('Water Data'!$G$29,0,10*ROW('Water Data'!G191))="","",OFFSET('Water Data'!$G$29,0,10*ROW('Water Data'!G191)))</f>
        <v/>
      </c>
      <c r="CE197" s="309" t="str">
        <f ca="true">+IF(OFFSET('Water Data'!$H$27,0,10*ROW('Water Data'!H191))="","",OFFSET('Water Data'!$H$27,0,10*ROW('Water Data'!H191)))</f>
        <v/>
      </c>
      <c r="CF197" s="309" t="str">
        <f ca="true">+IF(OFFSET('Water Data'!$H$28,0,10*ROW('Water Data'!H191))="","",OFFSET('Water Data'!$H$28,0,10*ROW('Water Data'!H191)))</f>
        <v/>
      </c>
      <c r="CG197" s="309" t="str">
        <f ca="true">+IF(OFFSET('Water Data'!$H$29,0,10*ROW('Water Data'!H191))="","",OFFSET('Water Data'!$H$29,0,10*ROW('Water Data'!H191)))</f>
        <v/>
      </c>
      <c r="CH197" s="309" t="str">
        <f ca="true">+IF(OFFSET('Water Data'!$I$27,0,10*ROW('Water Data'!I191))="","",OFFSET('Water Data'!$I$27,0,10*ROW('Water Data'!I191)))</f>
        <v/>
      </c>
      <c r="CI197" s="309" t="str">
        <f ca="true">+IF(OFFSET('Water Data'!$I$28,0,10*ROW('Water Data'!I191))="","",OFFSET('Water Data'!$I$28,0,10*ROW('Water Data'!I191)))</f>
        <v/>
      </c>
      <c r="CJ197" s="309" t="str">
        <f ca="true">+IF(OFFSET('Water Data'!$I$29,0,10*ROW('Water Data'!I191))="","",OFFSET('Water Data'!$I$29,0,10*ROW('Water Data'!I191)))</f>
        <v/>
      </c>
      <c r="CK197" s="309" t="str">
        <f ca="true">+IF(OFFSET('Sanitation Data'!$D$28,0,10*ROW('Sanitation Data'!D191))="","",OFFSET('Sanitation Data'!$D$28,0,10*ROW('Sanitation Data'!D191)))</f>
        <v/>
      </c>
      <c r="CL197" s="309" t="str">
        <f ca="true">+IF(OFFSET('Sanitation Data'!$D$29,0,10*ROW('Sanitation Data'!D191))="","",OFFSET('Sanitation Data'!$D$29,0,10*ROW('Sanitation Data'!D191)))</f>
        <v/>
      </c>
      <c r="CM197" s="309" t="str">
        <f ca="true">+IF(OFFSET('Sanitation Data'!$D$30,0,10*ROW('Sanitation Data'!D191))="","",OFFSET('Sanitation Data'!$D$30,0,10*ROW('Sanitation Data'!D191)))</f>
        <v/>
      </c>
      <c r="CN197" s="309" t="str">
        <f ca="true">+IF(OFFSET('Sanitation Data'!$D$31,0,10*ROW('Sanitation Data'!D191))="","",OFFSET('Sanitation Data'!$D$31,0,10*ROW('Sanitation Data'!D191)))</f>
        <v/>
      </c>
      <c r="CO197" s="309" t="str">
        <f ca="true">+IF(OFFSET('Sanitation Data'!$D$32,0,10*ROW('Sanitation Data'!D191))="","",OFFSET('Sanitation Data'!$D$32,0,10*ROW('Sanitation Data'!D191)))</f>
        <v/>
      </c>
      <c r="CP197" s="309" t="str">
        <f ca="true">+IF(OFFSET('Sanitation Data'!$E$28,0,10*ROW('Sanitation Data'!E191))="","",OFFSET('Sanitation Data'!$E$28,0,10*ROW('Sanitation Data'!E191)))</f>
        <v/>
      </c>
      <c r="CQ197" s="309" t="str">
        <f ca="true">+IF(OFFSET('Sanitation Data'!$E$29,0,10*ROW('Sanitation Data'!E191))="","",OFFSET('Sanitation Data'!$E$29,0,10*ROW('Sanitation Data'!E191)))</f>
        <v/>
      </c>
      <c r="CR197" s="309" t="str">
        <f ca="true">+IF(OFFSET('Sanitation Data'!$E$30,0,10*ROW('Sanitation Data'!E191))="","",OFFSET('Sanitation Data'!$E$30,0,10*ROW('Sanitation Data'!E191)))</f>
        <v/>
      </c>
      <c r="CS197" s="309" t="str">
        <f ca="true">+IF(OFFSET('Sanitation Data'!$E$31,0,10*ROW('Sanitation Data'!E191))="","",OFFSET('Sanitation Data'!$E$31,0,10*ROW('Sanitation Data'!E191)))</f>
        <v/>
      </c>
      <c r="CT197" s="309" t="str">
        <f ca="true">+IF(OFFSET('Sanitation Data'!$E$32,0,10*ROW('Sanitation Data'!E191))="","",OFFSET('Sanitation Data'!$E$32,0,10*ROW('Sanitation Data'!E191)))</f>
        <v/>
      </c>
      <c r="CU197" s="309" t="str">
        <f ca="true">+IF(OFFSET('Sanitation Data'!$F$28,0,10*ROW('Sanitation Data'!F191))="","",OFFSET('Sanitation Data'!$F$28,0,10*ROW('Sanitation Data'!F191)))</f>
        <v/>
      </c>
      <c r="CV197" s="309" t="str">
        <f ca="true">+IF(OFFSET('Sanitation Data'!$F$29,0,10*ROW('Sanitation Data'!F191))="","",OFFSET('Sanitation Data'!$F$29,0,10*ROW('Sanitation Data'!F191)))</f>
        <v/>
      </c>
      <c r="CW197" s="309" t="str">
        <f ca="true">+IF(OFFSET('Sanitation Data'!$F$30,0,10*ROW('Sanitation Data'!F191))="","",OFFSET('Sanitation Data'!$F$30,0,10*ROW('Sanitation Data'!F191)))</f>
        <v/>
      </c>
      <c r="CX197" s="309" t="str">
        <f ca="true">+IF(OFFSET('Sanitation Data'!$F$31,0,10*ROW('Sanitation Data'!F191))="","",OFFSET('Sanitation Data'!$F$31,0,10*ROW('Sanitation Data'!F191)))</f>
        <v/>
      </c>
      <c r="CY197" s="309" t="str">
        <f ca="true">+IF(OFFSET('Sanitation Data'!$F$32,0,10*ROW('Sanitation Data'!F191))="","",OFFSET('Sanitation Data'!$F$32,0,10*ROW('Sanitation Data'!F191)))</f>
        <v/>
      </c>
      <c r="CZ197" s="309" t="str">
        <f ca="true">+IF(OFFSET('Sanitation Data'!$G$28,0,10*ROW('Sanitation Data'!G191))="","",OFFSET('Sanitation Data'!$G$28,0,10*ROW('Sanitation Data'!G191)))</f>
        <v/>
      </c>
      <c r="DA197" s="309" t="str">
        <f ca="true">+IF(OFFSET('Sanitation Data'!$G$29,0,10*ROW('Sanitation Data'!G191))="","",OFFSET('Sanitation Data'!$G$29,0,10*ROW('Sanitation Data'!G191)))</f>
        <v/>
      </c>
      <c r="DB197" s="309" t="str">
        <f ca="true">+IF(OFFSET('Sanitation Data'!$G$30,0,10*ROW('Sanitation Data'!G191))="","",OFFSET('Sanitation Data'!$G$30,0,10*ROW('Sanitation Data'!G191)))</f>
        <v/>
      </c>
      <c r="DC197" s="309" t="str">
        <f ca="true">+IF(OFFSET('Sanitation Data'!$G$31,0,10*ROW('Sanitation Data'!G191))="","",OFFSET('Sanitation Data'!$G$31,0,10*ROW('Sanitation Data'!G191)))</f>
        <v/>
      </c>
      <c r="DD197" s="309" t="str">
        <f ca="true">+IF(OFFSET('Sanitation Data'!$G$32,0,10*ROW('Sanitation Data'!G191))="","",OFFSET('Sanitation Data'!$G$32,0,10*ROW('Sanitation Data'!G191)))</f>
        <v/>
      </c>
      <c r="DE197" s="309" t="str">
        <f ca="true">+IF(OFFSET('Sanitation Data'!$H$28,0,10*ROW('Sanitation Data'!H191))="","",OFFSET('Sanitation Data'!$H$28,0,10*ROW('Sanitation Data'!H191)))</f>
        <v/>
      </c>
      <c r="DF197" s="309" t="str">
        <f ca="true">+IF(OFFSET('Sanitation Data'!$H$29,0,10*ROW('Sanitation Data'!H191))="","",OFFSET('Sanitation Data'!$H$29,0,10*ROW('Sanitation Data'!H191)))</f>
        <v/>
      </c>
      <c r="DG197" s="309" t="str">
        <f ca="true">+IF(OFFSET('Sanitation Data'!$H$30,0,10*ROW('Sanitation Data'!H191))="","",OFFSET('Sanitation Data'!$H$30,0,10*ROW('Sanitation Data'!H191)))</f>
        <v/>
      </c>
      <c r="DH197" s="309" t="str">
        <f ca="true">+IF(OFFSET('Sanitation Data'!$H$31,0,10*ROW('Sanitation Data'!H191))="","",OFFSET('Sanitation Data'!$H$31,0,10*ROW('Sanitation Data'!H191)))</f>
        <v/>
      </c>
      <c r="DI197" s="309" t="str">
        <f ca="true">+IF(OFFSET('Sanitation Data'!$H$32,0,10*ROW('Sanitation Data'!H191))="","",OFFSET('Sanitation Data'!$H$32,0,10*ROW('Sanitation Data'!H191)))</f>
        <v/>
      </c>
      <c r="DJ197" s="309" t="str">
        <f ca="true">+IF(OFFSET('Sanitation Data'!$I$28,0,10*ROW('Sanitation Data'!I191))="","",OFFSET('Sanitation Data'!$I$28,0,10*ROW('Sanitation Data'!I191)))</f>
        <v/>
      </c>
      <c r="DK197" s="309" t="str">
        <f ca="true">+IF(OFFSET('Sanitation Data'!$I$29,0,10*ROW('Sanitation Data'!I191))="","",OFFSET('Sanitation Data'!$I$29,0,10*ROW('Sanitation Data'!I191)))</f>
        <v/>
      </c>
      <c r="DL197" s="309" t="str">
        <f ca="true">+IF(OFFSET('Sanitation Data'!$I$30,0,10*ROW('Sanitation Data'!I191))="","",OFFSET('Sanitation Data'!$I$30,0,10*ROW('Sanitation Data'!I191)))</f>
        <v/>
      </c>
      <c r="DM197" s="309" t="str">
        <f ca="true">+IF(OFFSET('Sanitation Data'!$I$31,0,10*ROW('Sanitation Data'!I191))="","",OFFSET('Sanitation Data'!$I$31,0,10*ROW('Sanitation Data'!I191)))</f>
        <v/>
      </c>
      <c r="DN197" s="309" t="str">
        <f ca="true">+IF(OFFSET('Sanitation Data'!$I$32,0,10*ROW('Sanitation Data'!I191))="","",OFFSET('Sanitation Data'!$I$32,0,10*ROW('Sanitation Data'!I191)))</f>
        <v/>
      </c>
      <c r="DO197" s="309" t="str">
        <f ca="true">+IF(OFFSET('Hygiene Data'!$D$11,0,10*ROW('Hygiene Data'!D191))="","",OFFSET('Hygiene Data'!$D$11,0,10*ROW('Hygiene Data'!D191)))</f>
        <v/>
      </c>
      <c r="DP197" s="309" t="str">
        <f ca="true">+IF(OFFSET('Hygiene Data'!$D$12,0,10*ROW('Hygiene Data'!D191))="","",OFFSET('Hygiene Data'!$D$12,0,10*ROW('Hygiene Data'!D191)))</f>
        <v/>
      </c>
      <c r="DQ197" s="309" t="str">
        <f ca="true">+IF(OFFSET('Hygiene Data'!$D$13,0,10*ROW('Hygiene Data'!D191))="","",OFFSET('Hygiene Data'!$D$13,0,10*ROW('Hygiene Data'!D191)))</f>
        <v/>
      </c>
      <c r="DR197" s="309" t="str">
        <f ca="true">+IF(OFFSET('Hygiene Data'!$E$11,0,10*ROW('Hygiene Data'!E191))="","",OFFSET('Hygiene Data'!$E$11,0,10*ROW('Hygiene Data'!E191)))</f>
        <v/>
      </c>
      <c r="DS197" s="309" t="str">
        <f ca="true">+IF(OFFSET('Hygiene Data'!$E$12,0,10*ROW('Hygiene Data'!E191))="","",OFFSET('Hygiene Data'!$E$12,0,10*ROW('Hygiene Data'!E191)))</f>
        <v/>
      </c>
      <c r="DT197" s="309" t="str">
        <f ca="true">+IF(OFFSET('Hygiene Data'!$E$13,0,10*ROW('Hygiene Data'!E191))="","",OFFSET('Hygiene Data'!$E$13,0,10*ROW('Hygiene Data'!E191)))</f>
        <v/>
      </c>
      <c r="DU197" s="309" t="str">
        <f ca="true">+IF(OFFSET('Hygiene Data'!$F$11,0,10*ROW('Hygiene Data'!F191))="","",OFFSET('Hygiene Data'!$F$11,0,10*ROW('Hygiene Data'!F191)))</f>
        <v/>
      </c>
      <c r="DV197" s="309" t="str">
        <f ca="true">+IF(OFFSET('Hygiene Data'!$F$12,0,10*ROW('Hygiene Data'!F191))="","",OFFSET('Hygiene Data'!$F$12,0,10*ROW('Hygiene Data'!F191)))</f>
        <v/>
      </c>
      <c r="DW197" s="309" t="str">
        <f ca="true">+IF(OFFSET('Hygiene Data'!$F$13,0,10*ROW('Hygiene Data'!F191))="","",OFFSET('Hygiene Data'!$F$13,0,10*ROW('Hygiene Data'!F191)))</f>
        <v/>
      </c>
      <c r="DX197" s="309" t="str">
        <f ca="true">+IF(OFFSET('Hygiene Data'!$G$11,0,10*ROW('Hygiene Data'!G191))="","",OFFSET('Hygiene Data'!$G$11,0,10*ROW('Hygiene Data'!G191)))</f>
        <v/>
      </c>
      <c r="DY197" s="309" t="str">
        <f ca="true">+IF(OFFSET('Hygiene Data'!$G$12,0,10*ROW('Hygiene Data'!G191))="","",OFFSET('Hygiene Data'!$G$12,0,10*ROW('Hygiene Data'!G191)))</f>
        <v/>
      </c>
      <c r="DZ197" s="309" t="str">
        <f ca="true">+IF(OFFSET('Hygiene Data'!$G$13,0,10*ROW('Hygiene Data'!G191))="","",OFFSET('Hygiene Data'!$G$13,0,10*ROW('Hygiene Data'!G191)))</f>
        <v/>
      </c>
      <c r="EA197" s="309" t="str">
        <f ca="true">+IF(OFFSET('Hygiene Data'!$H$11,0,10*ROW('Hygiene Data'!H191))="","",OFFSET('Hygiene Data'!$H$11,0,10*ROW('Hygiene Data'!H191)))</f>
        <v/>
      </c>
      <c r="EB197" s="309" t="str">
        <f ca="true">+IF(OFFSET('Hygiene Data'!$H$12,0,10*ROW('Hygiene Data'!H191))="","",OFFSET('Hygiene Data'!$H$12,0,10*ROW('Hygiene Data'!H191)))</f>
        <v/>
      </c>
      <c r="EC197" s="309" t="str">
        <f ca="true">+IF(OFFSET('Hygiene Data'!$H$13,0,10*ROW('Hygiene Data'!H191))="","",OFFSET('Hygiene Data'!$H$13,0,10*ROW('Hygiene Data'!H191)))</f>
        <v/>
      </c>
      <c r="ED197" s="309" t="str">
        <f ca="true">+IF(OFFSET('Hygiene Data'!$I$11,0,10*ROW('Hygiene Data'!I191))="","",OFFSET('Hygiene Data'!$I$11,0,10*ROW('Hygiene Data'!I191)))</f>
        <v/>
      </c>
      <c r="EE197" s="309" t="str">
        <f ca="true">+IF(OFFSET('Hygiene Data'!$I$12,0,10*ROW('Hygiene Data'!I191))="","",OFFSET('Hygiene Data'!$I$12,0,10*ROW('Hygiene Data'!I191)))</f>
        <v/>
      </c>
      <c r="EF197" s="309"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65"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9"/>
      <c r="BS198" s="309" t="str">
        <f ca="true">+IF(OFFSET('Water Data'!$D$27,0,10*ROW('Water Data'!D192))="","",OFFSET('Water Data'!$D$27,0,10*ROW('Water Data'!D192)))</f>
        <v/>
      </c>
      <c r="BT198" s="309" t="str">
        <f ca="true">+IF(OFFSET('Water Data'!$D$28,0,10*ROW('Water Data'!D192))="","",OFFSET('Water Data'!$D$28,0,10*ROW('Water Data'!D192)))</f>
        <v/>
      </c>
      <c r="BU198" s="309" t="str">
        <f ca="true">+IF(OFFSET('Water Data'!$D$29,0,10*ROW('Water Data'!D192))="","",OFFSET('Water Data'!$D$29,0,10*ROW('Water Data'!D192)))</f>
        <v/>
      </c>
      <c r="BV198" s="309" t="str">
        <f ca="true">+IF(OFFSET('Water Data'!$E$27,0,10*ROW('Water Data'!E192))="","",OFFSET('Water Data'!$E$27,0,10*ROW('Water Data'!E192)))</f>
        <v/>
      </c>
      <c r="BW198" s="309" t="str">
        <f ca="true">+IF(OFFSET('Water Data'!$E$28,0,10*ROW('Water Data'!E192))="","",OFFSET('Water Data'!$E$28,0,10*ROW('Water Data'!E192)))</f>
        <v/>
      </c>
      <c r="BX198" s="309" t="str">
        <f ca="true">+IF(OFFSET('Water Data'!$E$29,0,10*ROW('Water Data'!E192))="","",OFFSET('Water Data'!$E$29,0,10*ROW('Water Data'!E192)))</f>
        <v/>
      </c>
      <c r="BY198" s="309" t="str">
        <f ca="true">+IF(OFFSET('Water Data'!$F$27,0,10*ROW('Water Data'!F192))="","",OFFSET('Water Data'!$F$27,0,10*ROW('Water Data'!F192)))</f>
        <v/>
      </c>
      <c r="BZ198" s="309" t="str">
        <f ca="true">+IF(OFFSET('Water Data'!$F$28,0,10*ROW('Water Data'!F192))="","",OFFSET('Water Data'!$F$28,0,10*ROW('Water Data'!F192)))</f>
        <v/>
      </c>
      <c r="CA198" s="309" t="str">
        <f ca="true">+IF(OFFSET('Water Data'!$F$29,0,10*ROW('Water Data'!F192))="","",OFFSET('Water Data'!$F$29,0,10*ROW('Water Data'!F192)))</f>
        <v/>
      </c>
      <c r="CB198" s="309" t="str">
        <f ca="true">+IF(OFFSET('Water Data'!$G$27,0,10*ROW('Water Data'!G192))="","",OFFSET('Water Data'!$G$27,0,10*ROW('Water Data'!G192)))</f>
        <v/>
      </c>
      <c r="CC198" s="309" t="str">
        <f ca="true">+IF(OFFSET('Water Data'!$G$28,0,10*ROW('Water Data'!G192))="","",OFFSET('Water Data'!$G$28,0,10*ROW('Water Data'!G192)))</f>
        <v/>
      </c>
      <c r="CD198" s="309" t="str">
        <f ca="true">+IF(OFFSET('Water Data'!$G$29,0,10*ROW('Water Data'!G192))="","",OFFSET('Water Data'!$G$29,0,10*ROW('Water Data'!G192)))</f>
        <v/>
      </c>
      <c r="CE198" s="309" t="str">
        <f ca="true">+IF(OFFSET('Water Data'!$H$27,0,10*ROW('Water Data'!H192))="","",OFFSET('Water Data'!$H$27,0,10*ROW('Water Data'!H192)))</f>
        <v/>
      </c>
      <c r="CF198" s="309" t="str">
        <f ca="true">+IF(OFFSET('Water Data'!$H$28,0,10*ROW('Water Data'!H192))="","",OFFSET('Water Data'!$H$28,0,10*ROW('Water Data'!H192)))</f>
        <v/>
      </c>
      <c r="CG198" s="309" t="str">
        <f ca="true">+IF(OFFSET('Water Data'!$H$29,0,10*ROW('Water Data'!H192))="","",OFFSET('Water Data'!$H$29,0,10*ROW('Water Data'!H192)))</f>
        <v/>
      </c>
      <c r="CH198" s="309" t="str">
        <f ca="true">+IF(OFFSET('Water Data'!$I$27,0,10*ROW('Water Data'!I192))="","",OFFSET('Water Data'!$I$27,0,10*ROW('Water Data'!I192)))</f>
        <v/>
      </c>
      <c r="CI198" s="309" t="str">
        <f ca="true">+IF(OFFSET('Water Data'!$I$28,0,10*ROW('Water Data'!I192))="","",OFFSET('Water Data'!$I$28,0,10*ROW('Water Data'!I192)))</f>
        <v/>
      </c>
      <c r="CJ198" s="309" t="str">
        <f ca="true">+IF(OFFSET('Water Data'!$I$29,0,10*ROW('Water Data'!I192))="","",OFFSET('Water Data'!$I$29,0,10*ROW('Water Data'!I192)))</f>
        <v/>
      </c>
      <c r="CK198" s="309" t="str">
        <f ca="true">+IF(OFFSET('Sanitation Data'!$D$28,0,10*ROW('Sanitation Data'!D192))="","",OFFSET('Sanitation Data'!$D$28,0,10*ROW('Sanitation Data'!D192)))</f>
        <v/>
      </c>
      <c r="CL198" s="309" t="str">
        <f ca="true">+IF(OFFSET('Sanitation Data'!$D$29,0,10*ROW('Sanitation Data'!D192))="","",OFFSET('Sanitation Data'!$D$29,0,10*ROW('Sanitation Data'!D192)))</f>
        <v/>
      </c>
      <c r="CM198" s="309" t="str">
        <f ca="true">+IF(OFFSET('Sanitation Data'!$D$30,0,10*ROW('Sanitation Data'!D192))="","",OFFSET('Sanitation Data'!$D$30,0,10*ROW('Sanitation Data'!D192)))</f>
        <v/>
      </c>
      <c r="CN198" s="309" t="str">
        <f ca="true">+IF(OFFSET('Sanitation Data'!$D$31,0,10*ROW('Sanitation Data'!D192))="","",OFFSET('Sanitation Data'!$D$31,0,10*ROW('Sanitation Data'!D192)))</f>
        <v/>
      </c>
      <c r="CO198" s="309" t="str">
        <f ca="true">+IF(OFFSET('Sanitation Data'!$D$32,0,10*ROW('Sanitation Data'!D192))="","",OFFSET('Sanitation Data'!$D$32,0,10*ROW('Sanitation Data'!D192)))</f>
        <v/>
      </c>
      <c r="CP198" s="309" t="str">
        <f ca="true">+IF(OFFSET('Sanitation Data'!$E$28,0,10*ROW('Sanitation Data'!E192))="","",OFFSET('Sanitation Data'!$E$28,0,10*ROW('Sanitation Data'!E192)))</f>
        <v/>
      </c>
      <c r="CQ198" s="309" t="str">
        <f ca="true">+IF(OFFSET('Sanitation Data'!$E$29,0,10*ROW('Sanitation Data'!E192))="","",OFFSET('Sanitation Data'!$E$29,0,10*ROW('Sanitation Data'!E192)))</f>
        <v/>
      </c>
      <c r="CR198" s="309" t="str">
        <f ca="true">+IF(OFFSET('Sanitation Data'!$E$30,0,10*ROW('Sanitation Data'!E192))="","",OFFSET('Sanitation Data'!$E$30,0,10*ROW('Sanitation Data'!E192)))</f>
        <v/>
      </c>
      <c r="CS198" s="309" t="str">
        <f ca="true">+IF(OFFSET('Sanitation Data'!$E$31,0,10*ROW('Sanitation Data'!E192))="","",OFFSET('Sanitation Data'!$E$31,0,10*ROW('Sanitation Data'!E192)))</f>
        <v/>
      </c>
      <c r="CT198" s="309" t="str">
        <f ca="true">+IF(OFFSET('Sanitation Data'!$E$32,0,10*ROW('Sanitation Data'!E192))="","",OFFSET('Sanitation Data'!$E$32,0,10*ROW('Sanitation Data'!E192)))</f>
        <v/>
      </c>
      <c r="CU198" s="309" t="str">
        <f ca="true">+IF(OFFSET('Sanitation Data'!$F$28,0,10*ROW('Sanitation Data'!F192))="","",OFFSET('Sanitation Data'!$F$28,0,10*ROW('Sanitation Data'!F192)))</f>
        <v/>
      </c>
      <c r="CV198" s="309" t="str">
        <f ca="true">+IF(OFFSET('Sanitation Data'!$F$29,0,10*ROW('Sanitation Data'!F192))="","",OFFSET('Sanitation Data'!$F$29,0,10*ROW('Sanitation Data'!F192)))</f>
        <v/>
      </c>
      <c r="CW198" s="309" t="str">
        <f ca="true">+IF(OFFSET('Sanitation Data'!$F$30,0,10*ROW('Sanitation Data'!F192))="","",OFFSET('Sanitation Data'!$F$30,0,10*ROW('Sanitation Data'!F192)))</f>
        <v/>
      </c>
      <c r="CX198" s="309" t="str">
        <f ca="true">+IF(OFFSET('Sanitation Data'!$F$31,0,10*ROW('Sanitation Data'!F192))="","",OFFSET('Sanitation Data'!$F$31,0,10*ROW('Sanitation Data'!F192)))</f>
        <v/>
      </c>
      <c r="CY198" s="309" t="str">
        <f ca="true">+IF(OFFSET('Sanitation Data'!$F$32,0,10*ROW('Sanitation Data'!F192))="","",OFFSET('Sanitation Data'!$F$32,0,10*ROW('Sanitation Data'!F192)))</f>
        <v/>
      </c>
      <c r="CZ198" s="309" t="str">
        <f ca="true">+IF(OFFSET('Sanitation Data'!$G$28,0,10*ROW('Sanitation Data'!G192))="","",OFFSET('Sanitation Data'!$G$28,0,10*ROW('Sanitation Data'!G192)))</f>
        <v/>
      </c>
      <c r="DA198" s="309" t="str">
        <f ca="true">+IF(OFFSET('Sanitation Data'!$G$29,0,10*ROW('Sanitation Data'!G192))="","",OFFSET('Sanitation Data'!$G$29,0,10*ROW('Sanitation Data'!G192)))</f>
        <v/>
      </c>
      <c r="DB198" s="309" t="str">
        <f ca="true">+IF(OFFSET('Sanitation Data'!$G$30,0,10*ROW('Sanitation Data'!G192))="","",OFFSET('Sanitation Data'!$G$30,0,10*ROW('Sanitation Data'!G192)))</f>
        <v/>
      </c>
      <c r="DC198" s="309" t="str">
        <f ca="true">+IF(OFFSET('Sanitation Data'!$G$31,0,10*ROW('Sanitation Data'!G192))="","",OFFSET('Sanitation Data'!$G$31,0,10*ROW('Sanitation Data'!G192)))</f>
        <v/>
      </c>
      <c r="DD198" s="309" t="str">
        <f ca="true">+IF(OFFSET('Sanitation Data'!$G$32,0,10*ROW('Sanitation Data'!G192))="","",OFFSET('Sanitation Data'!$G$32,0,10*ROW('Sanitation Data'!G192)))</f>
        <v/>
      </c>
      <c r="DE198" s="309" t="str">
        <f ca="true">+IF(OFFSET('Sanitation Data'!$H$28,0,10*ROW('Sanitation Data'!H192))="","",OFFSET('Sanitation Data'!$H$28,0,10*ROW('Sanitation Data'!H192)))</f>
        <v/>
      </c>
      <c r="DF198" s="309" t="str">
        <f ca="true">+IF(OFFSET('Sanitation Data'!$H$29,0,10*ROW('Sanitation Data'!H192))="","",OFFSET('Sanitation Data'!$H$29,0,10*ROW('Sanitation Data'!H192)))</f>
        <v/>
      </c>
      <c r="DG198" s="309" t="str">
        <f ca="true">+IF(OFFSET('Sanitation Data'!$H$30,0,10*ROW('Sanitation Data'!H192))="","",OFFSET('Sanitation Data'!$H$30,0,10*ROW('Sanitation Data'!H192)))</f>
        <v/>
      </c>
      <c r="DH198" s="309" t="str">
        <f ca="true">+IF(OFFSET('Sanitation Data'!$H$31,0,10*ROW('Sanitation Data'!H192))="","",OFFSET('Sanitation Data'!$H$31,0,10*ROW('Sanitation Data'!H192)))</f>
        <v/>
      </c>
      <c r="DI198" s="309" t="str">
        <f ca="true">+IF(OFFSET('Sanitation Data'!$H$32,0,10*ROW('Sanitation Data'!H192))="","",OFFSET('Sanitation Data'!$H$32,0,10*ROW('Sanitation Data'!H192)))</f>
        <v/>
      </c>
      <c r="DJ198" s="309" t="str">
        <f ca="true">+IF(OFFSET('Sanitation Data'!$I$28,0,10*ROW('Sanitation Data'!I192))="","",OFFSET('Sanitation Data'!$I$28,0,10*ROW('Sanitation Data'!I192)))</f>
        <v/>
      </c>
      <c r="DK198" s="309" t="str">
        <f ca="true">+IF(OFFSET('Sanitation Data'!$I$29,0,10*ROW('Sanitation Data'!I192))="","",OFFSET('Sanitation Data'!$I$29,0,10*ROW('Sanitation Data'!I192)))</f>
        <v/>
      </c>
      <c r="DL198" s="309" t="str">
        <f ca="true">+IF(OFFSET('Sanitation Data'!$I$30,0,10*ROW('Sanitation Data'!I192))="","",OFFSET('Sanitation Data'!$I$30,0,10*ROW('Sanitation Data'!I192)))</f>
        <v/>
      </c>
      <c r="DM198" s="309" t="str">
        <f ca="true">+IF(OFFSET('Sanitation Data'!$I$31,0,10*ROW('Sanitation Data'!I192))="","",OFFSET('Sanitation Data'!$I$31,0,10*ROW('Sanitation Data'!I192)))</f>
        <v/>
      </c>
      <c r="DN198" s="309" t="str">
        <f ca="true">+IF(OFFSET('Sanitation Data'!$I$32,0,10*ROW('Sanitation Data'!I192))="","",OFFSET('Sanitation Data'!$I$32,0,10*ROW('Sanitation Data'!I192)))</f>
        <v/>
      </c>
      <c r="DO198" s="309" t="str">
        <f ca="true">+IF(OFFSET('Hygiene Data'!$D$11,0,10*ROW('Hygiene Data'!D192))="","",OFFSET('Hygiene Data'!$D$11,0,10*ROW('Hygiene Data'!D192)))</f>
        <v/>
      </c>
      <c r="DP198" s="309" t="str">
        <f ca="true">+IF(OFFSET('Hygiene Data'!$D$12,0,10*ROW('Hygiene Data'!D192))="","",OFFSET('Hygiene Data'!$D$12,0,10*ROW('Hygiene Data'!D192)))</f>
        <v/>
      </c>
      <c r="DQ198" s="309" t="str">
        <f ca="true">+IF(OFFSET('Hygiene Data'!$D$13,0,10*ROW('Hygiene Data'!D192))="","",OFFSET('Hygiene Data'!$D$13,0,10*ROW('Hygiene Data'!D192)))</f>
        <v/>
      </c>
      <c r="DR198" s="309" t="str">
        <f ca="true">+IF(OFFSET('Hygiene Data'!$E$11,0,10*ROW('Hygiene Data'!E192))="","",OFFSET('Hygiene Data'!$E$11,0,10*ROW('Hygiene Data'!E192)))</f>
        <v/>
      </c>
      <c r="DS198" s="309" t="str">
        <f ca="true">+IF(OFFSET('Hygiene Data'!$E$12,0,10*ROW('Hygiene Data'!E192))="","",OFFSET('Hygiene Data'!$E$12,0,10*ROW('Hygiene Data'!E192)))</f>
        <v/>
      </c>
      <c r="DT198" s="309" t="str">
        <f ca="true">+IF(OFFSET('Hygiene Data'!$E$13,0,10*ROW('Hygiene Data'!E192))="","",OFFSET('Hygiene Data'!$E$13,0,10*ROW('Hygiene Data'!E192)))</f>
        <v/>
      </c>
      <c r="DU198" s="309" t="str">
        <f ca="true">+IF(OFFSET('Hygiene Data'!$F$11,0,10*ROW('Hygiene Data'!F192))="","",OFFSET('Hygiene Data'!$F$11,0,10*ROW('Hygiene Data'!F192)))</f>
        <v/>
      </c>
      <c r="DV198" s="309" t="str">
        <f ca="true">+IF(OFFSET('Hygiene Data'!$F$12,0,10*ROW('Hygiene Data'!F192))="","",OFFSET('Hygiene Data'!$F$12,0,10*ROW('Hygiene Data'!F192)))</f>
        <v/>
      </c>
      <c r="DW198" s="309" t="str">
        <f ca="true">+IF(OFFSET('Hygiene Data'!$F$13,0,10*ROW('Hygiene Data'!F192))="","",OFFSET('Hygiene Data'!$F$13,0,10*ROW('Hygiene Data'!F192)))</f>
        <v/>
      </c>
      <c r="DX198" s="309" t="str">
        <f ca="true">+IF(OFFSET('Hygiene Data'!$G$11,0,10*ROW('Hygiene Data'!G192))="","",OFFSET('Hygiene Data'!$G$11,0,10*ROW('Hygiene Data'!G192)))</f>
        <v/>
      </c>
      <c r="DY198" s="309" t="str">
        <f ca="true">+IF(OFFSET('Hygiene Data'!$G$12,0,10*ROW('Hygiene Data'!G192))="","",OFFSET('Hygiene Data'!$G$12,0,10*ROW('Hygiene Data'!G192)))</f>
        <v/>
      </c>
      <c r="DZ198" s="309" t="str">
        <f ca="true">+IF(OFFSET('Hygiene Data'!$G$13,0,10*ROW('Hygiene Data'!G192))="","",OFFSET('Hygiene Data'!$G$13,0,10*ROW('Hygiene Data'!G192)))</f>
        <v/>
      </c>
      <c r="EA198" s="309" t="str">
        <f ca="true">+IF(OFFSET('Hygiene Data'!$H$11,0,10*ROW('Hygiene Data'!H192))="","",OFFSET('Hygiene Data'!$H$11,0,10*ROW('Hygiene Data'!H192)))</f>
        <v/>
      </c>
      <c r="EB198" s="309" t="str">
        <f ca="true">+IF(OFFSET('Hygiene Data'!$H$12,0,10*ROW('Hygiene Data'!H192))="","",OFFSET('Hygiene Data'!$H$12,0,10*ROW('Hygiene Data'!H192)))</f>
        <v/>
      </c>
      <c r="EC198" s="309" t="str">
        <f ca="true">+IF(OFFSET('Hygiene Data'!$H$13,0,10*ROW('Hygiene Data'!H192))="","",OFFSET('Hygiene Data'!$H$13,0,10*ROW('Hygiene Data'!H192)))</f>
        <v/>
      </c>
      <c r="ED198" s="309" t="str">
        <f ca="true">+IF(OFFSET('Hygiene Data'!$I$11,0,10*ROW('Hygiene Data'!I192))="","",OFFSET('Hygiene Data'!$I$11,0,10*ROW('Hygiene Data'!I192)))</f>
        <v/>
      </c>
      <c r="EE198" s="309" t="str">
        <f ca="true">+IF(OFFSET('Hygiene Data'!$I$12,0,10*ROW('Hygiene Data'!I192))="","",OFFSET('Hygiene Data'!$I$12,0,10*ROW('Hygiene Data'!I192)))</f>
        <v/>
      </c>
      <c r="EF198" s="309"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65"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9"/>
      <c r="BS199" s="309" t="str">
        <f ca="true">+IF(OFFSET('Water Data'!$D$27,0,10*ROW('Water Data'!D193))="","",OFFSET('Water Data'!$D$27,0,10*ROW('Water Data'!D193)))</f>
        <v/>
      </c>
      <c r="BT199" s="309" t="str">
        <f ca="true">+IF(OFFSET('Water Data'!$D$28,0,10*ROW('Water Data'!D193))="","",OFFSET('Water Data'!$D$28,0,10*ROW('Water Data'!D193)))</f>
        <v/>
      </c>
      <c r="BU199" s="309" t="str">
        <f ca="true">+IF(OFFSET('Water Data'!$D$29,0,10*ROW('Water Data'!D193))="","",OFFSET('Water Data'!$D$29,0,10*ROW('Water Data'!D193)))</f>
        <v/>
      </c>
      <c r="BV199" s="309" t="str">
        <f ca="true">+IF(OFFSET('Water Data'!$E$27,0,10*ROW('Water Data'!E193))="","",OFFSET('Water Data'!$E$27,0,10*ROW('Water Data'!E193)))</f>
        <v/>
      </c>
      <c r="BW199" s="309" t="str">
        <f ca="true">+IF(OFFSET('Water Data'!$E$28,0,10*ROW('Water Data'!E193))="","",OFFSET('Water Data'!$E$28,0,10*ROW('Water Data'!E193)))</f>
        <v/>
      </c>
      <c r="BX199" s="309" t="str">
        <f ca="true">+IF(OFFSET('Water Data'!$E$29,0,10*ROW('Water Data'!E193))="","",OFFSET('Water Data'!$E$29,0,10*ROW('Water Data'!E193)))</f>
        <v/>
      </c>
      <c r="BY199" s="309" t="str">
        <f ca="true">+IF(OFFSET('Water Data'!$F$27,0,10*ROW('Water Data'!F193))="","",OFFSET('Water Data'!$F$27,0,10*ROW('Water Data'!F193)))</f>
        <v/>
      </c>
      <c r="BZ199" s="309" t="str">
        <f ca="true">+IF(OFFSET('Water Data'!$F$28,0,10*ROW('Water Data'!F193))="","",OFFSET('Water Data'!$F$28,0,10*ROW('Water Data'!F193)))</f>
        <v/>
      </c>
      <c r="CA199" s="309" t="str">
        <f ca="true">+IF(OFFSET('Water Data'!$F$29,0,10*ROW('Water Data'!F193))="","",OFFSET('Water Data'!$F$29,0,10*ROW('Water Data'!F193)))</f>
        <v/>
      </c>
      <c r="CB199" s="309" t="str">
        <f ca="true">+IF(OFFSET('Water Data'!$G$27,0,10*ROW('Water Data'!G193))="","",OFFSET('Water Data'!$G$27,0,10*ROW('Water Data'!G193)))</f>
        <v/>
      </c>
      <c r="CC199" s="309" t="str">
        <f ca="true">+IF(OFFSET('Water Data'!$G$28,0,10*ROW('Water Data'!G193))="","",OFFSET('Water Data'!$G$28,0,10*ROW('Water Data'!G193)))</f>
        <v/>
      </c>
      <c r="CD199" s="309" t="str">
        <f ca="true">+IF(OFFSET('Water Data'!$G$29,0,10*ROW('Water Data'!G193))="","",OFFSET('Water Data'!$G$29,0,10*ROW('Water Data'!G193)))</f>
        <v/>
      </c>
      <c r="CE199" s="309" t="str">
        <f ca="true">+IF(OFFSET('Water Data'!$H$27,0,10*ROW('Water Data'!H193))="","",OFFSET('Water Data'!$H$27,0,10*ROW('Water Data'!H193)))</f>
        <v/>
      </c>
      <c r="CF199" s="309" t="str">
        <f ca="true">+IF(OFFSET('Water Data'!$H$28,0,10*ROW('Water Data'!H193))="","",OFFSET('Water Data'!$H$28,0,10*ROW('Water Data'!H193)))</f>
        <v/>
      </c>
      <c r="CG199" s="309" t="str">
        <f ca="true">+IF(OFFSET('Water Data'!$H$29,0,10*ROW('Water Data'!H193))="","",OFFSET('Water Data'!$H$29,0,10*ROW('Water Data'!H193)))</f>
        <v/>
      </c>
      <c r="CH199" s="309" t="str">
        <f ca="true">+IF(OFFSET('Water Data'!$I$27,0,10*ROW('Water Data'!I193))="","",OFFSET('Water Data'!$I$27,0,10*ROW('Water Data'!I193)))</f>
        <v/>
      </c>
      <c r="CI199" s="309" t="str">
        <f ca="true">+IF(OFFSET('Water Data'!$I$28,0,10*ROW('Water Data'!I193))="","",OFFSET('Water Data'!$I$28,0,10*ROW('Water Data'!I193)))</f>
        <v/>
      </c>
      <c r="CJ199" s="309" t="str">
        <f ca="true">+IF(OFFSET('Water Data'!$I$29,0,10*ROW('Water Data'!I193))="","",OFFSET('Water Data'!$I$29,0,10*ROW('Water Data'!I193)))</f>
        <v/>
      </c>
      <c r="CK199" s="309" t="str">
        <f ca="true">+IF(OFFSET('Sanitation Data'!$D$28,0,10*ROW('Sanitation Data'!D193))="","",OFFSET('Sanitation Data'!$D$28,0,10*ROW('Sanitation Data'!D193)))</f>
        <v/>
      </c>
      <c r="CL199" s="309" t="str">
        <f ca="true">+IF(OFFSET('Sanitation Data'!$D$29,0,10*ROW('Sanitation Data'!D193))="","",OFFSET('Sanitation Data'!$D$29,0,10*ROW('Sanitation Data'!D193)))</f>
        <v/>
      </c>
      <c r="CM199" s="309" t="str">
        <f ca="true">+IF(OFFSET('Sanitation Data'!$D$30,0,10*ROW('Sanitation Data'!D193))="","",OFFSET('Sanitation Data'!$D$30,0,10*ROW('Sanitation Data'!D193)))</f>
        <v/>
      </c>
      <c r="CN199" s="309" t="str">
        <f ca="true">+IF(OFFSET('Sanitation Data'!$D$31,0,10*ROW('Sanitation Data'!D193))="","",OFFSET('Sanitation Data'!$D$31,0,10*ROW('Sanitation Data'!D193)))</f>
        <v/>
      </c>
      <c r="CO199" s="309" t="str">
        <f ca="true">+IF(OFFSET('Sanitation Data'!$D$32,0,10*ROW('Sanitation Data'!D193))="","",OFFSET('Sanitation Data'!$D$32,0,10*ROW('Sanitation Data'!D193)))</f>
        <v/>
      </c>
      <c r="CP199" s="309" t="str">
        <f ca="true">+IF(OFFSET('Sanitation Data'!$E$28,0,10*ROW('Sanitation Data'!E193))="","",OFFSET('Sanitation Data'!$E$28,0,10*ROW('Sanitation Data'!E193)))</f>
        <v/>
      </c>
      <c r="CQ199" s="309" t="str">
        <f ca="true">+IF(OFFSET('Sanitation Data'!$E$29,0,10*ROW('Sanitation Data'!E193))="","",OFFSET('Sanitation Data'!$E$29,0,10*ROW('Sanitation Data'!E193)))</f>
        <v/>
      </c>
      <c r="CR199" s="309" t="str">
        <f ca="true">+IF(OFFSET('Sanitation Data'!$E$30,0,10*ROW('Sanitation Data'!E193))="","",OFFSET('Sanitation Data'!$E$30,0,10*ROW('Sanitation Data'!E193)))</f>
        <v/>
      </c>
      <c r="CS199" s="309" t="str">
        <f ca="true">+IF(OFFSET('Sanitation Data'!$E$31,0,10*ROW('Sanitation Data'!E193))="","",OFFSET('Sanitation Data'!$E$31,0,10*ROW('Sanitation Data'!E193)))</f>
        <v/>
      </c>
      <c r="CT199" s="309" t="str">
        <f ca="true">+IF(OFFSET('Sanitation Data'!$E$32,0,10*ROW('Sanitation Data'!E193))="","",OFFSET('Sanitation Data'!$E$32,0,10*ROW('Sanitation Data'!E193)))</f>
        <v/>
      </c>
      <c r="CU199" s="309" t="str">
        <f ca="true">+IF(OFFSET('Sanitation Data'!$F$28,0,10*ROW('Sanitation Data'!F193))="","",OFFSET('Sanitation Data'!$F$28,0,10*ROW('Sanitation Data'!F193)))</f>
        <v/>
      </c>
      <c r="CV199" s="309" t="str">
        <f ca="true">+IF(OFFSET('Sanitation Data'!$F$29,0,10*ROW('Sanitation Data'!F193))="","",OFFSET('Sanitation Data'!$F$29,0,10*ROW('Sanitation Data'!F193)))</f>
        <v/>
      </c>
      <c r="CW199" s="309" t="str">
        <f ca="true">+IF(OFFSET('Sanitation Data'!$F$30,0,10*ROW('Sanitation Data'!F193))="","",OFFSET('Sanitation Data'!$F$30,0,10*ROW('Sanitation Data'!F193)))</f>
        <v/>
      </c>
      <c r="CX199" s="309" t="str">
        <f ca="true">+IF(OFFSET('Sanitation Data'!$F$31,0,10*ROW('Sanitation Data'!F193))="","",OFFSET('Sanitation Data'!$F$31,0,10*ROW('Sanitation Data'!F193)))</f>
        <v/>
      </c>
      <c r="CY199" s="309" t="str">
        <f ca="true">+IF(OFFSET('Sanitation Data'!$F$32,0,10*ROW('Sanitation Data'!F193))="","",OFFSET('Sanitation Data'!$F$32,0,10*ROW('Sanitation Data'!F193)))</f>
        <v/>
      </c>
      <c r="CZ199" s="309" t="str">
        <f ca="true">+IF(OFFSET('Sanitation Data'!$G$28,0,10*ROW('Sanitation Data'!G193))="","",OFFSET('Sanitation Data'!$G$28,0,10*ROW('Sanitation Data'!G193)))</f>
        <v/>
      </c>
      <c r="DA199" s="309" t="str">
        <f ca="true">+IF(OFFSET('Sanitation Data'!$G$29,0,10*ROW('Sanitation Data'!G193))="","",OFFSET('Sanitation Data'!$G$29,0,10*ROW('Sanitation Data'!G193)))</f>
        <v/>
      </c>
      <c r="DB199" s="309" t="str">
        <f ca="true">+IF(OFFSET('Sanitation Data'!$G$30,0,10*ROW('Sanitation Data'!G193))="","",OFFSET('Sanitation Data'!$G$30,0,10*ROW('Sanitation Data'!G193)))</f>
        <v/>
      </c>
      <c r="DC199" s="309" t="str">
        <f ca="true">+IF(OFFSET('Sanitation Data'!$G$31,0,10*ROW('Sanitation Data'!G193))="","",OFFSET('Sanitation Data'!$G$31,0,10*ROW('Sanitation Data'!G193)))</f>
        <v/>
      </c>
      <c r="DD199" s="309" t="str">
        <f ca="true">+IF(OFFSET('Sanitation Data'!$G$32,0,10*ROW('Sanitation Data'!G193))="","",OFFSET('Sanitation Data'!$G$32,0,10*ROW('Sanitation Data'!G193)))</f>
        <v/>
      </c>
      <c r="DE199" s="309" t="str">
        <f ca="true">+IF(OFFSET('Sanitation Data'!$H$28,0,10*ROW('Sanitation Data'!H193))="","",OFFSET('Sanitation Data'!$H$28,0,10*ROW('Sanitation Data'!H193)))</f>
        <v/>
      </c>
      <c r="DF199" s="309" t="str">
        <f ca="true">+IF(OFFSET('Sanitation Data'!$H$29,0,10*ROW('Sanitation Data'!H193))="","",OFFSET('Sanitation Data'!$H$29,0,10*ROW('Sanitation Data'!H193)))</f>
        <v/>
      </c>
      <c r="DG199" s="309" t="str">
        <f ca="true">+IF(OFFSET('Sanitation Data'!$H$30,0,10*ROW('Sanitation Data'!H193))="","",OFFSET('Sanitation Data'!$H$30,0,10*ROW('Sanitation Data'!H193)))</f>
        <v/>
      </c>
      <c r="DH199" s="309" t="str">
        <f ca="true">+IF(OFFSET('Sanitation Data'!$H$31,0,10*ROW('Sanitation Data'!H193))="","",OFFSET('Sanitation Data'!$H$31,0,10*ROW('Sanitation Data'!H193)))</f>
        <v/>
      </c>
      <c r="DI199" s="309" t="str">
        <f ca="true">+IF(OFFSET('Sanitation Data'!$H$32,0,10*ROW('Sanitation Data'!H193))="","",OFFSET('Sanitation Data'!$H$32,0,10*ROW('Sanitation Data'!H193)))</f>
        <v/>
      </c>
      <c r="DJ199" s="309" t="str">
        <f ca="true">+IF(OFFSET('Sanitation Data'!$I$28,0,10*ROW('Sanitation Data'!I193))="","",OFFSET('Sanitation Data'!$I$28,0,10*ROW('Sanitation Data'!I193)))</f>
        <v/>
      </c>
      <c r="DK199" s="309" t="str">
        <f ca="true">+IF(OFFSET('Sanitation Data'!$I$29,0,10*ROW('Sanitation Data'!I193))="","",OFFSET('Sanitation Data'!$I$29,0,10*ROW('Sanitation Data'!I193)))</f>
        <v/>
      </c>
      <c r="DL199" s="309" t="str">
        <f ca="true">+IF(OFFSET('Sanitation Data'!$I$30,0,10*ROW('Sanitation Data'!I193))="","",OFFSET('Sanitation Data'!$I$30,0,10*ROW('Sanitation Data'!I193)))</f>
        <v/>
      </c>
      <c r="DM199" s="309" t="str">
        <f ca="true">+IF(OFFSET('Sanitation Data'!$I$31,0,10*ROW('Sanitation Data'!I193))="","",OFFSET('Sanitation Data'!$I$31,0,10*ROW('Sanitation Data'!I193)))</f>
        <v/>
      </c>
      <c r="DN199" s="309" t="str">
        <f ca="true">+IF(OFFSET('Sanitation Data'!$I$32,0,10*ROW('Sanitation Data'!I193))="","",OFFSET('Sanitation Data'!$I$32,0,10*ROW('Sanitation Data'!I193)))</f>
        <v/>
      </c>
      <c r="DO199" s="309" t="str">
        <f ca="true">+IF(OFFSET('Hygiene Data'!$D$11,0,10*ROW('Hygiene Data'!D193))="","",OFFSET('Hygiene Data'!$D$11,0,10*ROW('Hygiene Data'!D193)))</f>
        <v/>
      </c>
      <c r="DP199" s="309" t="str">
        <f ca="true">+IF(OFFSET('Hygiene Data'!$D$12,0,10*ROW('Hygiene Data'!D193))="","",OFFSET('Hygiene Data'!$D$12,0,10*ROW('Hygiene Data'!D193)))</f>
        <v/>
      </c>
      <c r="DQ199" s="309" t="str">
        <f ca="true">+IF(OFFSET('Hygiene Data'!$D$13,0,10*ROW('Hygiene Data'!D193))="","",OFFSET('Hygiene Data'!$D$13,0,10*ROW('Hygiene Data'!D193)))</f>
        <v/>
      </c>
      <c r="DR199" s="309" t="str">
        <f ca="true">+IF(OFFSET('Hygiene Data'!$E$11,0,10*ROW('Hygiene Data'!E193))="","",OFFSET('Hygiene Data'!$E$11,0,10*ROW('Hygiene Data'!E193)))</f>
        <v/>
      </c>
      <c r="DS199" s="309" t="str">
        <f ca="true">+IF(OFFSET('Hygiene Data'!$E$12,0,10*ROW('Hygiene Data'!E193))="","",OFFSET('Hygiene Data'!$E$12,0,10*ROW('Hygiene Data'!E193)))</f>
        <v/>
      </c>
      <c r="DT199" s="309" t="str">
        <f ca="true">+IF(OFFSET('Hygiene Data'!$E$13,0,10*ROW('Hygiene Data'!E193))="","",OFFSET('Hygiene Data'!$E$13,0,10*ROW('Hygiene Data'!E193)))</f>
        <v/>
      </c>
      <c r="DU199" s="309" t="str">
        <f ca="true">+IF(OFFSET('Hygiene Data'!$F$11,0,10*ROW('Hygiene Data'!F193))="","",OFFSET('Hygiene Data'!$F$11,0,10*ROW('Hygiene Data'!F193)))</f>
        <v/>
      </c>
      <c r="DV199" s="309" t="str">
        <f ca="true">+IF(OFFSET('Hygiene Data'!$F$12,0,10*ROW('Hygiene Data'!F193))="","",OFFSET('Hygiene Data'!$F$12,0,10*ROW('Hygiene Data'!F193)))</f>
        <v/>
      </c>
      <c r="DW199" s="309" t="str">
        <f ca="true">+IF(OFFSET('Hygiene Data'!$F$13,0,10*ROW('Hygiene Data'!F193))="","",OFFSET('Hygiene Data'!$F$13,0,10*ROW('Hygiene Data'!F193)))</f>
        <v/>
      </c>
      <c r="DX199" s="309" t="str">
        <f ca="true">+IF(OFFSET('Hygiene Data'!$G$11,0,10*ROW('Hygiene Data'!G193))="","",OFFSET('Hygiene Data'!$G$11,0,10*ROW('Hygiene Data'!G193)))</f>
        <v/>
      </c>
      <c r="DY199" s="309" t="str">
        <f ca="true">+IF(OFFSET('Hygiene Data'!$G$12,0,10*ROW('Hygiene Data'!G193))="","",OFFSET('Hygiene Data'!$G$12,0,10*ROW('Hygiene Data'!G193)))</f>
        <v/>
      </c>
      <c r="DZ199" s="309" t="str">
        <f ca="true">+IF(OFFSET('Hygiene Data'!$G$13,0,10*ROW('Hygiene Data'!G193))="","",OFFSET('Hygiene Data'!$G$13,0,10*ROW('Hygiene Data'!G193)))</f>
        <v/>
      </c>
      <c r="EA199" s="309" t="str">
        <f ca="true">+IF(OFFSET('Hygiene Data'!$H$11,0,10*ROW('Hygiene Data'!H193))="","",OFFSET('Hygiene Data'!$H$11,0,10*ROW('Hygiene Data'!H193)))</f>
        <v/>
      </c>
      <c r="EB199" s="309" t="str">
        <f ca="true">+IF(OFFSET('Hygiene Data'!$H$12,0,10*ROW('Hygiene Data'!H193))="","",OFFSET('Hygiene Data'!$H$12,0,10*ROW('Hygiene Data'!H193)))</f>
        <v/>
      </c>
      <c r="EC199" s="309" t="str">
        <f ca="true">+IF(OFFSET('Hygiene Data'!$H$13,0,10*ROW('Hygiene Data'!H193))="","",OFFSET('Hygiene Data'!$H$13,0,10*ROW('Hygiene Data'!H193)))</f>
        <v/>
      </c>
      <c r="ED199" s="309" t="str">
        <f ca="true">+IF(OFFSET('Hygiene Data'!$I$11,0,10*ROW('Hygiene Data'!I193))="","",OFFSET('Hygiene Data'!$I$11,0,10*ROW('Hygiene Data'!I193)))</f>
        <v/>
      </c>
      <c r="EE199" s="309" t="str">
        <f ca="true">+IF(OFFSET('Hygiene Data'!$I$12,0,10*ROW('Hygiene Data'!I193))="","",OFFSET('Hygiene Data'!$I$12,0,10*ROW('Hygiene Data'!I193)))</f>
        <v/>
      </c>
      <c r="EF199" s="309"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65"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9"/>
      <c r="BS200" s="309" t="str">
        <f ca="true">+IF(OFFSET('Water Data'!$D$27,0,10*ROW('Water Data'!D194))="","",OFFSET('Water Data'!$D$27,0,10*ROW('Water Data'!D194)))</f>
        <v/>
      </c>
      <c r="BT200" s="309" t="str">
        <f ca="true">+IF(OFFSET('Water Data'!$D$28,0,10*ROW('Water Data'!D194))="","",OFFSET('Water Data'!$D$28,0,10*ROW('Water Data'!D194)))</f>
        <v/>
      </c>
      <c r="BU200" s="309" t="str">
        <f ca="true">+IF(OFFSET('Water Data'!$D$29,0,10*ROW('Water Data'!D194))="","",OFFSET('Water Data'!$D$29,0,10*ROW('Water Data'!D194)))</f>
        <v/>
      </c>
      <c r="BV200" s="309" t="str">
        <f ca="true">+IF(OFFSET('Water Data'!$E$27,0,10*ROW('Water Data'!E194))="","",OFFSET('Water Data'!$E$27,0,10*ROW('Water Data'!E194)))</f>
        <v/>
      </c>
      <c r="BW200" s="309" t="str">
        <f ca="true">+IF(OFFSET('Water Data'!$E$28,0,10*ROW('Water Data'!E194))="","",OFFSET('Water Data'!$E$28,0,10*ROW('Water Data'!E194)))</f>
        <v/>
      </c>
      <c r="BX200" s="309" t="str">
        <f ca="true">+IF(OFFSET('Water Data'!$E$29,0,10*ROW('Water Data'!E194))="","",OFFSET('Water Data'!$E$29,0,10*ROW('Water Data'!E194)))</f>
        <v/>
      </c>
      <c r="BY200" s="309" t="str">
        <f ca="true">+IF(OFFSET('Water Data'!$F$27,0,10*ROW('Water Data'!F194))="","",OFFSET('Water Data'!$F$27,0,10*ROW('Water Data'!F194)))</f>
        <v/>
      </c>
      <c r="BZ200" s="309" t="str">
        <f ca="true">+IF(OFFSET('Water Data'!$F$28,0,10*ROW('Water Data'!F194))="","",OFFSET('Water Data'!$F$28,0,10*ROW('Water Data'!F194)))</f>
        <v/>
      </c>
      <c r="CA200" s="309" t="str">
        <f ca="true">+IF(OFFSET('Water Data'!$F$29,0,10*ROW('Water Data'!F194))="","",OFFSET('Water Data'!$F$29,0,10*ROW('Water Data'!F194)))</f>
        <v/>
      </c>
      <c r="CB200" s="309" t="str">
        <f ca="true">+IF(OFFSET('Water Data'!$G$27,0,10*ROW('Water Data'!G194))="","",OFFSET('Water Data'!$G$27,0,10*ROW('Water Data'!G194)))</f>
        <v/>
      </c>
      <c r="CC200" s="309" t="str">
        <f ca="true">+IF(OFFSET('Water Data'!$G$28,0,10*ROW('Water Data'!G194))="","",OFFSET('Water Data'!$G$28,0,10*ROW('Water Data'!G194)))</f>
        <v/>
      </c>
      <c r="CD200" s="309" t="str">
        <f ca="true">+IF(OFFSET('Water Data'!$G$29,0,10*ROW('Water Data'!G194))="","",OFFSET('Water Data'!$G$29,0,10*ROW('Water Data'!G194)))</f>
        <v/>
      </c>
      <c r="CE200" s="309" t="str">
        <f ca="true">+IF(OFFSET('Water Data'!$H$27,0,10*ROW('Water Data'!H194))="","",OFFSET('Water Data'!$H$27,0,10*ROW('Water Data'!H194)))</f>
        <v/>
      </c>
      <c r="CF200" s="309" t="str">
        <f ca="true">+IF(OFFSET('Water Data'!$H$28,0,10*ROW('Water Data'!H194))="","",OFFSET('Water Data'!$H$28,0,10*ROW('Water Data'!H194)))</f>
        <v/>
      </c>
      <c r="CG200" s="309" t="str">
        <f ca="true">+IF(OFFSET('Water Data'!$H$29,0,10*ROW('Water Data'!H194))="","",OFFSET('Water Data'!$H$29,0,10*ROW('Water Data'!H194)))</f>
        <v/>
      </c>
      <c r="CH200" s="309" t="str">
        <f ca="true">+IF(OFFSET('Water Data'!$I$27,0,10*ROW('Water Data'!I194))="","",OFFSET('Water Data'!$I$27,0,10*ROW('Water Data'!I194)))</f>
        <v/>
      </c>
      <c r="CI200" s="309" t="str">
        <f ca="true">+IF(OFFSET('Water Data'!$I$28,0,10*ROW('Water Data'!I194))="","",OFFSET('Water Data'!$I$28,0,10*ROW('Water Data'!I194)))</f>
        <v/>
      </c>
      <c r="CJ200" s="309" t="str">
        <f ca="true">+IF(OFFSET('Water Data'!$I$29,0,10*ROW('Water Data'!I194))="","",OFFSET('Water Data'!$I$29,0,10*ROW('Water Data'!I194)))</f>
        <v/>
      </c>
      <c r="CK200" s="309" t="str">
        <f ca="true">+IF(OFFSET('Sanitation Data'!$D$28,0,10*ROW('Sanitation Data'!D194))="","",OFFSET('Sanitation Data'!$D$28,0,10*ROW('Sanitation Data'!D194)))</f>
        <v/>
      </c>
      <c r="CL200" s="309" t="str">
        <f ca="true">+IF(OFFSET('Sanitation Data'!$D$29,0,10*ROW('Sanitation Data'!D194))="","",OFFSET('Sanitation Data'!$D$29,0,10*ROW('Sanitation Data'!D194)))</f>
        <v/>
      </c>
      <c r="CM200" s="309" t="str">
        <f ca="true">+IF(OFFSET('Sanitation Data'!$D$30,0,10*ROW('Sanitation Data'!D194))="","",OFFSET('Sanitation Data'!$D$30,0,10*ROW('Sanitation Data'!D194)))</f>
        <v/>
      </c>
      <c r="CN200" s="309" t="str">
        <f ca="true">+IF(OFFSET('Sanitation Data'!$D$31,0,10*ROW('Sanitation Data'!D194))="","",OFFSET('Sanitation Data'!$D$31,0,10*ROW('Sanitation Data'!D194)))</f>
        <v/>
      </c>
      <c r="CO200" s="309" t="str">
        <f ca="true">+IF(OFFSET('Sanitation Data'!$D$32,0,10*ROW('Sanitation Data'!D194))="","",OFFSET('Sanitation Data'!$D$32,0,10*ROW('Sanitation Data'!D194)))</f>
        <v/>
      </c>
      <c r="CP200" s="309" t="str">
        <f ca="true">+IF(OFFSET('Sanitation Data'!$E$28,0,10*ROW('Sanitation Data'!E194))="","",OFFSET('Sanitation Data'!$E$28,0,10*ROW('Sanitation Data'!E194)))</f>
        <v/>
      </c>
      <c r="CQ200" s="309" t="str">
        <f ca="true">+IF(OFFSET('Sanitation Data'!$E$29,0,10*ROW('Sanitation Data'!E194))="","",OFFSET('Sanitation Data'!$E$29,0,10*ROW('Sanitation Data'!E194)))</f>
        <v/>
      </c>
      <c r="CR200" s="309" t="str">
        <f ca="true">+IF(OFFSET('Sanitation Data'!$E$30,0,10*ROW('Sanitation Data'!E194))="","",OFFSET('Sanitation Data'!$E$30,0,10*ROW('Sanitation Data'!E194)))</f>
        <v/>
      </c>
      <c r="CS200" s="309" t="str">
        <f ca="true">+IF(OFFSET('Sanitation Data'!$E$31,0,10*ROW('Sanitation Data'!E194))="","",OFFSET('Sanitation Data'!$E$31,0,10*ROW('Sanitation Data'!E194)))</f>
        <v/>
      </c>
      <c r="CT200" s="309" t="str">
        <f ca="true">+IF(OFFSET('Sanitation Data'!$E$32,0,10*ROW('Sanitation Data'!E194))="","",OFFSET('Sanitation Data'!$E$32,0,10*ROW('Sanitation Data'!E194)))</f>
        <v/>
      </c>
      <c r="CU200" s="309" t="str">
        <f ca="true">+IF(OFFSET('Sanitation Data'!$F$28,0,10*ROW('Sanitation Data'!F194))="","",OFFSET('Sanitation Data'!$F$28,0,10*ROW('Sanitation Data'!F194)))</f>
        <v/>
      </c>
      <c r="CV200" s="309" t="str">
        <f ca="true">+IF(OFFSET('Sanitation Data'!$F$29,0,10*ROW('Sanitation Data'!F194))="","",OFFSET('Sanitation Data'!$F$29,0,10*ROW('Sanitation Data'!F194)))</f>
        <v/>
      </c>
      <c r="CW200" s="309" t="str">
        <f ca="true">+IF(OFFSET('Sanitation Data'!$F$30,0,10*ROW('Sanitation Data'!F194))="","",OFFSET('Sanitation Data'!$F$30,0,10*ROW('Sanitation Data'!F194)))</f>
        <v/>
      </c>
      <c r="CX200" s="309" t="str">
        <f ca="true">+IF(OFFSET('Sanitation Data'!$F$31,0,10*ROW('Sanitation Data'!F194))="","",OFFSET('Sanitation Data'!$F$31,0,10*ROW('Sanitation Data'!F194)))</f>
        <v/>
      </c>
      <c r="CY200" s="309" t="str">
        <f ca="true">+IF(OFFSET('Sanitation Data'!$F$32,0,10*ROW('Sanitation Data'!F194))="","",OFFSET('Sanitation Data'!$F$32,0,10*ROW('Sanitation Data'!F194)))</f>
        <v/>
      </c>
      <c r="CZ200" s="309" t="str">
        <f ca="true">+IF(OFFSET('Sanitation Data'!$G$28,0,10*ROW('Sanitation Data'!G194))="","",OFFSET('Sanitation Data'!$G$28,0,10*ROW('Sanitation Data'!G194)))</f>
        <v/>
      </c>
      <c r="DA200" s="309" t="str">
        <f ca="true">+IF(OFFSET('Sanitation Data'!$G$29,0,10*ROW('Sanitation Data'!G194))="","",OFFSET('Sanitation Data'!$G$29,0,10*ROW('Sanitation Data'!G194)))</f>
        <v/>
      </c>
      <c r="DB200" s="309" t="str">
        <f ca="true">+IF(OFFSET('Sanitation Data'!$G$30,0,10*ROW('Sanitation Data'!G194))="","",OFFSET('Sanitation Data'!$G$30,0,10*ROW('Sanitation Data'!G194)))</f>
        <v/>
      </c>
      <c r="DC200" s="309" t="str">
        <f ca="true">+IF(OFFSET('Sanitation Data'!$G$31,0,10*ROW('Sanitation Data'!G194))="","",OFFSET('Sanitation Data'!$G$31,0,10*ROW('Sanitation Data'!G194)))</f>
        <v/>
      </c>
      <c r="DD200" s="309" t="str">
        <f ca="true">+IF(OFFSET('Sanitation Data'!$G$32,0,10*ROW('Sanitation Data'!G194))="","",OFFSET('Sanitation Data'!$G$32,0,10*ROW('Sanitation Data'!G194)))</f>
        <v/>
      </c>
      <c r="DE200" s="309" t="str">
        <f ca="true">+IF(OFFSET('Sanitation Data'!$H$28,0,10*ROW('Sanitation Data'!H194))="","",OFFSET('Sanitation Data'!$H$28,0,10*ROW('Sanitation Data'!H194)))</f>
        <v/>
      </c>
      <c r="DF200" s="309" t="str">
        <f ca="true">+IF(OFFSET('Sanitation Data'!$H$29,0,10*ROW('Sanitation Data'!H194))="","",OFFSET('Sanitation Data'!$H$29,0,10*ROW('Sanitation Data'!H194)))</f>
        <v/>
      </c>
      <c r="DG200" s="309" t="str">
        <f ca="true">+IF(OFFSET('Sanitation Data'!$H$30,0,10*ROW('Sanitation Data'!H194))="","",OFFSET('Sanitation Data'!$H$30,0,10*ROW('Sanitation Data'!H194)))</f>
        <v/>
      </c>
      <c r="DH200" s="309" t="str">
        <f ca="true">+IF(OFFSET('Sanitation Data'!$H$31,0,10*ROW('Sanitation Data'!H194))="","",OFFSET('Sanitation Data'!$H$31,0,10*ROW('Sanitation Data'!H194)))</f>
        <v/>
      </c>
      <c r="DI200" s="309" t="str">
        <f ca="true">+IF(OFFSET('Sanitation Data'!$H$32,0,10*ROW('Sanitation Data'!H194))="","",OFFSET('Sanitation Data'!$H$32,0,10*ROW('Sanitation Data'!H194)))</f>
        <v/>
      </c>
      <c r="DJ200" s="309" t="str">
        <f ca="true">+IF(OFFSET('Sanitation Data'!$I$28,0,10*ROW('Sanitation Data'!I194))="","",OFFSET('Sanitation Data'!$I$28,0,10*ROW('Sanitation Data'!I194)))</f>
        <v/>
      </c>
      <c r="DK200" s="309" t="str">
        <f ca="true">+IF(OFFSET('Sanitation Data'!$I$29,0,10*ROW('Sanitation Data'!I194))="","",OFFSET('Sanitation Data'!$I$29,0,10*ROW('Sanitation Data'!I194)))</f>
        <v/>
      </c>
      <c r="DL200" s="309" t="str">
        <f ca="true">+IF(OFFSET('Sanitation Data'!$I$30,0,10*ROW('Sanitation Data'!I194))="","",OFFSET('Sanitation Data'!$I$30,0,10*ROW('Sanitation Data'!I194)))</f>
        <v/>
      </c>
      <c r="DM200" s="309" t="str">
        <f ca="true">+IF(OFFSET('Sanitation Data'!$I$31,0,10*ROW('Sanitation Data'!I194))="","",OFFSET('Sanitation Data'!$I$31,0,10*ROW('Sanitation Data'!I194)))</f>
        <v/>
      </c>
      <c r="DN200" s="309" t="str">
        <f ca="true">+IF(OFFSET('Sanitation Data'!$I$32,0,10*ROW('Sanitation Data'!I194))="","",OFFSET('Sanitation Data'!$I$32,0,10*ROW('Sanitation Data'!I194)))</f>
        <v/>
      </c>
      <c r="DO200" s="309" t="str">
        <f ca="true">+IF(OFFSET('Hygiene Data'!$D$11,0,10*ROW('Hygiene Data'!D194))="","",OFFSET('Hygiene Data'!$D$11,0,10*ROW('Hygiene Data'!D194)))</f>
        <v/>
      </c>
      <c r="DP200" s="309" t="str">
        <f ca="true">+IF(OFFSET('Hygiene Data'!$D$12,0,10*ROW('Hygiene Data'!D194))="","",OFFSET('Hygiene Data'!$D$12,0,10*ROW('Hygiene Data'!D194)))</f>
        <v/>
      </c>
      <c r="DQ200" s="309" t="str">
        <f ca="true">+IF(OFFSET('Hygiene Data'!$D$13,0,10*ROW('Hygiene Data'!D194))="","",OFFSET('Hygiene Data'!$D$13,0,10*ROW('Hygiene Data'!D194)))</f>
        <v/>
      </c>
      <c r="DR200" s="309" t="str">
        <f ca="true">+IF(OFFSET('Hygiene Data'!$E$11,0,10*ROW('Hygiene Data'!E194))="","",OFFSET('Hygiene Data'!$E$11,0,10*ROW('Hygiene Data'!E194)))</f>
        <v/>
      </c>
      <c r="DS200" s="309" t="str">
        <f ca="true">+IF(OFFSET('Hygiene Data'!$E$12,0,10*ROW('Hygiene Data'!E194))="","",OFFSET('Hygiene Data'!$E$12,0,10*ROW('Hygiene Data'!E194)))</f>
        <v/>
      </c>
      <c r="DT200" s="309" t="str">
        <f ca="true">+IF(OFFSET('Hygiene Data'!$E$13,0,10*ROW('Hygiene Data'!E194))="","",OFFSET('Hygiene Data'!$E$13,0,10*ROW('Hygiene Data'!E194)))</f>
        <v/>
      </c>
      <c r="DU200" s="309" t="str">
        <f ca="true">+IF(OFFSET('Hygiene Data'!$F$11,0,10*ROW('Hygiene Data'!F194))="","",OFFSET('Hygiene Data'!$F$11,0,10*ROW('Hygiene Data'!F194)))</f>
        <v/>
      </c>
      <c r="DV200" s="309" t="str">
        <f ca="true">+IF(OFFSET('Hygiene Data'!$F$12,0,10*ROW('Hygiene Data'!F194))="","",OFFSET('Hygiene Data'!$F$12,0,10*ROW('Hygiene Data'!F194)))</f>
        <v/>
      </c>
      <c r="DW200" s="309" t="str">
        <f ca="true">+IF(OFFSET('Hygiene Data'!$F$13,0,10*ROW('Hygiene Data'!F194))="","",OFFSET('Hygiene Data'!$F$13,0,10*ROW('Hygiene Data'!F194)))</f>
        <v/>
      </c>
      <c r="DX200" s="309" t="str">
        <f ca="true">+IF(OFFSET('Hygiene Data'!$G$11,0,10*ROW('Hygiene Data'!G194))="","",OFFSET('Hygiene Data'!$G$11,0,10*ROW('Hygiene Data'!G194)))</f>
        <v/>
      </c>
      <c r="DY200" s="309" t="str">
        <f ca="true">+IF(OFFSET('Hygiene Data'!$G$12,0,10*ROW('Hygiene Data'!G194))="","",OFFSET('Hygiene Data'!$G$12,0,10*ROW('Hygiene Data'!G194)))</f>
        <v/>
      </c>
      <c r="DZ200" s="309" t="str">
        <f ca="true">+IF(OFFSET('Hygiene Data'!$G$13,0,10*ROW('Hygiene Data'!G194))="","",OFFSET('Hygiene Data'!$G$13,0,10*ROW('Hygiene Data'!G194)))</f>
        <v/>
      </c>
      <c r="EA200" s="309" t="str">
        <f ca="true">+IF(OFFSET('Hygiene Data'!$H$11,0,10*ROW('Hygiene Data'!H194))="","",OFFSET('Hygiene Data'!$H$11,0,10*ROW('Hygiene Data'!H194)))</f>
        <v/>
      </c>
      <c r="EB200" s="309" t="str">
        <f ca="true">+IF(OFFSET('Hygiene Data'!$H$12,0,10*ROW('Hygiene Data'!H194))="","",OFFSET('Hygiene Data'!$H$12,0,10*ROW('Hygiene Data'!H194)))</f>
        <v/>
      </c>
      <c r="EC200" s="309" t="str">
        <f ca="true">+IF(OFFSET('Hygiene Data'!$H$13,0,10*ROW('Hygiene Data'!H194))="","",OFFSET('Hygiene Data'!$H$13,0,10*ROW('Hygiene Data'!H194)))</f>
        <v/>
      </c>
      <c r="ED200" s="309" t="str">
        <f ca="true">+IF(OFFSET('Hygiene Data'!$I$11,0,10*ROW('Hygiene Data'!I194))="","",OFFSET('Hygiene Data'!$I$11,0,10*ROW('Hygiene Data'!I194)))</f>
        <v/>
      </c>
      <c r="EE200" s="309" t="str">
        <f ca="true">+IF(OFFSET('Hygiene Data'!$I$12,0,10*ROW('Hygiene Data'!I194))="","",OFFSET('Hygiene Data'!$I$12,0,10*ROW('Hygiene Data'!I194)))</f>
        <v/>
      </c>
      <c r="EF200" s="309"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65"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9"/>
      <c r="BS201" s="309" t="str">
        <f ca="true">+IF(OFFSET('Water Data'!$D$27,0,10*ROW('Water Data'!D195))="","",OFFSET('Water Data'!$D$27,0,10*ROW('Water Data'!D195)))</f>
        <v/>
      </c>
      <c r="BT201" s="309" t="str">
        <f ca="true">+IF(OFFSET('Water Data'!$D$28,0,10*ROW('Water Data'!D195))="","",OFFSET('Water Data'!$D$28,0,10*ROW('Water Data'!D195)))</f>
        <v/>
      </c>
      <c r="BU201" s="309" t="str">
        <f ca="true">+IF(OFFSET('Water Data'!$D$29,0,10*ROW('Water Data'!D195))="","",OFFSET('Water Data'!$D$29,0,10*ROW('Water Data'!D195)))</f>
        <v/>
      </c>
      <c r="BV201" s="309" t="str">
        <f ca="true">+IF(OFFSET('Water Data'!$E$27,0,10*ROW('Water Data'!E195))="","",OFFSET('Water Data'!$E$27,0,10*ROW('Water Data'!E195)))</f>
        <v/>
      </c>
      <c r="BW201" s="309" t="str">
        <f ca="true">+IF(OFFSET('Water Data'!$E$28,0,10*ROW('Water Data'!E195))="","",OFFSET('Water Data'!$E$28,0,10*ROW('Water Data'!E195)))</f>
        <v/>
      </c>
      <c r="BX201" s="309" t="str">
        <f ca="true">+IF(OFFSET('Water Data'!$E$29,0,10*ROW('Water Data'!E195))="","",OFFSET('Water Data'!$E$29,0,10*ROW('Water Data'!E195)))</f>
        <v/>
      </c>
      <c r="BY201" s="309" t="str">
        <f ca="true">+IF(OFFSET('Water Data'!$F$27,0,10*ROW('Water Data'!F195))="","",OFFSET('Water Data'!$F$27,0,10*ROW('Water Data'!F195)))</f>
        <v/>
      </c>
      <c r="BZ201" s="309" t="str">
        <f ca="true">+IF(OFFSET('Water Data'!$F$28,0,10*ROW('Water Data'!F195))="","",OFFSET('Water Data'!$F$28,0,10*ROW('Water Data'!F195)))</f>
        <v/>
      </c>
      <c r="CA201" s="309" t="str">
        <f ca="true">+IF(OFFSET('Water Data'!$F$29,0,10*ROW('Water Data'!F195))="","",OFFSET('Water Data'!$F$29,0,10*ROW('Water Data'!F195)))</f>
        <v/>
      </c>
      <c r="CB201" s="309" t="str">
        <f ca="true">+IF(OFFSET('Water Data'!$G$27,0,10*ROW('Water Data'!G195))="","",OFFSET('Water Data'!$G$27,0,10*ROW('Water Data'!G195)))</f>
        <v/>
      </c>
      <c r="CC201" s="309" t="str">
        <f ca="true">+IF(OFFSET('Water Data'!$G$28,0,10*ROW('Water Data'!G195))="","",OFFSET('Water Data'!$G$28,0,10*ROW('Water Data'!G195)))</f>
        <v/>
      </c>
      <c r="CD201" s="309" t="str">
        <f ca="true">+IF(OFFSET('Water Data'!$G$29,0,10*ROW('Water Data'!G195))="","",OFFSET('Water Data'!$G$29,0,10*ROW('Water Data'!G195)))</f>
        <v/>
      </c>
      <c r="CE201" s="309" t="str">
        <f ca="true">+IF(OFFSET('Water Data'!$H$27,0,10*ROW('Water Data'!H195))="","",OFFSET('Water Data'!$H$27,0,10*ROW('Water Data'!H195)))</f>
        <v/>
      </c>
      <c r="CF201" s="309" t="str">
        <f ca="true">+IF(OFFSET('Water Data'!$H$28,0,10*ROW('Water Data'!H195))="","",OFFSET('Water Data'!$H$28,0,10*ROW('Water Data'!H195)))</f>
        <v/>
      </c>
      <c r="CG201" s="309" t="str">
        <f ca="true">+IF(OFFSET('Water Data'!$H$29,0,10*ROW('Water Data'!H195))="","",OFFSET('Water Data'!$H$29,0,10*ROW('Water Data'!H195)))</f>
        <v/>
      </c>
      <c r="CH201" s="309" t="str">
        <f ca="true">+IF(OFFSET('Water Data'!$I$27,0,10*ROW('Water Data'!I195))="","",OFFSET('Water Data'!$I$27,0,10*ROW('Water Data'!I195)))</f>
        <v/>
      </c>
      <c r="CI201" s="309" t="str">
        <f ca="true">+IF(OFFSET('Water Data'!$I$28,0,10*ROW('Water Data'!I195))="","",OFFSET('Water Data'!$I$28,0,10*ROW('Water Data'!I195)))</f>
        <v/>
      </c>
      <c r="CJ201" s="309" t="str">
        <f ca="true">+IF(OFFSET('Water Data'!$I$29,0,10*ROW('Water Data'!I195))="","",OFFSET('Water Data'!$I$29,0,10*ROW('Water Data'!I195)))</f>
        <v/>
      </c>
      <c r="CK201" s="309" t="str">
        <f ca="true">+IF(OFFSET('Sanitation Data'!$D$28,0,10*ROW('Sanitation Data'!D195))="","",OFFSET('Sanitation Data'!$D$28,0,10*ROW('Sanitation Data'!D195)))</f>
        <v/>
      </c>
      <c r="CL201" s="309" t="str">
        <f ca="true">+IF(OFFSET('Sanitation Data'!$D$29,0,10*ROW('Sanitation Data'!D195))="","",OFFSET('Sanitation Data'!$D$29,0,10*ROW('Sanitation Data'!D195)))</f>
        <v/>
      </c>
      <c r="CM201" s="309" t="str">
        <f ca="true">+IF(OFFSET('Sanitation Data'!$D$30,0,10*ROW('Sanitation Data'!D195))="","",OFFSET('Sanitation Data'!$D$30,0,10*ROW('Sanitation Data'!D195)))</f>
        <v/>
      </c>
      <c r="CN201" s="309" t="str">
        <f ca="true">+IF(OFFSET('Sanitation Data'!$D$31,0,10*ROW('Sanitation Data'!D195))="","",OFFSET('Sanitation Data'!$D$31,0,10*ROW('Sanitation Data'!D195)))</f>
        <v/>
      </c>
      <c r="CO201" s="309" t="str">
        <f ca="true">+IF(OFFSET('Sanitation Data'!$D$32,0,10*ROW('Sanitation Data'!D195))="","",OFFSET('Sanitation Data'!$D$32,0,10*ROW('Sanitation Data'!D195)))</f>
        <v/>
      </c>
      <c r="CP201" s="309" t="str">
        <f ca="true">+IF(OFFSET('Sanitation Data'!$E$28,0,10*ROW('Sanitation Data'!E195))="","",OFFSET('Sanitation Data'!$E$28,0,10*ROW('Sanitation Data'!E195)))</f>
        <v/>
      </c>
      <c r="CQ201" s="309" t="str">
        <f ca="true">+IF(OFFSET('Sanitation Data'!$E$29,0,10*ROW('Sanitation Data'!E195))="","",OFFSET('Sanitation Data'!$E$29,0,10*ROW('Sanitation Data'!E195)))</f>
        <v/>
      </c>
      <c r="CR201" s="309" t="str">
        <f ca="true">+IF(OFFSET('Sanitation Data'!$E$30,0,10*ROW('Sanitation Data'!E195))="","",OFFSET('Sanitation Data'!$E$30,0,10*ROW('Sanitation Data'!E195)))</f>
        <v/>
      </c>
      <c r="CS201" s="309" t="str">
        <f ca="true">+IF(OFFSET('Sanitation Data'!$E$31,0,10*ROW('Sanitation Data'!E195))="","",OFFSET('Sanitation Data'!$E$31,0,10*ROW('Sanitation Data'!E195)))</f>
        <v/>
      </c>
      <c r="CT201" s="309" t="str">
        <f ca="true">+IF(OFFSET('Sanitation Data'!$E$32,0,10*ROW('Sanitation Data'!E195))="","",OFFSET('Sanitation Data'!$E$32,0,10*ROW('Sanitation Data'!E195)))</f>
        <v/>
      </c>
      <c r="CU201" s="309" t="str">
        <f ca="true">+IF(OFFSET('Sanitation Data'!$F$28,0,10*ROW('Sanitation Data'!F195))="","",OFFSET('Sanitation Data'!$F$28,0,10*ROW('Sanitation Data'!F195)))</f>
        <v/>
      </c>
      <c r="CV201" s="309" t="str">
        <f ca="true">+IF(OFFSET('Sanitation Data'!$F$29,0,10*ROW('Sanitation Data'!F195))="","",OFFSET('Sanitation Data'!$F$29,0,10*ROW('Sanitation Data'!F195)))</f>
        <v/>
      </c>
      <c r="CW201" s="309" t="str">
        <f ca="true">+IF(OFFSET('Sanitation Data'!$F$30,0,10*ROW('Sanitation Data'!F195))="","",OFFSET('Sanitation Data'!$F$30,0,10*ROW('Sanitation Data'!F195)))</f>
        <v/>
      </c>
      <c r="CX201" s="309" t="str">
        <f ca="true">+IF(OFFSET('Sanitation Data'!$F$31,0,10*ROW('Sanitation Data'!F195))="","",OFFSET('Sanitation Data'!$F$31,0,10*ROW('Sanitation Data'!F195)))</f>
        <v/>
      </c>
      <c r="CY201" s="309" t="str">
        <f ca="true">+IF(OFFSET('Sanitation Data'!$F$32,0,10*ROW('Sanitation Data'!F195))="","",OFFSET('Sanitation Data'!$F$32,0,10*ROW('Sanitation Data'!F195)))</f>
        <v/>
      </c>
      <c r="CZ201" s="309" t="str">
        <f ca="true">+IF(OFFSET('Sanitation Data'!$G$28,0,10*ROW('Sanitation Data'!G195))="","",OFFSET('Sanitation Data'!$G$28,0,10*ROW('Sanitation Data'!G195)))</f>
        <v/>
      </c>
      <c r="DA201" s="309" t="str">
        <f ca="true">+IF(OFFSET('Sanitation Data'!$G$29,0,10*ROW('Sanitation Data'!G195))="","",OFFSET('Sanitation Data'!$G$29,0,10*ROW('Sanitation Data'!G195)))</f>
        <v/>
      </c>
      <c r="DB201" s="309" t="str">
        <f ca="true">+IF(OFFSET('Sanitation Data'!$G$30,0,10*ROW('Sanitation Data'!G195))="","",OFFSET('Sanitation Data'!$G$30,0,10*ROW('Sanitation Data'!G195)))</f>
        <v/>
      </c>
      <c r="DC201" s="309" t="str">
        <f ca="true">+IF(OFFSET('Sanitation Data'!$G$31,0,10*ROW('Sanitation Data'!G195))="","",OFFSET('Sanitation Data'!$G$31,0,10*ROW('Sanitation Data'!G195)))</f>
        <v/>
      </c>
      <c r="DD201" s="309" t="str">
        <f ca="true">+IF(OFFSET('Sanitation Data'!$G$32,0,10*ROW('Sanitation Data'!G195))="","",OFFSET('Sanitation Data'!$G$32,0,10*ROW('Sanitation Data'!G195)))</f>
        <v/>
      </c>
      <c r="DE201" s="309" t="str">
        <f ca="true">+IF(OFFSET('Sanitation Data'!$H$28,0,10*ROW('Sanitation Data'!H195))="","",OFFSET('Sanitation Data'!$H$28,0,10*ROW('Sanitation Data'!H195)))</f>
        <v/>
      </c>
      <c r="DF201" s="309" t="str">
        <f ca="true">+IF(OFFSET('Sanitation Data'!$H$29,0,10*ROW('Sanitation Data'!H195))="","",OFFSET('Sanitation Data'!$H$29,0,10*ROW('Sanitation Data'!H195)))</f>
        <v/>
      </c>
      <c r="DG201" s="309" t="str">
        <f ca="true">+IF(OFFSET('Sanitation Data'!$H$30,0,10*ROW('Sanitation Data'!H195))="","",OFFSET('Sanitation Data'!$H$30,0,10*ROW('Sanitation Data'!H195)))</f>
        <v/>
      </c>
      <c r="DH201" s="309" t="str">
        <f ca="true">+IF(OFFSET('Sanitation Data'!$H$31,0,10*ROW('Sanitation Data'!H195))="","",OFFSET('Sanitation Data'!$H$31,0,10*ROW('Sanitation Data'!H195)))</f>
        <v/>
      </c>
      <c r="DI201" s="309" t="str">
        <f ca="true">+IF(OFFSET('Sanitation Data'!$H$32,0,10*ROW('Sanitation Data'!H195))="","",OFFSET('Sanitation Data'!$H$32,0,10*ROW('Sanitation Data'!H195)))</f>
        <v/>
      </c>
      <c r="DJ201" s="309" t="str">
        <f ca="true">+IF(OFFSET('Sanitation Data'!$I$28,0,10*ROW('Sanitation Data'!I195))="","",OFFSET('Sanitation Data'!$I$28,0,10*ROW('Sanitation Data'!I195)))</f>
        <v/>
      </c>
      <c r="DK201" s="309" t="str">
        <f ca="true">+IF(OFFSET('Sanitation Data'!$I$29,0,10*ROW('Sanitation Data'!I195))="","",OFFSET('Sanitation Data'!$I$29,0,10*ROW('Sanitation Data'!I195)))</f>
        <v/>
      </c>
      <c r="DL201" s="309" t="str">
        <f ca="true">+IF(OFFSET('Sanitation Data'!$I$30,0,10*ROW('Sanitation Data'!I195))="","",OFFSET('Sanitation Data'!$I$30,0,10*ROW('Sanitation Data'!I195)))</f>
        <v/>
      </c>
      <c r="DM201" s="309" t="str">
        <f ca="true">+IF(OFFSET('Sanitation Data'!$I$31,0,10*ROW('Sanitation Data'!I195))="","",OFFSET('Sanitation Data'!$I$31,0,10*ROW('Sanitation Data'!I195)))</f>
        <v/>
      </c>
      <c r="DN201" s="309" t="str">
        <f ca="true">+IF(OFFSET('Sanitation Data'!$I$32,0,10*ROW('Sanitation Data'!I195))="","",OFFSET('Sanitation Data'!$I$32,0,10*ROW('Sanitation Data'!I195)))</f>
        <v/>
      </c>
      <c r="DO201" s="309" t="str">
        <f ca="true">+IF(OFFSET('Hygiene Data'!$D$11,0,10*ROW('Hygiene Data'!D195))="","",OFFSET('Hygiene Data'!$D$11,0,10*ROW('Hygiene Data'!D195)))</f>
        <v/>
      </c>
      <c r="DP201" s="309" t="str">
        <f ca="true">+IF(OFFSET('Hygiene Data'!$D$12,0,10*ROW('Hygiene Data'!D195))="","",OFFSET('Hygiene Data'!$D$12,0,10*ROW('Hygiene Data'!D195)))</f>
        <v/>
      </c>
      <c r="DQ201" s="309" t="str">
        <f ca="true">+IF(OFFSET('Hygiene Data'!$D$13,0,10*ROW('Hygiene Data'!D195))="","",OFFSET('Hygiene Data'!$D$13,0,10*ROW('Hygiene Data'!D195)))</f>
        <v/>
      </c>
      <c r="DR201" s="309" t="str">
        <f ca="true">+IF(OFFSET('Hygiene Data'!$E$11,0,10*ROW('Hygiene Data'!E195))="","",OFFSET('Hygiene Data'!$E$11,0,10*ROW('Hygiene Data'!E195)))</f>
        <v/>
      </c>
      <c r="DS201" s="309" t="str">
        <f ca="true">+IF(OFFSET('Hygiene Data'!$E$12,0,10*ROW('Hygiene Data'!E195))="","",OFFSET('Hygiene Data'!$E$12,0,10*ROW('Hygiene Data'!E195)))</f>
        <v/>
      </c>
      <c r="DT201" s="309" t="str">
        <f ca="true">+IF(OFFSET('Hygiene Data'!$E$13,0,10*ROW('Hygiene Data'!E195))="","",OFFSET('Hygiene Data'!$E$13,0,10*ROW('Hygiene Data'!E195)))</f>
        <v/>
      </c>
      <c r="DU201" s="309" t="str">
        <f ca="true">+IF(OFFSET('Hygiene Data'!$F$11,0,10*ROW('Hygiene Data'!F195))="","",OFFSET('Hygiene Data'!$F$11,0,10*ROW('Hygiene Data'!F195)))</f>
        <v/>
      </c>
      <c r="DV201" s="309" t="str">
        <f ca="true">+IF(OFFSET('Hygiene Data'!$F$12,0,10*ROW('Hygiene Data'!F195))="","",OFFSET('Hygiene Data'!$F$12,0,10*ROW('Hygiene Data'!F195)))</f>
        <v/>
      </c>
      <c r="DW201" s="309" t="str">
        <f ca="true">+IF(OFFSET('Hygiene Data'!$F$13,0,10*ROW('Hygiene Data'!F195))="","",OFFSET('Hygiene Data'!$F$13,0,10*ROW('Hygiene Data'!F195)))</f>
        <v/>
      </c>
      <c r="DX201" s="309" t="str">
        <f ca="true">+IF(OFFSET('Hygiene Data'!$G$11,0,10*ROW('Hygiene Data'!G195))="","",OFFSET('Hygiene Data'!$G$11,0,10*ROW('Hygiene Data'!G195)))</f>
        <v/>
      </c>
      <c r="DY201" s="309" t="str">
        <f ca="true">+IF(OFFSET('Hygiene Data'!$G$12,0,10*ROW('Hygiene Data'!G195))="","",OFFSET('Hygiene Data'!$G$12,0,10*ROW('Hygiene Data'!G195)))</f>
        <v/>
      </c>
      <c r="DZ201" s="309" t="str">
        <f ca="true">+IF(OFFSET('Hygiene Data'!$G$13,0,10*ROW('Hygiene Data'!G195))="","",OFFSET('Hygiene Data'!$G$13,0,10*ROW('Hygiene Data'!G195)))</f>
        <v/>
      </c>
      <c r="EA201" s="309" t="str">
        <f ca="true">+IF(OFFSET('Hygiene Data'!$H$11,0,10*ROW('Hygiene Data'!H195))="","",OFFSET('Hygiene Data'!$H$11,0,10*ROW('Hygiene Data'!H195)))</f>
        <v/>
      </c>
      <c r="EB201" s="309" t="str">
        <f ca="true">+IF(OFFSET('Hygiene Data'!$H$12,0,10*ROW('Hygiene Data'!H195))="","",OFFSET('Hygiene Data'!$H$12,0,10*ROW('Hygiene Data'!H195)))</f>
        <v/>
      </c>
      <c r="EC201" s="309" t="str">
        <f ca="true">+IF(OFFSET('Hygiene Data'!$H$13,0,10*ROW('Hygiene Data'!H195))="","",OFFSET('Hygiene Data'!$H$13,0,10*ROW('Hygiene Data'!H195)))</f>
        <v/>
      </c>
      <c r="ED201" s="309" t="str">
        <f ca="true">+IF(OFFSET('Hygiene Data'!$I$11,0,10*ROW('Hygiene Data'!I195))="","",OFFSET('Hygiene Data'!$I$11,0,10*ROW('Hygiene Data'!I195)))</f>
        <v/>
      </c>
      <c r="EE201" s="309" t="str">
        <f ca="true">+IF(OFFSET('Hygiene Data'!$I$12,0,10*ROW('Hygiene Data'!I195))="","",OFFSET('Hygiene Data'!$I$12,0,10*ROW('Hygiene Data'!I195)))</f>
        <v/>
      </c>
      <c r="EF201" s="309"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65"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9"/>
      <c r="BS202" s="309" t="str">
        <f ca="true">+IF(OFFSET('Water Data'!$D$27,0,10*ROW('Water Data'!D196))="","",OFFSET('Water Data'!$D$27,0,10*ROW('Water Data'!D196)))</f>
        <v/>
      </c>
      <c r="BT202" s="309" t="str">
        <f ca="true">+IF(OFFSET('Water Data'!$D$28,0,10*ROW('Water Data'!D196))="","",OFFSET('Water Data'!$D$28,0,10*ROW('Water Data'!D196)))</f>
        <v/>
      </c>
      <c r="BU202" s="309" t="str">
        <f ca="true">+IF(OFFSET('Water Data'!$D$29,0,10*ROW('Water Data'!D196))="","",OFFSET('Water Data'!$D$29,0,10*ROW('Water Data'!D196)))</f>
        <v/>
      </c>
      <c r="BV202" s="309" t="str">
        <f ca="true">+IF(OFFSET('Water Data'!$E$27,0,10*ROW('Water Data'!E196))="","",OFFSET('Water Data'!$E$27,0,10*ROW('Water Data'!E196)))</f>
        <v/>
      </c>
      <c r="BW202" s="309" t="str">
        <f ca="true">+IF(OFFSET('Water Data'!$E$28,0,10*ROW('Water Data'!E196))="","",OFFSET('Water Data'!$E$28,0,10*ROW('Water Data'!E196)))</f>
        <v/>
      </c>
      <c r="BX202" s="309" t="str">
        <f ca="true">+IF(OFFSET('Water Data'!$E$29,0,10*ROW('Water Data'!E196))="","",OFFSET('Water Data'!$E$29,0,10*ROW('Water Data'!E196)))</f>
        <v/>
      </c>
      <c r="BY202" s="309" t="str">
        <f ca="true">+IF(OFFSET('Water Data'!$F$27,0,10*ROW('Water Data'!F196))="","",OFFSET('Water Data'!$F$27,0,10*ROW('Water Data'!F196)))</f>
        <v/>
      </c>
      <c r="BZ202" s="309" t="str">
        <f ca="true">+IF(OFFSET('Water Data'!$F$28,0,10*ROW('Water Data'!F196))="","",OFFSET('Water Data'!$F$28,0,10*ROW('Water Data'!F196)))</f>
        <v/>
      </c>
      <c r="CA202" s="309" t="str">
        <f ca="true">+IF(OFFSET('Water Data'!$F$29,0,10*ROW('Water Data'!F196))="","",OFFSET('Water Data'!$F$29,0,10*ROW('Water Data'!F196)))</f>
        <v/>
      </c>
      <c r="CB202" s="309" t="str">
        <f ca="true">+IF(OFFSET('Water Data'!$G$27,0,10*ROW('Water Data'!G196))="","",OFFSET('Water Data'!$G$27,0,10*ROW('Water Data'!G196)))</f>
        <v/>
      </c>
      <c r="CC202" s="309" t="str">
        <f ca="true">+IF(OFFSET('Water Data'!$G$28,0,10*ROW('Water Data'!G196))="","",OFFSET('Water Data'!$G$28,0,10*ROW('Water Data'!G196)))</f>
        <v/>
      </c>
      <c r="CD202" s="309" t="str">
        <f ca="true">+IF(OFFSET('Water Data'!$G$29,0,10*ROW('Water Data'!G196))="","",OFFSET('Water Data'!$G$29,0,10*ROW('Water Data'!G196)))</f>
        <v/>
      </c>
      <c r="CE202" s="309" t="str">
        <f ca="true">+IF(OFFSET('Water Data'!$H$27,0,10*ROW('Water Data'!H196))="","",OFFSET('Water Data'!$H$27,0,10*ROW('Water Data'!H196)))</f>
        <v/>
      </c>
      <c r="CF202" s="309" t="str">
        <f ca="true">+IF(OFFSET('Water Data'!$H$28,0,10*ROW('Water Data'!H196))="","",OFFSET('Water Data'!$H$28,0,10*ROW('Water Data'!H196)))</f>
        <v/>
      </c>
      <c r="CG202" s="309" t="str">
        <f ca="true">+IF(OFFSET('Water Data'!$H$29,0,10*ROW('Water Data'!H196))="","",OFFSET('Water Data'!$H$29,0,10*ROW('Water Data'!H196)))</f>
        <v/>
      </c>
      <c r="CH202" s="309" t="str">
        <f ca="true">+IF(OFFSET('Water Data'!$I$27,0,10*ROW('Water Data'!I196))="","",OFFSET('Water Data'!$I$27,0,10*ROW('Water Data'!I196)))</f>
        <v/>
      </c>
      <c r="CI202" s="309" t="str">
        <f ca="true">+IF(OFFSET('Water Data'!$I$28,0,10*ROW('Water Data'!I196))="","",OFFSET('Water Data'!$I$28,0,10*ROW('Water Data'!I196)))</f>
        <v/>
      </c>
      <c r="CJ202" s="309" t="str">
        <f ca="true">+IF(OFFSET('Water Data'!$I$29,0,10*ROW('Water Data'!I196))="","",OFFSET('Water Data'!$I$29,0,10*ROW('Water Data'!I196)))</f>
        <v/>
      </c>
      <c r="CK202" s="309" t="str">
        <f ca="true">+IF(OFFSET('Sanitation Data'!$D$28,0,10*ROW('Sanitation Data'!D196))="","",OFFSET('Sanitation Data'!$D$28,0,10*ROW('Sanitation Data'!D196)))</f>
        <v/>
      </c>
      <c r="CL202" s="309" t="str">
        <f ca="true">+IF(OFFSET('Sanitation Data'!$D$29,0,10*ROW('Sanitation Data'!D196))="","",OFFSET('Sanitation Data'!$D$29,0,10*ROW('Sanitation Data'!D196)))</f>
        <v/>
      </c>
      <c r="CM202" s="309" t="str">
        <f ca="true">+IF(OFFSET('Sanitation Data'!$D$30,0,10*ROW('Sanitation Data'!D196))="","",OFFSET('Sanitation Data'!$D$30,0,10*ROW('Sanitation Data'!D196)))</f>
        <v/>
      </c>
      <c r="CN202" s="309" t="str">
        <f ca="true">+IF(OFFSET('Sanitation Data'!$D$31,0,10*ROW('Sanitation Data'!D196))="","",OFFSET('Sanitation Data'!$D$31,0,10*ROW('Sanitation Data'!D196)))</f>
        <v/>
      </c>
      <c r="CO202" s="309" t="str">
        <f ca="true">+IF(OFFSET('Sanitation Data'!$D$32,0,10*ROW('Sanitation Data'!D196))="","",OFFSET('Sanitation Data'!$D$32,0,10*ROW('Sanitation Data'!D196)))</f>
        <v/>
      </c>
      <c r="CP202" s="309" t="str">
        <f ca="true">+IF(OFFSET('Sanitation Data'!$E$28,0,10*ROW('Sanitation Data'!E196))="","",OFFSET('Sanitation Data'!$E$28,0,10*ROW('Sanitation Data'!E196)))</f>
        <v/>
      </c>
      <c r="CQ202" s="309" t="str">
        <f ca="true">+IF(OFFSET('Sanitation Data'!$E$29,0,10*ROW('Sanitation Data'!E196))="","",OFFSET('Sanitation Data'!$E$29,0,10*ROW('Sanitation Data'!E196)))</f>
        <v/>
      </c>
      <c r="CR202" s="309" t="str">
        <f ca="true">+IF(OFFSET('Sanitation Data'!$E$30,0,10*ROW('Sanitation Data'!E196))="","",OFFSET('Sanitation Data'!$E$30,0,10*ROW('Sanitation Data'!E196)))</f>
        <v/>
      </c>
      <c r="CS202" s="309" t="str">
        <f ca="true">+IF(OFFSET('Sanitation Data'!$E$31,0,10*ROW('Sanitation Data'!E196))="","",OFFSET('Sanitation Data'!$E$31,0,10*ROW('Sanitation Data'!E196)))</f>
        <v/>
      </c>
      <c r="CT202" s="309" t="str">
        <f ca="true">+IF(OFFSET('Sanitation Data'!$E$32,0,10*ROW('Sanitation Data'!E196))="","",OFFSET('Sanitation Data'!$E$32,0,10*ROW('Sanitation Data'!E196)))</f>
        <v/>
      </c>
      <c r="CU202" s="309" t="str">
        <f ca="true">+IF(OFFSET('Sanitation Data'!$F$28,0,10*ROW('Sanitation Data'!F196))="","",OFFSET('Sanitation Data'!$F$28,0,10*ROW('Sanitation Data'!F196)))</f>
        <v/>
      </c>
      <c r="CV202" s="309" t="str">
        <f ca="true">+IF(OFFSET('Sanitation Data'!$F$29,0,10*ROW('Sanitation Data'!F196))="","",OFFSET('Sanitation Data'!$F$29,0,10*ROW('Sanitation Data'!F196)))</f>
        <v/>
      </c>
      <c r="CW202" s="309" t="str">
        <f ca="true">+IF(OFFSET('Sanitation Data'!$F$30,0,10*ROW('Sanitation Data'!F196))="","",OFFSET('Sanitation Data'!$F$30,0,10*ROW('Sanitation Data'!F196)))</f>
        <v/>
      </c>
      <c r="CX202" s="309" t="str">
        <f ca="true">+IF(OFFSET('Sanitation Data'!$F$31,0,10*ROW('Sanitation Data'!F196))="","",OFFSET('Sanitation Data'!$F$31,0,10*ROW('Sanitation Data'!F196)))</f>
        <v/>
      </c>
      <c r="CY202" s="309" t="str">
        <f ca="true">+IF(OFFSET('Sanitation Data'!$F$32,0,10*ROW('Sanitation Data'!F196))="","",OFFSET('Sanitation Data'!$F$32,0,10*ROW('Sanitation Data'!F196)))</f>
        <v/>
      </c>
      <c r="CZ202" s="309" t="str">
        <f ca="true">+IF(OFFSET('Sanitation Data'!$G$28,0,10*ROW('Sanitation Data'!G196))="","",OFFSET('Sanitation Data'!$G$28,0,10*ROW('Sanitation Data'!G196)))</f>
        <v/>
      </c>
      <c r="DA202" s="309" t="str">
        <f ca="true">+IF(OFFSET('Sanitation Data'!$G$29,0,10*ROW('Sanitation Data'!G196))="","",OFFSET('Sanitation Data'!$G$29,0,10*ROW('Sanitation Data'!G196)))</f>
        <v/>
      </c>
      <c r="DB202" s="309" t="str">
        <f ca="true">+IF(OFFSET('Sanitation Data'!$G$30,0,10*ROW('Sanitation Data'!G196))="","",OFFSET('Sanitation Data'!$G$30,0,10*ROW('Sanitation Data'!G196)))</f>
        <v/>
      </c>
      <c r="DC202" s="309" t="str">
        <f ca="true">+IF(OFFSET('Sanitation Data'!$G$31,0,10*ROW('Sanitation Data'!G196))="","",OFFSET('Sanitation Data'!$G$31,0,10*ROW('Sanitation Data'!G196)))</f>
        <v/>
      </c>
      <c r="DD202" s="309" t="str">
        <f ca="true">+IF(OFFSET('Sanitation Data'!$G$32,0,10*ROW('Sanitation Data'!G196))="","",OFFSET('Sanitation Data'!$G$32,0,10*ROW('Sanitation Data'!G196)))</f>
        <v/>
      </c>
      <c r="DE202" s="309" t="str">
        <f ca="true">+IF(OFFSET('Sanitation Data'!$H$28,0,10*ROW('Sanitation Data'!H196))="","",OFFSET('Sanitation Data'!$H$28,0,10*ROW('Sanitation Data'!H196)))</f>
        <v/>
      </c>
      <c r="DF202" s="309" t="str">
        <f ca="true">+IF(OFFSET('Sanitation Data'!$H$29,0,10*ROW('Sanitation Data'!H196))="","",OFFSET('Sanitation Data'!$H$29,0,10*ROW('Sanitation Data'!H196)))</f>
        <v/>
      </c>
      <c r="DG202" s="309" t="str">
        <f ca="true">+IF(OFFSET('Sanitation Data'!$H$30,0,10*ROW('Sanitation Data'!H196))="","",OFFSET('Sanitation Data'!$H$30,0,10*ROW('Sanitation Data'!H196)))</f>
        <v/>
      </c>
      <c r="DH202" s="309" t="str">
        <f ca="true">+IF(OFFSET('Sanitation Data'!$H$31,0,10*ROW('Sanitation Data'!H196))="","",OFFSET('Sanitation Data'!$H$31,0,10*ROW('Sanitation Data'!H196)))</f>
        <v/>
      </c>
      <c r="DI202" s="309" t="str">
        <f ca="true">+IF(OFFSET('Sanitation Data'!$H$32,0,10*ROW('Sanitation Data'!H196))="","",OFFSET('Sanitation Data'!$H$32,0,10*ROW('Sanitation Data'!H196)))</f>
        <v/>
      </c>
      <c r="DJ202" s="309" t="str">
        <f ca="true">+IF(OFFSET('Sanitation Data'!$I$28,0,10*ROW('Sanitation Data'!I196))="","",OFFSET('Sanitation Data'!$I$28,0,10*ROW('Sanitation Data'!I196)))</f>
        <v/>
      </c>
      <c r="DK202" s="309" t="str">
        <f ca="true">+IF(OFFSET('Sanitation Data'!$I$29,0,10*ROW('Sanitation Data'!I196))="","",OFFSET('Sanitation Data'!$I$29,0,10*ROW('Sanitation Data'!I196)))</f>
        <v/>
      </c>
      <c r="DL202" s="309" t="str">
        <f ca="true">+IF(OFFSET('Sanitation Data'!$I$30,0,10*ROW('Sanitation Data'!I196))="","",OFFSET('Sanitation Data'!$I$30,0,10*ROW('Sanitation Data'!I196)))</f>
        <v/>
      </c>
      <c r="DM202" s="309" t="str">
        <f ca="true">+IF(OFFSET('Sanitation Data'!$I$31,0,10*ROW('Sanitation Data'!I196))="","",OFFSET('Sanitation Data'!$I$31,0,10*ROW('Sanitation Data'!I196)))</f>
        <v/>
      </c>
      <c r="DN202" s="309" t="str">
        <f ca="true">+IF(OFFSET('Sanitation Data'!$I$32,0,10*ROW('Sanitation Data'!I196))="","",OFFSET('Sanitation Data'!$I$32,0,10*ROW('Sanitation Data'!I196)))</f>
        <v/>
      </c>
      <c r="DO202" s="309" t="str">
        <f ca="true">+IF(OFFSET('Hygiene Data'!$D$11,0,10*ROW('Hygiene Data'!D196))="","",OFFSET('Hygiene Data'!$D$11,0,10*ROW('Hygiene Data'!D196)))</f>
        <v/>
      </c>
      <c r="DP202" s="309" t="str">
        <f ca="true">+IF(OFFSET('Hygiene Data'!$D$12,0,10*ROW('Hygiene Data'!D196))="","",OFFSET('Hygiene Data'!$D$12,0,10*ROW('Hygiene Data'!D196)))</f>
        <v/>
      </c>
      <c r="DQ202" s="309" t="str">
        <f ca="true">+IF(OFFSET('Hygiene Data'!$D$13,0,10*ROW('Hygiene Data'!D196))="","",OFFSET('Hygiene Data'!$D$13,0,10*ROW('Hygiene Data'!D196)))</f>
        <v/>
      </c>
      <c r="DR202" s="309" t="str">
        <f ca="true">+IF(OFFSET('Hygiene Data'!$E$11,0,10*ROW('Hygiene Data'!E196))="","",OFFSET('Hygiene Data'!$E$11,0,10*ROW('Hygiene Data'!E196)))</f>
        <v/>
      </c>
      <c r="DS202" s="309" t="str">
        <f ca="true">+IF(OFFSET('Hygiene Data'!$E$12,0,10*ROW('Hygiene Data'!E196))="","",OFFSET('Hygiene Data'!$E$12,0,10*ROW('Hygiene Data'!E196)))</f>
        <v/>
      </c>
      <c r="DT202" s="309" t="str">
        <f ca="true">+IF(OFFSET('Hygiene Data'!$E$13,0,10*ROW('Hygiene Data'!E196))="","",OFFSET('Hygiene Data'!$E$13,0,10*ROW('Hygiene Data'!E196)))</f>
        <v/>
      </c>
      <c r="DU202" s="309" t="str">
        <f ca="true">+IF(OFFSET('Hygiene Data'!$F$11,0,10*ROW('Hygiene Data'!F196))="","",OFFSET('Hygiene Data'!$F$11,0,10*ROW('Hygiene Data'!F196)))</f>
        <v/>
      </c>
      <c r="DV202" s="309" t="str">
        <f ca="true">+IF(OFFSET('Hygiene Data'!$F$12,0,10*ROW('Hygiene Data'!F196))="","",OFFSET('Hygiene Data'!$F$12,0,10*ROW('Hygiene Data'!F196)))</f>
        <v/>
      </c>
      <c r="DW202" s="309" t="str">
        <f ca="true">+IF(OFFSET('Hygiene Data'!$F$13,0,10*ROW('Hygiene Data'!F196))="","",OFFSET('Hygiene Data'!$F$13,0,10*ROW('Hygiene Data'!F196)))</f>
        <v/>
      </c>
      <c r="DX202" s="309" t="str">
        <f ca="true">+IF(OFFSET('Hygiene Data'!$G$11,0,10*ROW('Hygiene Data'!G196))="","",OFFSET('Hygiene Data'!$G$11,0,10*ROW('Hygiene Data'!G196)))</f>
        <v/>
      </c>
      <c r="DY202" s="309" t="str">
        <f ca="true">+IF(OFFSET('Hygiene Data'!$G$12,0,10*ROW('Hygiene Data'!G196))="","",OFFSET('Hygiene Data'!$G$12,0,10*ROW('Hygiene Data'!G196)))</f>
        <v/>
      </c>
      <c r="DZ202" s="309" t="str">
        <f ca="true">+IF(OFFSET('Hygiene Data'!$G$13,0,10*ROW('Hygiene Data'!G196))="","",OFFSET('Hygiene Data'!$G$13,0,10*ROW('Hygiene Data'!G196)))</f>
        <v/>
      </c>
      <c r="EA202" s="309" t="str">
        <f ca="true">+IF(OFFSET('Hygiene Data'!$H$11,0,10*ROW('Hygiene Data'!H196))="","",OFFSET('Hygiene Data'!$H$11,0,10*ROW('Hygiene Data'!H196)))</f>
        <v/>
      </c>
      <c r="EB202" s="309" t="str">
        <f ca="true">+IF(OFFSET('Hygiene Data'!$H$12,0,10*ROW('Hygiene Data'!H196))="","",OFFSET('Hygiene Data'!$H$12,0,10*ROW('Hygiene Data'!H196)))</f>
        <v/>
      </c>
      <c r="EC202" s="309" t="str">
        <f ca="true">+IF(OFFSET('Hygiene Data'!$H$13,0,10*ROW('Hygiene Data'!H196))="","",OFFSET('Hygiene Data'!$H$13,0,10*ROW('Hygiene Data'!H196)))</f>
        <v/>
      </c>
      <c r="ED202" s="309" t="str">
        <f ca="true">+IF(OFFSET('Hygiene Data'!$I$11,0,10*ROW('Hygiene Data'!I196))="","",OFFSET('Hygiene Data'!$I$11,0,10*ROW('Hygiene Data'!I196)))</f>
        <v/>
      </c>
      <c r="EE202" s="309" t="str">
        <f ca="true">+IF(OFFSET('Hygiene Data'!$I$12,0,10*ROW('Hygiene Data'!I196))="","",OFFSET('Hygiene Data'!$I$12,0,10*ROW('Hygiene Data'!I196)))</f>
        <v/>
      </c>
      <c r="EF202" s="309"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65"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9"/>
      <c r="BS203" s="309" t="str">
        <f ca="true">+IF(OFFSET('Water Data'!$D$27,0,10*ROW('Water Data'!D197))="","",OFFSET('Water Data'!$D$27,0,10*ROW('Water Data'!D197)))</f>
        <v/>
      </c>
      <c r="BT203" s="309" t="str">
        <f ca="true">+IF(OFFSET('Water Data'!$D$28,0,10*ROW('Water Data'!D197))="","",OFFSET('Water Data'!$D$28,0,10*ROW('Water Data'!D197)))</f>
        <v/>
      </c>
      <c r="BU203" s="309" t="str">
        <f ca="true">+IF(OFFSET('Water Data'!$D$29,0,10*ROW('Water Data'!D197))="","",OFFSET('Water Data'!$D$29,0,10*ROW('Water Data'!D197)))</f>
        <v/>
      </c>
      <c r="BV203" s="309" t="str">
        <f ca="true">+IF(OFFSET('Water Data'!$E$27,0,10*ROW('Water Data'!E197))="","",OFFSET('Water Data'!$E$27,0,10*ROW('Water Data'!E197)))</f>
        <v/>
      </c>
      <c r="BW203" s="309" t="str">
        <f ca="true">+IF(OFFSET('Water Data'!$E$28,0,10*ROW('Water Data'!E197))="","",OFFSET('Water Data'!$E$28,0,10*ROW('Water Data'!E197)))</f>
        <v/>
      </c>
      <c r="BX203" s="309" t="str">
        <f ca="true">+IF(OFFSET('Water Data'!$E$29,0,10*ROW('Water Data'!E197))="","",OFFSET('Water Data'!$E$29,0,10*ROW('Water Data'!E197)))</f>
        <v/>
      </c>
      <c r="BY203" s="309" t="str">
        <f ca="true">+IF(OFFSET('Water Data'!$F$27,0,10*ROW('Water Data'!F197))="","",OFFSET('Water Data'!$F$27,0,10*ROW('Water Data'!F197)))</f>
        <v/>
      </c>
      <c r="BZ203" s="309" t="str">
        <f ca="true">+IF(OFFSET('Water Data'!$F$28,0,10*ROW('Water Data'!F197))="","",OFFSET('Water Data'!$F$28,0,10*ROW('Water Data'!F197)))</f>
        <v/>
      </c>
      <c r="CA203" s="309" t="str">
        <f ca="true">+IF(OFFSET('Water Data'!$F$29,0,10*ROW('Water Data'!F197))="","",OFFSET('Water Data'!$F$29,0,10*ROW('Water Data'!F197)))</f>
        <v/>
      </c>
      <c r="CB203" s="309" t="str">
        <f ca="true">+IF(OFFSET('Water Data'!$G$27,0,10*ROW('Water Data'!G197))="","",OFFSET('Water Data'!$G$27,0,10*ROW('Water Data'!G197)))</f>
        <v/>
      </c>
      <c r="CC203" s="309" t="str">
        <f ca="true">+IF(OFFSET('Water Data'!$G$28,0,10*ROW('Water Data'!G197))="","",OFFSET('Water Data'!$G$28,0,10*ROW('Water Data'!G197)))</f>
        <v/>
      </c>
      <c r="CD203" s="309" t="str">
        <f ca="true">+IF(OFFSET('Water Data'!$G$29,0,10*ROW('Water Data'!G197))="","",OFFSET('Water Data'!$G$29,0,10*ROW('Water Data'!G197)))</f>
        <v/>
      </c>
      <c r="CE203" s="309" t="str">
        <f ca="true">+IF(OFFSET('Water Data'!$H$27,0,10*ROW('Water Data'!H197))="","",OFFSET('Water Data'!$H$27,0,10*ROW('Water Data'!H197)))</f>
        <v/>
      </c>
      <c r="CF203" s="309" t="str">
        <f ca="true">+IF(OFFSET('Water Data'!$H$28,0,10*ROW('Water Data'!H197))="","",OFFSET('Water Data'!$H$28,0,10*ROW('Water Data'!H197)))</f>
        <v/>
      </c>
      <c r="CG203" s="309" t="str">
        <f ca="true">+IF(OFFSET('Water Data'!$H$29,0,10*ROW('Water Data'!H197))="","",OFFSET('Water Data'!$H$29,0,10*ROW('Water Data'!H197)))</f>
        <v/>
      </c>
      <c r="CH203" s="309" t="str">
        <f ca="true">+IF(OFFSET('Water Data'!$I$27,0,10*ROW('Water Data'!I197))="","",OFFSET('Water Data'!$I$27,0,10*ROW('Water Data'!I197)))</f>
        <v/>
      </c>
      <c r="CI203" s="309" t="str">
        <f ca="true">+IF(OFFSET('Water Data'!$I$28,0,10*ROW('Water Data'!I197))="","",OFFSET('Water Data'!$I$28,0,10*ROW('Water Data'!I197)))</f>
        <v/>
      </c>
      <c r="CJ203" s="309" t="str">
        <f ca="true">+IF(OFFSET('Water Data'!$I$29,0,10*ROW('Water Data'!I197))="","",OFFSET('Water Data'!$I$29,0,10*ROW('Water Data'!I197)))</f>
        <v/>
      </c>
      <c r="CK203" s="309" t="str">
        <f ca="true">+IF(OFFSET('Sanitation Data'!$D$28,0,10*ROW('Sanitation Data'!D197))="","",OFFSET('Sanitation Data'!$D$28,0,10*ROW('Sanitation Data'!D197)))</f>
        <v/>
      </c>
      <c r="CL203" s="309" t="str">
        <f ca="true">+IF(OFFSET('Sanitation Data'!$D$29,0,10*ROW('Sanitation Data'!D197))="","",OFFSET('Sanitation Data'!$D$29,0,10*ROW('Sanitation Data'!D197)))</f>
        <v/>
      </c>
      <c r="CM203" s="309" t="str">
        <f ca="true">+IF(OFFSET('Sanitation Data'!$D$30,0,10*ROW('Sanitation Data'!D197))="","",OFFSET('Sanitation Data'!$D$30,0,10*ROW('Sanitation Data'!D197)))</f>
        <v/>
      </c>
      <c r="CN203" s="309" t="str">
        <f ca="true">+IF(OFFSET('Sanitation Data'!$D$31,0,10*ROW('Sanitation Data'!D197))="","",OFFSET('Sanitation Data'!$D$31,0,10*ROW('Sanitation Data'!D197)))</f>
        <v/>
      </c>
      <c r="CO203" s="309" t="str">
        <f ca="true">+IF(OFFSET('Sanitation Data'!$D$32,0,10*ROW('Sanitation Data'!D197))="","",OFFSET('Sanitation Data'!$D$32,0,10*ROW('Sanitation Data'!D197)))</f>
        <v/>
      </c>
      <c r="CP203" s="309" t="str">
        <f ca="true">+IF(OFFSET('Sanitation Data'!$E$28,0,10*ROW('Sanitation Data'!E197))="","",OFFSET('Sanitation Data'!$E$28,0,10*ROW('Sanitation Data'!E197)))</f>
        <v/>
      </c>
      <c r="CQ203" s="309" t="str">
        <f ca="true">+IF(OFFSET('Sanitation Data'!$E$29,0,10*ROW('Sanitation Data'!E197))="","",OFFSET('Sanitation Data'!$E$29,0,10*ROW('Sanitation Data'!E197)))</f>
        <v/>
      </c>
      <c r="CR203" s="309" t="str">
        <f ca="true">+IF(OFFSET('Sanitation Data'!$E$30,0,10*ROW('Sanitation Data'!E197))="","",OFFSET('Sanitation Data'!$E$30,0,10*ROW('Sanitation Data'!E197)))</f>
        <v/>
      </c>
      <c r="CS203" s="309" t="str">
        <f ca="true">+IF(OFFSET('Sanitation Data'!$E$31,0,10*ROW('Sanitation Data'!E197))="","",OFFSET('Sanitation Data'!$E$31,0,10*ROW('Sanitation Data'!E197)))</f>
        <v/>
      </c>
      <c r="CT203" s="309" t="str">
        <f ca="true">+IF(OFFSET('Sanitation Data'!$E$32,0,10*ROW('Sanitation Data'!E197))="","",OFFSET('Sanitation Data'!$E$32,0,10*ROW('Sanitation Data'!E197)))</f>
        <v/>
      </c>
      <c r="CU203" s="309" t="str">
        <f ca="true">+IF(OFFSET('Sanitation Data'!$F$28,0,10*ROW('Sanitation Data'!F197))="","",OFFSET('Sanitation Data'!$F$28,0,10*ROW('Sanitation Data'!F197)))</f>
        <v/>
      </c>
      <c r="CV203" s="309" t="str">
        <f ca="true">+IF(OFFSET('Sanitation Data'!$F$29,0,10*ROW('Sanitation Data'!F197))="","",OFFSET('Sanitation Data'!$F$29,0,10*ROW('Sanitation Data'!F197)))</f>
        <v/>
      </c>
      <c r="CW203" s="309" t="str">
        <f ca="true">+IF(OFFSET('Sanitation Data'!$F$30,0,10*ROW('Sanitation Data'!F197))="","",OFFSET('Sanitation Data'!$F$30,0,10*ROW('Sanitation Data'!F197)))</f>
        <v/>
      </c>
      <c r="CX203" s="309" t="str">
        <f ca="true">+IF(OFFSET('Sanitation Data'!$F$31,0,10*ROW('Sanitation Data'!F197))="","",OFFSET('Sanitation Data'!$F$31,0,10*ROW('Sanitation Data'!F197)))</f>
        <v/>
      </c>
      <c r="CY203" s="309" t="str">
        <f ca="true">+IF(OFFSET('Sanitation Data'!$F$32,0,10*ROW('Sanitation Data'!F197))="","",OFFSET('Sanitation Data'!$F$32,0,10*ROW('Sanitation Data'!F197)))</f>
        <v/>
      </c>
      <c r="CZ203" s="309" t="str">
        <f ca="true">+IF(OFFSET('Sanitation Data'!$G$28,0,10*ROW('Sanitation Data'!G197))="","",OFFSET('Sanitation Data'!$G$28,0,10*ROW('Sanitation Data'!G197)))</f>
        <v/>
      </c>
      <c r="DA203" s="309" t="str">
        <f ca="true">+IF(OFFSET('Sanitation Data'!$G$29,0,10*ROW('Sanitation Data'!G197))="","",OFFSET('Sanitation Data'!$G$29,0,10*ROW('Sanitation Data'!G197)))</f>
        <v/>
      </c>
      <c r="DB203" s="309" t="str">
        <f ca="true">+IF(OFFSET('Sanitation Data'!$G$30,0,10*ROW('Sanitation Data'!G197))="","",OFFSET('Sanitation Data'!$G$30,0,10*ROW('Sanitation Data'!G197)))</f>
        <v/>
      </c>
      <c r="DC203" s="309" t="str">
        <f ca="true">+IF(OFFSET('Sanitation Data'!$G$31,0,10*ROW('Sanitation Data'!G197))="","",OFFSET('Sanitation Data'!$G$31,0,10*ROW('Sanitation Data'!G197)))</f>
        <v/>
      </c>
      <c r="DD203" s="309" t="str">
        <f ca="true">+IF(OFFSET('Sanitation Data'!$G$32,0,10*ROW('Sanitation Data'!G197))="","",OFFSET('Sanitation Data'!$G$32,0,10*ROW('Sanitation Data'!G197)))</f>
        <v/>
      </c>
      <c r="DE203" s="309" t="str">
        <f ca="true">+IF(OFFSET('Sanitation Data'!$H$28,0,10*ROW('Sanitation Data'!H197))="","",OFFSET('Sanitation Data'!$H$28,0,10*ROW('Sanitation Data'!H197)))</f>
        <v/>
      </c>
      <c r="DF203" s="309" t="str">
        <f ca="true">+IF(OFFSET('Sanitation Data'!$H$29,0,10*ROW('Sanitation Data'!H197))="","",OFFSET('Sanitation Data'!$H$29,0,10*ROW('Sanitation Data'!H197)))</f>
        <v/>
      </c>
      <c r="DG203" s="309" t="str">
        <f ca="true">+IF(OFFSET('Sanitation Data'!$H$30,0,10*ROW('Sanitation Data'!H197))="","",OFFSET('Sanitation Data'!$H$30,0,10*ROW('Sanitation Data'!H197)))</f>
        <v/>
      </c>
      <c r="DH203" s="309" t="str">
        <f ca="true">+IF(OFFSET('Sanitation Data'!$H$31,0,10*ROW('Sanitation Data'!H197))="","",OFFSET('Sanitation Data'!$H$31,0,10*ROW('Sanitation Data'!H197)))</f>
        <v/>
      </c>
      <c r="DI203" s="309" t="str">
        <f ca="true">+IF(OFFSET('Sanitation Data'!$H$32,0,10*ROW('Sanitation Data'!H197))="","",OFFSET('Sanitation Data'!$H$32,0,10*ROW('Sanitation Data'!H197)))</f>
        <v/>
      </c>
      <c r="DJ203" s="309" t="str">
        <f ca="true">+IF(OFFSET('Sanitation Data'!$I$28,0,10*ROW('Sanitation Data'!I197))="","",OFFSET('Sanitation Data'!$I$28,0,10*ROW('Sanitation Data'!I197)))</f>
        <v/>
      </c>
      <c r="DK203" s="309" t="str">
        <f ca="true">+IF(OFFSET('Sanitation Data'!$I$29,0,10*ROW('Sanitation Data'!I197))="","",OFFSET('Sanitation Data'!$I$29,0,10*ROW('Sanitation Data'!I197)))</f>
        <v/>
      </c>
      <c r="DL203" s="309" t="str">
        <f ca="true">+IF(OFFSET('Sanitation Data'!$I$30,0,10*ROW('Sanitation Data'!I197))="","",OFFSET('Sanitation Data'!$I$30,0,10*ROW('Sanitation Data'!I197)))</f>
        <v/>
      </c>
      <c r="DM203" s="309" t="str">
        <f ca="true">+IF(OFFSET('Sanitation Data'!$I$31,0,10*ROW('Sanitation Data'!I197))="","",OFFSET('Sanitation Data'!$I$31,0,10*ROW('Sanitation Data'!I197)))</f>
        <v/>
      </c>
      <c r="DN203" s="309" t="str">
        <f ca="true">+IF(OFFSET('Sanitation Data'!$I$32,0,10*ROW('Sanitation Data'!I197))="","",OFFSET('Sanitation Data'!$I$32,0,10*ROW('Sanitation Data'!I197)))</f>
        <v/>
      </c>
      <c r="DO203" s="309" t="str">
        <f ca="true">+IF(OFFSET('Hygiene Data'!$D$11,0,10*ROW('Hygiene Data'!D197))="","",OFFSET('Hygiene Data'!$D$11,0,10*ROW('Hygiene Data'!D197)))</f>
        <v/>
      </c>
      <c r="DP203" s="309" t="str">
        <f ca="true">+IF(OFFSET('Hygiene Data'!$D$12,0,10*ROW('Hygiene Data'!D197))="","",OFFSET('Hygiene Data'!$D$12,0,10*ROW('Hygiene Data'!D197)))</f>
        <v/>
      </c>
      <c r="DQ203" s="309" t="str">
        <f ca="true">+IF(OFFSET('Hygiene Data'!$D$13,0,10*ROW('Hygiene Data'!D197))="","",OFFSET('Hygiene Data'!$D$13,0,10*ROW('Hygiene Data'!D197)))</f>
        <v/>
      </c>
      <c r="DR203" s="309" t="str">
        <f ca="true">+IF(OFFSET('Hygiene Data'!$E$11,0,10*ROW('Hygiene Data'!E197))="","",OFFSET('Hygiene Data'!$E$11,0,10*ROW('Hygiene Data'!E197)))</f>
        <v/>
      </c>
      <c r="DS203" s="309" t="str">
        <f ca="true">+IF(OFFSET('Hygiene Data'!$E$12,0,10*ROW('Hygiene Data'!E197))="","",OFFSET('Hygiene Data'!$E$12,0,10*ROW('Hygiene Data'!E197)))</f>
        <v/>
      </c>
      <c r="DT203" s="309" t="str">
        <f ca="true">+IF(OFFSET('Hygiene Data'!$E$13,0,10*ROW('Hygiene Data'!E197))="","",OFFSET('Hygiene Data'!$E$13,0,10*ROW('Hygiene Data'!E197)))</f>
        <v/>
      </c>
      <c r="DU203" s="309" t="str">
        <f ca="true">+IF(OFFSET('Hygiene Data'!$F$11,0,10*ROW('Hygiene Data'!F197))="","",OFFSET('Hygiene Data'!$F$11,0,10*ROW('Hygiene Data'!F197)))</f>
        <v/>
      </c>
      <c r="DV203" s="309" t="str">
        <f ca="true">+IF(OFFSET('Hygiene Data'!$F$12,0,10*ROW('Hygiene Data'!F197))="","",OFFSET('Hygiene Data'!$F$12,0,10*ROW('Hygiene Data'!F197)))</f>
        <v/>
      </c>
      <c r="DW203" s="309" t="str">
        <f ca="true">+IF(OFFSET('Hygiene Data'!$F$13,0,10*ROW('Hygiene Data'!F197))="","",OFFSET('Hygiene Data'!$F$13,0,10*ROW('Hygiene Data'!F197)))</f>
        <v/>
      </c>
      <c r="DX203" s="309" t="str">
        <f ca="true">+IF(OFFSET('Hygiene Data'!$G$11,0,10*ROW('Hygiene Data'!G197))="","",OFFSET('Hygiene Data'!$G$11,0,10*ROW('Hygiene Data'!G197)))</f>
        <v/>
      </c>
      <c r="DY203" s="309" t="str">
        <f ca="true">+IF(OFFSET('Hygiene Data'!$G$12,0,10*ROW('Hygiene Data'!G197))="","",OFFSET('Hygiene Data'!$G$12,0,10*ROW('Hygiene Data'!G197)))</f>
        <v/>
      </c>
      <c r="DZ203" s="309" t="str">
        <f ca="true">+IF(OFFSET('Hygiene Data'!$G$13,0,10*ROW('Hygiene Data'!G197))="","",OFFSET('Hygiene Data'!$G$13,0,10*ROW('Hygiene Data'!G197)))</f>
        <v/>
      </c>
      <c r="EA203" s="309" t="str">
        <f ca="true">+IF(OFFSET('Hygiene Data'!$H$11,0,10*ROW('Hygiene Data'!H197))="","",OFFSET('Hygiene Data'!$H$11,0,10*ROW('Hygiene Data'!H197)))</f>
        <v/>
      </c>
      <c r="EB203" s="309" t="str">
        <f ca="true">+IF(OFFSET('Hygiene Data'!$H$12,0,10*ROW('Hygiene Data'!H197))="","",OFFSET('Hygiene Data'!$H$12,0,10*ROW('Hygiene Data'!H197)))</f>
        <v/>
      </c>
      <c r="EC203" s="309" t="str">
        <f ca="true">+IF(OFFSET('Hygiene Data'!$H$13,0,10*ROW('Hygiene Data'!H197))="","",OFFSET('Hygiene Data'!$H$13,0,10*ROW('Hygiene Data'!H197)))</f>
        <v/>
      </c>
      <c r="ED203" s="309" t="str">
        <f ca="true">+IF(OFFSET('Hygiene Data'!$I$11,0,10*ROW('Hygiene Data'!I197))="","",OFFSET('Hygiene Data'!$I$11,0,10*ROW('Hygiene Data'!I197)))</f>
        <v/>
      </c>
      <c r="EE203" s="309" t="str">
        <f ca="true">+IF(OFFSET('Hygiene Data'!$I$12,0,10*ROW('Hygiene Data'!I197))="","",OFFSET('Hygiene Data'!$I$12,0,10*ROW('Hygiene Data'!I197)))</f>
        <v/>
      </c>
      <c r="EF203" s="309"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65"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9"/>
      <c r="BS204" s="309" t="str">
        <f ca="true">+IF(OFFSET('Water Data'!$D$27,0,10*ROW('Water Data'!D198))="","",OFFSET('Water Data'!$D$27,0,10*ROW('Water Data'!D198)))</f>
        <v/>
      </c>
      <c r="BT204" s="309" t="str">
        <f ca="true">+IF(OFFSET('Water Data'!$D$28,0,10*ROW('Water Data'!D198))="","",OFFSET('Water Data'!$D$28,0,10*ROW('Water Data'!D198)))</f>
        <v/>
      </c>
      <c r="BU204" s="309" t="str">
        <f ca="true">+IF(OFFSET('Water Data'!$D$29,0,10*ROW('Water Data'!D198))="","",OFFSET('Water Data'!$D$29,0,10*ROW('Water Data'!D198)))</f>
        <v/>
      </c>
      <c r="BV204" s="309" t="str">
        <f ca="true">+IF(OFFSET('Water Data'!$E$27,0,10*ROW('Water Data'!E198))="","",OFFSET('Water Data'!$E$27,0,10*ROW('Water Data'!E198)))</f>
        <v/>
      </c>
      <c r="BW204" s="309" t="str">
        <f ca="true">+IF(OFFSET('Water Data'!$E$28,0,10*ROW('Water Data'!E198))="","",OFFSET('Water Data'!$E$28,0,10*ROW('Water Data'!E198)))</f>
        <v/>
      </c>
      <c r="BX204" s="309" t="str">
        <f ca="true">+IF(OFFSET('Water Data'!$E$29,0,10*ROW('Water Data'!E198))="","",OFFSET('Water Data'!$E$29,0,10*ROW('Water Data'!E198)))</f>
        <v/>
      </c>
      <c r="BY204" s="309" t="str">
        <f ca="true">+IF(OFFSET('Water Data'!$F$27,0,10*ROW('Water Data'!F198))="","",OFFSET('Water Data'!$F$27,0,10*ROW('Water Data'!F198)))</f>
        <v/>
      </c>
      <c r="BZ204" s="309" t="str">
        <f ca="true">+IF(OFFSET('Water Data'!$F$28,0,10*ROW('Water Data'!F198))="","",OFFSET('Water Data'!$F$28,0,10*ROW('Water Data'!F198)))</f>
        <v/>
      </c>
      <c r="CA204" s="309" t="str">
        <f ca="true">+IF(OFFSET('Water Data'!$F$29,0,10*ROW('Water Data'!F198))="","",OFFSET('Water Data'!$F$29,0,10*ROW('Water Data'!F198)))</f>
        <v/>
      </c>
      <c r="CB204" s="309" t="str">
        <f ca="true">+IF(OFFSET('Water Data'!$G$27,0,10*ROW('Water Data'!G198))="","",OFFSET('Water Data'!$G$27,0,10*ROW('Water Data'!G198)))</f>
        <v/>
      </c>
      <c r="CC204" s="309" t="str">
        <f ca="true">+IF(OFFSET('Water Data'!$G$28,0,10*ROW('Water Data'!G198))="","",OFFSET('Water Data'!$G$28,0,10*ROW('Water Data'!G198)))</f>
        <v/>
      </c>
      <c r="CD204" s="309" t="str">
        <f ca="true">+IF(OFFSET('Water Data'!$G$29,0,10*ROW('Water Data'!G198))="","",OFFSET('Water Data'!$G$29,0,10*ROW('Water Data'!G198)))</f>
        <v/>
      </c>
      <c r="CE204" s="309" t="str">
        <f ca="true">+IF(OFFSET('Water Data'!$H$27,0,10*ROW('Water Data'!H198))="","",OFFSET('Water Data'!$H$27,0,10*ROW('Water Data'!H198)))</f>
        <v/>
      </c>
      <c r="CF204" s="309" t="str">
        <f ca="true">+IF(OFFSET('Water Data'!$H$28,0,10*ROW('Water Data'!H198))="","",OFFSET('Water Data'!$H$28,0,10*ROW('Water Data'!H198)))</f>
        <v/>
      </c>
      <c r="CG204" s="309" t="str">
        <f ca="true">+IF(OFFSET('Water Data'!$H$29,0,10*ROW('Water Data'!H198))="","",OFFSET('Water Data'!$H$29,0,10*ROW('Water Data'!H198)))</f>
        <v/>
      </c>
      <c r="CH204" s="309" t="str">
        <f ca="true">+IF(OFFSET('Water Data'!$I$27,0,10*ROW('Water Data'!I198))="","",OFFSET('Water Data'!$I$27,0,10*ROW('Water Data'!I198)))</f>
        <v/>
      </c>
      <c r="CI204" s="309" t="str">
        <f ca="true">+IF(OFFSET('Water Data'!$I$28,0,10*ROW('Water Data'!I198))="","",OFFSET('Water Data'!$I$28,0,10*ROW('Water Data'!I198)))</f>
        <v/>
      </c>
      <c r="CJ204" s="309" t="str">
        <f ca="true">+IF(OFFSET('Water Data'!$I$29,0,10*ROW('Water Data'!I198))="","",OFFSET('Water Data'!$I$29,0,10*ROW('Water Data'!I198)))</f>
        <v/>
      </c>
      <c r="CK204" s="309" t="str">
        <f ca="true">+IF(OFFSET('Sanitation Data'!$D$28,0,10*ROW('Sanitation Data'!D198))="","",OFFSET('Sanitation Data'!$D$28,0,10*ROW('Sanitation Data'!D198)))</f>
        <v/>
      </c>
      <c r="CL204" s="309" t="str">
        <f ca="true">+IF(OFFSET('Sanitation Data'!$D$29,0,10*ROW('Sanitation Data'!D198))="","",OFFSET('Sanitation Data'!$D$29,0,10*ROW('Sanitation Data'!D198)))</f>
        <v/>
      </c>
      <c r="CM204" s="309" t="str">
        <f ca="true">+IF(OFFSET('Sanitation Data'!$D$30,0,10*ROW('Sanitation Data'!D198))="","",OFFSET('Sanitation Data'!$D$30,0,10*ROW('Sanitation Data'!D198)))</f>
        <v/>
      </c>
      <c r="CN204" s="309" t="str">
        <f ca="true">+IF(OFFSET('Sanitation Data'!$D$31,0,10*ROW('Sanitation Data'!D198))="","",OFFSET('Sanitation Data'!$D$31,0,10*ROW('Sanitation Data'!D198)))</f>
        <v/>
      </c>
      <c r="CO204" s="309" t="str">
        <f ca="true">+IF(OFFSET('Sanitation Data'!$D$32,0,10*ROW('Sanitation Data'!D198))="","",OFFSET('Sanitation Data'!$D$32,0,10*ROW('Sanitation Data'!D198)))</f>
        <v/>
      </c>
      <c r="CP204" s="309" t="str">
        <f ca="true">+IF(OFFSET('Sanitation Data'!$E$28,0,10*ROW('Sanitation Data'!E198))="","",OFFSET('Sanitation Data'!$E$28,0,10*ROW('Sanitation Data'!E198)))</f>
        <v/>
      </c>
      <c r="CQ204" s="309" t="str">
        <f ca="true">+IF(OFFSET('Sanitation Data'!$E$29,0,10*ROW('Sanitation Data'!E198))="","",OFFSET('Sanitation Data'!$E$29,0,10*ROW('Sanitation Data'!E198)))</f>
        <v/>
      </c>
      <c r="CR204" s="309" t="str">
        <f ca="true">+IF(OFFSET('Sanitation Data'!$E$30,0,10*ROW('Sanitation Data'!E198))="","",OFFSET('Sanitation Data'!$E$30,0,10*ROW('Sanitation Data'!E198)))</f>
        <v/>
      </c>
      <c r="CS204" s="309" t="str">
        <f ca="true">+IF(OFFSET('Sanitation Data'!$E$31,0,10*ROW('Sanitation Data'!E198))="","",OFFSET('Sanitation Data'!$E$31,0,10*ROW('Sanitation Data'!E198)))</f>
        <v/>
      </c>
      <c r="CT204" s="309" t="str">
        <f ca="true">+IF(OFFSET('Sanitation Data'!$E$32,0,10*ROW('Sanitation Data'!E198))="","",OFFSET('Sanitation Data'!$E$32,0,10*ROW('Sanitation Data'!E198)))</f>
        <v/>
      </c>
      <c r="CU204" s="309" t="str">
        <f ca="true">+IF(OFFSET('Sanitation Data'!$F$28,0,10*ROW('Sanitation Data'!F198))="","",OFFSET('Sanitation Data'!$F$28,0,10*ROW('Sanitation Data'!F198)))</f>
        <v/>
      </c>
      <c r="CV204" s="309" t="str">
        <f ca="true">+IF(OFFSET('Sanitation Data'!$F$29,0,10*ROW('Sanitation Data'!F198))="","",OFFSET('Sanitation Data'!$F$29,0,10*ROW('Sanitation Data'!F198)))</f>
        <v/>
      </c>
      <c r="CW204" s="309" t="str">
        <f ca="true">+IF(OFFSET('Sanitation Data'!$F$30,0,10*ROW('Sanitation Data'!F198))="","",OFFSET('Sanitation Data'!$F$30,0,10*ROW('Sanitation Data'!F198)))</f>
        <v/>
      </c>
      <c r="CX204" s="309" t="str">
        <f ca="true">+IF(OFFSET('Sanitation Data'!$F$31,0,10*ROW('Sanitation Data'!F198))="","",OFFSET('Sanitation Data'!$F$31,0,10*ROW('Sanitation Data'!F198)))</f>
        <v/>
      </c>
      <c r="CY204" s="309" t="str">
        <f ca="true">+IF(OFFSET('Sanitation Data'!$F$32,0,10*ROW('Sanitation Data'!F198))="","",OFFSET('Sanitation Data'!$F$32,0,10*ROW('Sanitation Data'!F198)))</f>
        <v/>
      </c>
      <c r="CZ204" s="309" t="str">
        <f ca="true">+IF(OFFSET('Sanitation Data'!$G$28,0,10*ROW('Sanitation Data'!G198))="","",OFFSET('Sanitation Data'!$G$28,0,10*ROW('Sanitation Data'!G198)))</f>
        <v/>
      </c>
      <c r="DA204" s="309" t="str">
        <f ca="true">+IF(OFFSET('Sanitation Data'!$G$29,0,10*ROW('Sanitation Data'!G198))="","",OFFSET('Sanitation Data'!$G$29,0,10*ROW('Sanitation Data'!G198)))</f>
        <v/>
      </c>
      <c r="DB204" s="309" t="str">
        <f ca="true">+IF(OFFSET('Sanitation Data'!$G$30,0,10*ROW('Sanitation Data'!G198))="","",OFFSET('Sanitation Data'!$G$30,0,10*ROW('Sanitation Data'!G198)))</f>
        <v/>
      </c>
      <c r="DC204" s="309" t="str">
        <f ca="true">+IF(OFFSET('Sanitation Data'!$G$31,0,10*ROW('Sanitation Data'!G198))="","",OFFSET('Sanitation Data'!$G$31,0,10*ROW('Sanitation Data'!G198)))</f>
        <v/>
      </c>
      <c r="DD204" s="309" t="str">
        <f ca="true">+IF(OFFSET('Sanitation Data'!$G$32,0,10*ROW('Sanitation Data'!G198))="","",OFFSET('Sanitation Data'!$G$32,0,10*ROW('Sanitation Data'!G198)))</f>
        <v/>
      </c>
      <c r="DE204" s="309" t="str">
        <f ca="true">+IF(OFFSET('Sanitation Data'!$H$28,0,10*ROW('Sanitation Data'!H198))="","",OFFSET('Sanitation Data'!$H$28,0,10*ROW('Sanitation Data'!H198)))</f>
        <v/>
      </c>
      <c r="DF204" s="309" t="str">
        <f ca="true">+IF(OFFSET('Sanitation Data'!$H$29,0,10*ROW('Sanitation Data'!H198))="","",OFFSET('Sanitation Data'!$H$29,0,10*ROW('Sanitation Data'!H198)))</f>
        <v/>
      </c>
      <c r="DG204" s="309" t="str">
        <f ca="true">+IF(OFFSET('Sanitation Data'!$H$30,0,10*ROW('Sanitation Data'!H198))="","",OFFSET('Sanitation Data'!$H$30,0,10*ROW('Sanitation Data'!H198)))</f>
        <v/>
      </c>
      <c r="DH204" s="309" t="str">
        <f ca="true">+IF(OFFSET('Sanitation Data'!$H$31,0,10*ROW('Sanitation Data'!H198))="","",OFFSET('Sanitation Data'!$H$31,0,10*ROW('Sanitation Data'!H198)))</f>
        <v/>
      </c>
      <c r="DI204" s="309" t="str">
        <f ca="true">+IF(OFFSET('Sanitation Data'!$H$32,0,10*ROW('Sanitation Data'!H198))="","",OFFSET('Sanitation Data'!$H$32,0,10*ROW('Sanitation Data'!H198)))</f>
        <v/>
      </c>
      <c r="DJ204" s="309" t="str">
        <f ca="true">+IF(OFFSET('Sanitation Data'!$I$28,0,10*ROW('Sanitation Data'!I198))="","",OFFSET('Sanitation Data'!$I$28,0,10*ROW('Sanitation Data'!I198)))</f>
        <v/>
      </c>
      <c r="DK204" s="309" t="str">
        <f ca="true">+IF(OFFSET('Sanitation Data'!$I$29,0,10*ROW('Sanitation Data'!I198))="","",OFFSET('Sanitation Data'!$I$29,0,10*ROW('Sanitation Data'!I198)))</f>
        <v/>
      </c>
      <c r="DL204" s="309" t="str">
        <f ca="true">+IF(OFFSET('Sanitation Data'!$I$30,0,10*ROW('Sanitation Data'!I198))="","",OFFSET('Sanitation Data'!$I$30,0,10*ROW('Sanitation Data'!I198)))</f>
        <v/>
      </c>
      <c r="DM204" s="309" t="str">
        <f ca="true">+IF(OFFSET('Sanitation Data'!$I$31,0,10*ROW('Sanitation Data'!I198))="","",OFFSET('Sanitation Data'!$I$31,0,10*ROW('Sanitation Data'!I198)))</f>
        <v/>
      </c>
      <c r="DN204" s="309" t="str">
        <f ca="true">+IF(OFFSET('Sanitation Data'!$I$32,0,10*ROW('Sanitation Data'!I198))="","",OFFSET('Sanitation Data'!$I$32,0,10*ROW('Sanitation Data'!I198)))</f>
        <v/>
      </c>
      <c r="DO204" s="309" t="str">
        <f ca="true">+IF(OFFSET('Hygiene Data'!$D$11,0,10*ROW('Hygiene Data'!D198))="","",OFFSET('Hygiene Data'!$D$11,0,10*ROW('Hygiene Data'!D198)))</f>
        <v/>
      </c>
      <c r="DP204" s="309" t="str">
        <f ca="true">+IF(OFFSET('Hygiene Data'!$D$12,0,10*ROW('Hygiene Data'!D198))="","",OFFSET('Hygiene Data'!$D$12,0,10*ROW('Hygiene Data'!D198)))</f>
        <v/>
      </c>
      <c r="DQ204" s="309" t="str">
        <f ca="true">+IF(OFFSET('Hygiene Data'!$D$13,0,10*ROW('Hygiene Data'!D198))="","",OFFSET('Hygiene Data'!$D$13,0,10*ROW('Hygiene Data'!D198)))</f>
        <v/>
      </c>
      <c r="DR204" s="309" t="str">
        <f ca="true">+IF(OFFSET('Hygiene Data'!$E$11,0,10*ROW('Hygiene Data'!E198))="","",OFFSET('Hygiene Data'!$E$11,0,10*ROW('Hygiene Data'!E198)))</f>
        <v/>
      </c>
      <c r="DS204" s="309" t="str">
        <f ca="true">+IF(OFFSET('Hygiene Data'!$E$12,0,10*ROW('Hygiene Data'!E198))="","",OFFSET('Hygiene Data'!$E$12,0,10*ROW('Hygiene Data'!E198)))</f>
        <v/>
      </c>
      <c r="DT204" s="309" t="str">
        <f ca="true">+IF(OFFSET('Hygiene Data'!$E$13,0,10*ROW('Hygiene Data'!E198))="","",OFFSET('Hygiene Data'!$E$13,0,10*ROW('Hygiene Data'!E198)))</f>
        <v/>
      </c>
      <c r="DU204" s="309" t="str">
        <f ca="true">+IF(OFFSET('Hygiene Data'!$F$11,0,10*ROW('Hygiene Data'!F198))="","",OFFSET('Hygiene Data'!$F$11,0,10*ROW('Hygiene Data'!F198)))</f>
        <v/>
      </c>
      <c r="DV204" s="309" t="str">
        <f ca="true">+IF(OFFSET('Hygiene Data'!$F$12,0,10*ROW('Hygiene Data'!F198))="","",OFFSET('Hygiene Data'!$F$12,0,10*ROW('Hygiene Data'!F198)))</f>
        <v/>
      </c>
      <c r="DW204" s="309" t="str">
        <f ca="true">+IF(OFFSET('Hygiene Data'!$F$13,0,10*ROW('Hygiene Data'!F198))="","",OFFSET('Hygiene Data'!$F$13,0,10*ROW('Hygiene Data'!F198)))</f>
        <v/>
      </c>
      <c r="DX204" s="309" t="str">
        <f ca="true">+IF(OFFSET('Hygiene Data'!$G$11,0,10*ROW('Hygiene Data'!G198))="","",OFFSET('Hygiene Data'!$G$11,0,10*ROW('Hygiene Data'!G198)))</f>
        <v/>
      </c>
      <c r="DY204" s="309" t="str">
        <f ca="true">+IF(OFFSET('Hygiene Data'!$G$12,0,10*ROW('Hygiene Data'!G198))="","",OFFSET('Hygiene Data'!$G$12,0,10*ROW('Hygiene Data'!G198)))</f>
        <v/>
      </c>
      <c r="DZ204" s="309" t="str">
        <f ca="true">+IF(OFFSET('Hygiene Data'!$G$13,0,10*ROW('Hygiene Data'!G198))="","",OFFSET('Hygiene Data'!$G$13,0,10*ROW('Hygiene Data'!G198)))</f>
        <v/>
      </c>
      <c r="EA204" s="309" t="str">
        <f ca="true">+IF(OFFSET('Hygiene Data'!$H$11,0,10*ROW('Hygiene Data'!H198))="","",OFFSET('Hygiene Data'!$H$11,0,10*ROW('Hygiene Data'!H198)))</f>
        <v/>
      </c>
      <c r="EB204" s="309" t="str">
        <f ca="true">+IF(OFFSET('Hygiene Data'!$H$12,0,10*ROW('Hygiene Data'!H198))="","",OFFSET('Hygiene Data'!$H$12,0,10*ROW('Hygiene Data'!H198)))</f>
        <v/>
      </c>
      <c r="EC204" s="309" t="str">
        <f ca="true">+IF(OFFSET('Hygiene Data'!$H$13,0,10*ROW('Hygiene Data'!H198))="","",OFFSET('Hygiene Data'!$H$13,0,10*ROW('Hygiene Data'!H198)))</f>
        <v/>
      </c>
      <c r="ED204" s="309" t="str">
        <f ca="true">+IF(OFFSET('Hygiene Data'!$I$11,0,10*ROW('Hygiene Data'!I198))="","",OFFSET('Hygiene Data'!$I$11,0,10*ROW('Hygiene Data'!I198)))</f>
        <v/>
      </c>
      <c r="EE204" s="309" t="str">
        <f ca="true">+IF(OFFSET('Hygiene Data'!$I$12,0,10*ROW('Hygiene Data'!I198))="","",OFFSET('Hygiene Data'!$I$12,0,10*ROW('Hygiene Data'!I198)))</f>
        <v/>
      </c>
      <c r="EF204" s="309"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65"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9"/>
      <c r="BS205" s="309" t="str">
        <f ca="true">+IF(OFFSET('Water Data'!$D$27,0,10*ROW('Water Data'!D199))="","",OFFSET('Water Data'!$D$27,0,10*ROW('Water Data'!D199)))</f>
        <v/>
      </c>
      <c r="BT205" s="309" t="str">
        <f ca="true">+IF(OFFSET('Water Data'!$D$28,0,10*ROW('Water Data'!D199))="","",OFFSET('Water Data'!$D$28,0,10*ROW('Water Data'!D199)))</f>
        <v/>
      </c>
      <c r="BU205" s="309" t="str">
        <f ca="true">+IF(OFFSET('Water Data'!$D$29,0,10*ROW('Water Data'!D199))="","",OFFSET('Water Data'!$D$29,0,10*ROW('Water Data'!D199)))</f>
        <v/>
      </c>
      <c r="BV205" s="309" t="str">
        <f ca="true">+IF(OFFSET('Water Data'!$E$27,0,10*ROW('Water Data'!E199))="","",OFFSET('Water Data'!$E$27,0,10*ROW('Water Data'!E199)))</f>
        <v/>
      </c>
      <c r="BW205" s="309" t="str">
        <f ca="true">+IF(OFFSET('Water Data'!$E$28,0,10*ROW('Water Data'!E199))="","",OFFSET('Water Data'!$E$28,0,10*ROW('Water Data'!E199)))</f>
        <v/>
      </c>
      <c r="BX205" s="309" t="str">
        <f ca="true">+IF(OFFSET('Water Data'!$E$29,0,10*ROW('Water Data'!E199))="","",OFFSET('Water Data'!$E$29,0,10*ROW('Water Data'!E199)))</f>
        <v/>
      </c>
      <c r="BY205" s="309" t="str">
        <f ca="true">+IF(OFFSET('Water Data'!$F$27,0,10*ROW('Water Data'!F199))="","",OFFSET('Water Data'!$F$27,0,10*ROW('Water Data'!F199)))</f>
        <v/>
      </c>
      <c r="BZ205" s="309" t="str">
        <f ca="true">+IF(OFFSET('Water Data'!$F$28,0,10*ROW('Water Data'!F199))="","",OFFSET('Water Data'!$F$28,0,10*ROW('Water Data'!F199)))</f>
        <v/>
      </c>
      <c r="CA205" s="309" t="str">
        <f ca="true">+IF(OFFSET('Water Data'!$F$29,0,10*ROW('Water Data'!F199))="","",OFFSET('Water Data'!$F$29,0,10*ROW('Water Data'!F199)))</f>
        <v/>
      </c>
      <c r="CB205" s="309" t="str">
        <f ca="true">+IF(OFFSET('Water Data'!$G$27,0,10*ROW('Water Data'!G199))="","",OFFSET('Water Data'!$G$27,0,10*ROW('Water Data'!G199)))</f>
        <v/>
      </c>
      <c r="CC205" s="309" t="str">
        <f ca="true">+IF(OFFSET('Water Data'!$G$28,0,10*ROW('Water Data'!G199))="","",OFFSET('Water Data'!$G$28,0,10*ROW('Water Data'!G199)))</f>
        <v/>
      </c>
      <c r="CD205" s="309" t="str">
        <f ca="true">+IF(OFFSET('Water Data'!$G$29,0,10*ROW('Water Data'!G199))="","",OFFSET('Water Data'!$G$29,0,10*ROW('Water Data'!G199)))</f>
        <v/>
      </c>
      <c r="CE205" s="309" t="str">
        <f ca="true">+IF(OFFSET('Water Data'!$H$27,0,10*ROW('Water Data'!H199))="","",OFFSET('Water Data'!$H$27,0,10*ROW('Water Data'!H199)))</f>
        <v/>
      </c>
      <c r="CF205" s="309" t="str">
        <f ca="true">+IF(OFFSET('Water Data'!$H$28,0,10*ROW('Water Data'!H199))="","",OFFSET('Water Data'!$H$28,0,10*ROW('Water Data'!H199)))</f>
        <v/>
      </c>
      <c r="CG205" s="309" t="str">
        <f ca="true">+IF(OFFSET('Water Data'!$H$29,0,10*ROW('Water Data'!H199))="","",OFFSET('Water Data'!$H$29,0,10*ROW('Water Data'!H199)))</f>
        <v/>
      </c>
      <c r="CH205" s="309" t="str">
        <f ca="true">+IF(OFFSET('Water Data'!$I$27,0,10*ROW('Water Data'!I199))="","",OFFSET('Water Data'!$I$27,0,10*ROW('Water Data'!I199)))</f>
        <v/>
      </c>
      <c r="CI205" s="309" t="str">
        <f ca="true">+IF(OFFSET('Water Data'!$I$28,0,10*ROW('Water Data'!I199))="","",OFFSET('Water Data'!$I$28,0,10*ROW('Water Data'!I199)))</f>
        <v/>
      </c>
      <c r="CJ205" s="309" t="str">
        <f ca="true">+IF(OFFSET('Water Data'!$I$29,0,10*ROW('Water Data'!I199))="","",OFFSET('Water Data'!$I$29,0,10*ROW('Water Data'!I199)))</f>
        <v/>
      </c>
      <c r="CK205" s="309" t="str">
        <f ca="true">+IF(OFFSET('Sanitation Data'!$D$28,0,10*ROW('Sanitation Data'!D199))="","",OFFSET('Sanitation Data'!$D$28,0,10*ROW('Sanitation Data'!D199)))</f>
        <v/>
      </c>
      <c r="CL205" s="309" t="str">
        <f ca="true">+IF(OFFSET('Sanitation Data'!$D$29,0,10*ROW('Sanitation Data'!D199))="","",OFFSET('Sanitation Data'!$D$29,0,10*ROW('Sanitation Data'!D199)))</f>
        <v/>
      </c>
      <c r="CM205" s="309" t="str">
        <f ca="true">+IF(OFFSET('Sanitation Data'!$D$30,0,10*ROW('Sanitation Data'!D199))="","",OFFSET('Sanitation Data'!$D$30,0,10*ROW('Sanitation Data'!D199)))</f>
        <v/>
      </c>
      <c r="CN205" s="309" t="str">
        <f ca="true">+IF(OFFSET('Sanitation Data'!$D$31,0,10*ROW('Sanitation Data'!D199))="","",OFFSET('Sanitation Data'!$D$31,0,10*ROW('Sanitation Data'!D199)))</f>
        <v/>
      </c>
      <c r="CO205" s="309" t="str">
        <f ca="true">+IF(OFFSET('Sanitation Data'!$D$32,0,10*ROW('Sanitation Data'!D199))="","",OFFSET('Sanitation Data'!$D$32,0,10*ROW('Sanitation Data'!D199)))</f>
        <v/>
      </c>
      <c r="CP205" s="309" t="str">
        <f ca="true">+IF(OFFSET('Sanitation Data'!$E$28,0,10*ROW('Sanitation Data'!E199))="","",OFFSET('Sanitation Data'!$E$28,0,10*ROW('Sanitation Data'!E199)))</f>
        <v/>
      </c>
      <c r="CQ205" s="309" t="str">
        <f ca="true">+IF(OFFSET('Sanitation Data'!$E$29,0,10*ROW('Sanitation Data'!E199))="","",OFFSET('Sanitation Data'!$E$29,0,10*ROW('Sanitation Data'!E199)))</f>
        <v/>
      </c>
      <c r="CR205" s="309" t="str">
        <f ca="true">+IF(OFFSET('Sanitation Data'!$E$30,0,10*ROW('Sanitation Data'!E199))="","",OFFSET('Sanitation Data'!$E$30,0,10*ROW('Sanitation Data'!E199)))</f>
        <v/>
      </c>
      <c r="CS205" s="309" t="str">
        <f ca="true">+IF(OFFSET('Sanitation Data'!$E$31,0,10*ROW('Sanitation Data'!E199))="","",OFFSET('Sanitation Data'!$E$31,0,10*ROW('Sanitation Data'!E199)))</f>
        <v/>
      </c>
      <c r="CT205" s="309" t="str">
        <f ca="true">+IF(OFFSET('Sanitation Data'!$E$32,0,10*ROW('Sanitation Data'!E199))="","",OFFSET('Sanitation Data'!$E$32,0,10*ROW('Sanitation Data'!E199)))</f>
        <v/>
      </c>
      <c r="CU205" s="309" t="str">
        <f ca="true">+IF(OFFSET('Sanitation Data'!$F$28,0,10*ROW('Sanitation Data'!F199))="","",OFFSET('Sanitation Data'!$F$28,0,10*ROW('Sanitation Data'!F199)))</f>
        <v/>
      </c>
      <c r="CV205" s="309" t="str">
        <f ca="true">+IF(OFFSET('Sanitation Data'!$F$29,0,10*ROW('Sanitation Data'!F199))="","",OFFSET('Sanitation Data'!$F$29,0,10*ROW('Sanitation Data'!F199)))</f>
        <v/>
      </c>
      <c r="CW205" s="309" t="str">
        <f ca="true">+IF(OFFSET('Sanitation Data'!$F$30,0,10*ROW('Sanitation Data'!F199))="","",OFFSET('Sanitation Data'!$F$30,0,10*ROW('Sanitation Data'!F199)))</f>
        <v/>
      </c>
      <c r="CX205" s="309" t="str">
        <f ca="true">+IF(OFFSET('Sanitation Data'!$F$31,0,10*ROW('Sanitation Data'!F199))="","",OFFSET('Sanitation Data'!$F$31,0,10*ROW('Sanitation Data'!F199)))</f>
        <v/>
      </c>
      <c r="CY205" s="309" t="str">
        <f ca="true">+IF(OFFSET('Sanitation Data'!$F$32,0,10*ROW('Sanitation Data'!F199))="","",OFFSET('Sanitation Data'!$F$32,0,10*ROW('Sanitation Data'!F199)))</f>
        <v/>
      </c>
      <c r="CZ205" s="309" t="str">
        <f ca="true">+IF(OFFSET('Sanitation Data'!$G$28,0,10*ROW('Sanitation Data'!G199))="","",OFFSET('Sanitation Data'!$G$28,0,10*ROW('Sanitation Data'!G199)))</f>
        <v/>
      </c>
      <c r="DA205" s="309" t="str">
        <f ca="true">+IF(OFFSET('Sanitation Data'!$G$29,0,10*ROW('Sanitation Data'!G199))="","",OFFSET('Sanitation Data'!$G$29,0,10*ROW('Sanitation Data'!G199)))</f>
        <v/>
      </c>
      <c r="DB205" s="309" t="str">
        <f ca="true">+IF(OFFSET('Sanitation Data'!$G$30,0,10*ROW('Sanitation Data'!G199))="","",OFFSET('Sanitation Data'!$G$30,0,10*ROW('Sanitation Data'!G199)))</f>
        <v/>
      </c>
      <c r="DC205" s="309" t="str">
        <f ca="true">+IF(OFFSET('Sanitation Data'!$G$31,0,10*ROW('Sanitation Data'!G199))="","",OFFSET('Sanitation Data'!$G$31,0,10*ROW('Sanitation Data'!G199)))</f>
        <v/>
      </c>
      <c r="DD205" s="309" t="str">
        <f ca="true">+IF(OFFSET('Sanitation Data'!$G$32,0,10*ROW('Sanitation Data'!G199))="","",OFFSET('Sanitation Data'!$G$32,0,10*ROW('Sanitation Data'!G199)))</f>
        <v/>
      </c>
      <c r="DE205" s="309" t="str">
        <f ca="true">+IF(OFFSET('Sanitation Data'!$H$28,0,10*ROW('Sanitation Data'!H199))="","",OFFSET('Sanitation Data'!$H$28,0,10*ROW('Sanitation Data'!H199)))</f>
        <v/>
      </c>
      <c r="DF205" s="309" t="str">
        <f ca="true">+IF(OFFSET('Sanitation Data'!$H$29,0,10*ROW('Sanitation Data'!H199))="","",OFFSET('Sanitation Data'!$H$29,0,10*ROW('Sanitation Data'!H199)))</f>
        <v/>
      </c>
      <c r="DG205" s="309" t="str">
        <f ca="true">+IF(OFFSET('Sanitation Data'!$H$30,0,10*ROW('Sanitation Data'!H199))="","",OFFSET('Sanitation Data'!$H$30,0,10*ROW('Sanitation Data'!H199)))</f>
        <v/>
      </c>
      <c r="DH205" s="309" t="str">
        <f ca="true">+IF(OFFSET('Sanitation Data'!$H$31,0,10*ROW('Sanitation Data'!H199))="","",OFFSET('Sanitation Data'!$H$31,0,10*ROW('Sanitation Data'!H199)))</f>
        <v/>
      </c>
      <c r="DI205" s="309" t="str">
        <f ca="true">+IF(OFFSET('Sanitation Data'!$H$32,0,10*ROW('Sanitation Data'!H199))="","",OFFSET('Sanitation Data'!$H$32,0,10*ROW('Sanitation Data'!H199)))</f>
        <v/>
      </c>
      <c r="DJ205" s="309" t="str">
        <f ca="true">+IF(OFFSET('Sanitation Data'!$I$28,0,10*ROW('Sanitation Data'!I199))="","",OFFSET('Sanitation Data'!$I$28,0,10*ROW('Sanitation Data'!I199)))</f>
        <v/>
      </c>
      <c r="DK205" s="309" t="str">
        <f ca="true">+IF(OFFSET('Sanitation Data'!$I$29,0,10*ROW('Sanitation Data'!I199))="","",OFFSET('Sanitation Data'!$I$29,0,10*ROW('Sanitation Data'!I199)))</f>
        <v/>
      </c>
      <c r="DL205" s="309" t="str">
        <f ca="true">+IF(OFFSET('Sanitation Data'!$I$30,0,10*ROW('Sanitation Data'!I199))="","",OFFSET('Sanitation Data'!$I$30,0,10*ROW('Sanitation Data'!I199)))</f>
        <v/>
      </c>
      <c r="DM205" s="309" t="str">
        <f ca="true">+IF(OFFSET('Sanitation Data'!$I$31,0,10*ROW('Sanitation Data'!I199))="","",OFFSET('Sanitation Data'!$I$31,0,10*ROW('Sanitation Data'!I199)))</f>
        <v/>
      </c>
      <c r="DN205" s="309" t="str">
        <f ca="true">+IF(OFFSET('Sanitation Data'!$I$32,0,10*ROW('Sanitation Data'!I199))="","",OFFSET('Sanitation Data'!$I$32,0,10*ROW('Sanitation Data'!I199)))</f>
        <v/>
      </c>
      <c r="DO205" s="309" t="str">
        <f ca="true">+IF(OFFSET('Hygiene Data'!$D$11,0,10*ROW('Hygiene Data'!D199))="","",OFFSET('Hygiene Data'!$D$11,0,10*ROW('Hygiene Data'!D199)))</f>
        <v/>
      </c>
      <c r="DP205" s="309" t="str">
        <f ca="true">+IF(OFFSET('Hygiene Data'!$D$12,0,10*ROW('Hygiene Data'!D199))="","",OFFSET('Hygiene Data'!$D$12,0,10*ROW('Hygiene Data'!D199)))</f>
        <v/>
      </c>
      <c r="DQ205" s="309" t="str">
        <f ca="true">+IF(OFFSET('Hygiene Data'!$D$13,0,10*ROW('Hygiene Data'!D199))="","",OFFSET('Hygiene Data'!$D$13,0,10*ROW('Hygiene Data'!D199)))</f>
        <v/>
      </c>
      <c r="DR205" s="309" t="str">
        <f ca="true">+IF(OFFSET('Hygiene Data'!$E$11,0,10*ROW('Hygiene Data'!E199))="","",OFFSET('Hygiene Data'!$E$11,0,10*ROW('Hygiene Data'!E199)))</f>
        <v/>
      </c>
      <c r="DS205" s="309" t="str">
        <f ca="true">+IF(OFFSET('Hygiene Data'!$E$12,0,10*ROW('Hygiene Data'!E199))="","",OFFSET('Hygiene Data'!$E$12,0,10*ROW('Hygiene Data'!E199)))</f>
        <v/>
      </c>
      <c r="DT205" s="309" t="str">
        <f ca="true">+IF(OFFSET('Hygiene Data'!$E$13,0,10*ROW('Hygiene Data'!E199))="","",OFFSET('Hygiene Data'!$E$13,0,10*ROW('Hygiene Data'!E199)))</f>
        <v/>
      </c>
      <c r="DU205" s="309" t="str">
        <f ca="true">+IF(OFFSET('Hygiene Data'!$F$11,0,10*ROW('Hygiene Data'!F199))="","",OFFSET('Hygiene Data'!$F$11,0,10*ROW('Hygiene Data'!F199)))</f>
        <v/>
      </c>
      <c r="DV205" s="309" t="str">
        <f ca="true">+IF(OFFSET('Hygiene Data'!$F$12,0,10*ROW('Hygiene Data'!F199))="","",OFFSET('Hygiene Data'!$F$12,0,10*ROW('Hygiene Data'!F199)))</f>
        <v/>
      </c>
      <c r="DW205" s="309" t="str">
        <f ca="true">+IF(OFFSET('Hygiene Data'!$F$13,0,10*ROW('Hygiene Data'!F199))="","",OFFSET('Hygiene Data'!$F$13,0,10*ROW('Hygiene Data'!F199)))</f>
        <v/>
      </c>
      <c r="DX205" s="309" t="str">
        <f ca="true">+IF(OFFSET('Hygiene Data'!$G$11,0,10*ROW('Hygiene Data'!G199))="","",OFFSET('Hygiene Data'!$G$11,0,10*ROW('Hygiene Data'!G199)))</f>
        <v/>
      </c>
      <c r="DY205" s="309" t="str">
        <f ca="true">+IF(OFFSET('Hygiene Data'!$G$12,0,10*ROW('Hygiene Data'!G199))="","",OFFSET('Hygiene Data'!$G$12,0,10*ROW('Hygiene Data'!G199)))</f>
        <v/>
      </c>
      <c r="DZ205" s="309" t="str">
        <f ca="true">+IF(OFFSET('Hygiene Data'!$G$13,0,10*ROW('Hygiene Data'!G199))="","",OFFSET('Hygiene Data'!$G$13,0,10*ROW('Hygiene Data'!G199)))</f>
        <v/>
      </c>
      <c r="EA205" s="309" t="str">
        <f ca="true">+IF(OFFSET('Hygiene Data'!$H$11,0,10*ROW('Hygiene Data'!H199))="","",OFFSET('Hygiene Data'!$H$11,0,10*ROW('Hygiene Data'!H199)))</f>
        <v/>
      </c>
      <c r="EB205" s="309" t="str">
        <f ca="true">+IF(OFFSET('Hygiene Data'!$H$12,0,10*ROW('Hygiene Data'!H199))="","",OFFSET('Hygiene Data'!$H$12,0,10*ROW('Hygiene Data'!H199)))</f>
        <v/>
      </c>
      <c r="EC205" s="309" t="str">
        <f ca="true">+IF(OFFSET('Hygiene Data'!$H$13,0,10*ROW('Hygiene Data'!H199))="","",OFFSET('Hygiene Data'!$H$13,0,10*ROW('Hygiene Data'!H199)))</f>
        <v/>
      </c>
      <c r="ED205" s="309" t="str">
        <f ca="true">+IF(OFFSET('Hygiene Data'!$I$11,0,10*ROW('Hygiene Data'!I199))="","",OFFSET('Hygiene Data'!$I$11,0,10*ROW('Hygiene Data'!I199)))</f>
        <v/>
      </c>
      <c r="EE205" s="309" t="str">
        <f ca="true">+IF(OFFSET('Hygiene Data'!$I$12,0,10*ROW('Hygiene Data'!I199))="","",OFFSET('Hygiene Data'!$I$12,0,10*ROW('Hygiene Data'!I199)))</f>
        <v/>
      </c>
      <c r="EF205" s="309"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65"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9"/>
      <c r="BS206" s="309" t="str">
        <f ca="true">+IF(OFFSET('Water Data'!$D$27,0,10*ROW('Water Data'!D200))="","",OFFSET('Water Data'!$D$27,0,10*ROW('Water Data'!D200)))</f>
        <v/>
      </c>
      <c r="BT206" s="309" t="str">
        <f ca="true">+IF(OFFSET('Water Data'!$D$28,0,10*ROW('Water Data'!D200))="","",OFFSET('Water Data'!$D$28,0,10*ROW('Water Data'!D200)))</f>
        <v/>
      </c>
      <c r="BU206" s="309" t="str">
        <f ca="true">+IF(OFFSET('Water Data'!$D$29,0,10*ROW('Water Data'!D200))="","",OFFSET('Water Data'!$D$29,0,10*ROW('Water Data'!D200)))</f>
        <v/>
      </c>
      <c r="BV206" s="309" t="str">
        <f ca="true">+IF(OFFSET('Water Data'!$E$27,0,10*ROW('Water Data'!E200))="","",OFFSET('Water Data'!$E$27,0,10*ROW('Water Data'!E200)))</f>
        <v/>
      </c>
      <c r="BW206" s="309" t="str">
        <f ca="true">+IF(OFFSET('Water Data'!$E$28,0,10*ROW('Water Data'!E200))="","",OFFSET('Water Data'!$E$28,0,10*ROW('Water Data'!E200)))</f>
        <v/>
      </c>
      <c r="BX206" s="309" t="str">
        <f ca="true">+IF(OFFSET('Water Data'!$E$29,0,10*ROW('Water Data'!E200))="","",OFFSET('Water Data'!$E$29,0,10*ROW('Water Data'!E200)))</f>
        <v/>
      </c>
      <c r="BY206" s="309" t="str">
        <f ca="true">+IF(OFFSET('Water Data'!$F$27,0,10*ROW('Water Data'!F200))="","",OFFSET('Water Data'!$F$27,0,10*ROW('Water Data'!F200)))</f>
        <v/>
      </c>
      <c r="BZ206" s="309" t="str">
        <f ca="true">+IF(OFFSET('Water Data'!$F$28,0,10*ROW('Water Data'!F200))="","",OFFSET('Water Data'!$F$28,0,10*ROW('Water Data'!F200)))</f>
        <v/>
      </c>
      <c r="CA206" s="309" t="str">
        <f ca="true">+IF(OFFSET('Water Data'!$F$29,0,10*ROW('Water Data'!F200))="","",OFFSET('Water Data'!$F$29,0,10*ROW('Water Data'!F200)))</f>
        <v/>
      </c>
      <c r="CB206" s="309" t="str">
        <f ca="true">+IF(OFFSET('Water Data'!$G$27,0,10*ROW('Water Data'!G200))="","",OFFSET('Water Data'!$G$27,0,10*ROW('Water Data'!G200)))</f>
        <v/>
      </c>
      <c r="CC206" s="309" t="str">
        <f ca="true">+IF(OFFSET('Water Data'!$G$28,0,10*ROW('Water Data'!G200))="","",OFFSET('Water Data'!$G$28,0,10*ROW('Water Data'!G200)))</f>
        <v/>
      </c>
      <c r="CD206" s="309" t="str">
        <f ca="true">+IF(OFFSET('Water Data'!$G$29,0,10*ROW('Water Data'!G200))="","",OFFSET('Water Data'!$G$29,0,10*ROW('Water Data'!G200)))</f>
        <v/>
      </c>
      <c r="CE206" s="309" t="str">
        <f ca="true">+IF(OFFSET('Water Data'!$H$27,0,10*ROW('Water Data'!H200))="","",OFFSET('Water Data'!$H$27,0,10*ROW('Water Data'!H200)))</f>
        <v/>
      </c>
      <c r="CF206" s="309" t="str">
        <f ca="true">+IF(OFFSET('Water Data'!$H$28,0,10*ROW('Water Data'!H200))="","",OFFSET('Water Data'!$H$28,0,10*ROW('Water Data'!H200)))</f>
        <v/>
      </c>
      <c r="CG206" s="309" t="str">
        <f ca="true">+IF(OFFSET('Water Data'!$H$29,0,10*ROW('Water Data'!H200))="","",OFFSET('Water Data'!$H$29,0,10*ROW('Water Data'!H200)))</f>
        <v/>
      </c>
      <c r="CH206" s="309" t="str">
        <f ca="true">+IF(OFFSET('Water Data'!$I$27,0,10*ROW('Water Data'!I200))="","",OFFSET('Water Data'!$I$27,0,10*ROW('Water Data'!I200)))</f>
        <v/>
      </c>
      <c r="CI206" s="309" t="str">
        <f ca="true">+IF(OFFSET('Water Data'!$I$28,0,10*ROW('Water Data'!I200))="","",OFFSET('Water Data'!$I$28,0,10*ROW('Water Data'!I200)))</f>
        <v/>
      </c>
      <c r="CJ206" s="309" t="str">
        <f ca="true">+IF(OFFSET('Water Data'!$I$29,0,10*ROW('Water Data'!I200))="","",OFFSET('Water Data'!$I$29,0,10*ROW('Water Data'!I200)))</f>
        <v/>
      </c>
      <c r="CK206" s="309" t="str">
        <f ca="true">+IF(OFFSET('Sanitation Data'!$D$28,0,10*ROW('Sanitation Data'!D200))="","",OFFSET('Sanitation Data'!$D$28,0,10*ROW('Sanitation Data'!D200)))</f>
        <v/>
      </c>
      <c r="CL206" s="309" t="str">
        <f ca="true">+IF(OFFSET('Sanitation Data'!$D$29,0,10*ROW('Sanitation Data'!D200))="","",OFFSET('Sanitation Data'!$D$29,0,10*ROW('Sanitation Data'!D200)))</f>
        <v/>
      </c>
      <c r="CM206" s="309" t="str">
        <f ca="true">+IF(OFFSET('Sanitation Data'!$D$30,0,10*ROW('Sanitation Data'!D200))="","",OFFSET('Sanitation Data'!$D$30,0,10*ROW('Sanitation Data'!D200)))</f>
        <v/>
      </c>
      <c r="CN206" s="309" t="str">
        <f ca="true">+IF(OFFSET('Sanitation Data'!$D$31,0,10*ROW('Sanitation Data'!D200))="","",OFFSET('Sanitation Data'!$D$31,0,10*ROW('Sanitation Data'!D200)))</f>
        <v/>
      </c>
      <c r="CO206" s="309" t="str">
        <f ca="true">+IF(OFFSET('Sanitation Data'!$D$32,0,10*ROW('Sanitation Data'!D200))="","",OFFSET('Sanitation Data'!$D$32,0,10*ROW('Sanitation Data'!D200)))</f>
        <v/>
      </c>
      <c r="CP206" s="309" t="str">
        <f ca="true">+IF(OFFSET('Sanitation Data'!$E$28,0,10*ROW('Sanitation Data'!E200))="","",OFFSET('Sanitation Data'!$E$28,0,10*ROW('Sanitation Data'!E200)))</f>
        <v/>
      </c>
      <c r="CQ206" s="309" t="str">
        <f ca="true">+IF(OFFSET('Sanitation Data'!$E$29,0,10*ROW('Sanitation Data'!E200))="","",OFFSET('Sanitation Data'!$E$29,0,10*ROW('Sanitation Data'!E200)))</f>
        <v/>
      </c>
      <c r="CR206" s="309" t="str">
        <f ca="true">+IF(OFFSET('Sanitation Data'!$E$30,0,10*ROW('Sanitation Data'!E200))="","",OFFSET('Sanitation Data'!$E$30,0,10*ROW('Sanitation Data'!E200)))</f>
        <v/>
      </c>
      <c r="CS206" s="309" t="str">
        <f ca="true">+IF(OFFSET('Sanitation Data'!$E$31,0,10*ROW('Sanitation Data'!E200))="","",OFFSET('Sanitation Data'!$E$31,0,10*ROW('Sanitation Data'!E200)))</f>
        <v/>
      </c>
      <c r="CT206" s="309" t="str">
        <f ca="true">+IF(OFFSET('Sanitation Data'!$E$32,0,10*ROW('Sanitation Data'!E200))="","",OFFSET('Sanitation Data'!$E$32,0,10*ROW('Sanitation Data'!E200)))</f>
        <v/>
      </c>
      <c r="CU206" s="309" t="str">
        <f ca="true">+IF(OFFSET('Sanitation Data'!$F$28,0,10*ROW('Sanitation Data'!F200))="","",OFFSET('Sanitation Data'!$F$28,0,10*ROW('Sanitation Data'!F200)))</f>
        <v/>
      </c>
      <c r="CV206" s="309" t="str">
        <f ca="true">+IF(OFFSET('Sanitation Data'!$F$29,0,10*ROW('Sanitation Data'!F200))="","",OFFSET('Sanitation Data'!$F$29,0,10*ROW('Sanitation Data'!F200)))</f>
        <v/>
      </c>
      <c r="CW206" s="309" t="str">
        <f ca="true">+IF(OFFSET('Sanitation Data'!$F$30,0,10*ROW('Sanitation Data'!F200))="","",OFFSET('Sanitation Data'!$F$30,0,10*ROW('Sanitation Data'!F200)))</f>
        <v/>
      </c>
      <c r="CX206" s="309" t="str">
        <f ca="true">+IF(OFFSET('Sanitation Data'!$F$31,0,10*ROW('Sanitation Data'!F200))="","",OFFSET('Sanitation Data'!$F$31,0,10*ROW('Sanitation Data'!F200)))</f>
        <v/>
      </c>
      <c r="CY206" s="309" t="str">
        <f ca="true">+IF(OFFSET('Sanitation Data'!$F$32,0,10*ROW('Sanitation Data'!F200))="","",OFFSET('Sanitation Data'!$F$32,0,10*ROW('Sanitation Data'!F200)))</f>
        <v/>
      </c>
      <c r="CZ206" s="309" t="str">
        <f ca="true">+IF(OFFSET('Sanitation Data'!$G$28,0,10*ROW('Sanitation Data'!G200))="","",OFFSET('Sanitation Data'!$G$28,0,10*ROW('Sanitation Data'!G200)))</f>
        <v/>
      </c>
      <c r="DA206" s="309" t="str">
        <f ca="true">+IF(OFFSET('Sanitation Data'!$G$29,0,10*ROW('Sanitation Data'!G200))="","",OFFSET('Sanitation Data'!$G$29,0,10*ROW('Sanitation Data'!G200)))</f>
        <v/>
      </c>
      <c r="DB206" s="309" t="str">
        <f ca="true">+IF(OFFSET('Sanitation Data'!$G$30,0,10*ROW('Sanitation Data'!G200))="","",OFFSET('Sanitation Data'!$G$30,0,10*ROW('Sanitation Data'!G200)))</f>
        <v/>
      </c>
      <c r="DC206" s="309" t="str">
        <f ca="true">+IF(OFFSET('Sanitation Data'!$G$31,0,10*ROW('Sanitation Data'!G200))="","",OFFSET('Sanitation Data'!$G$31,0,10*ROW('Sanitation Data'!G200)))</f>
        <v/>
      </c>
      <c r="DD206" s="309" t="str">
        <f ca="true">+IF(OFFSET('Sanitation Data'!$G$32,0,10*ROW('Sanitation Data'!G200))="","",OFFSET('Sanitation Data'!$G$32,0,10*ROW('Sanitation Data'!G200)))</f>
        <v/>
      </c>
      <c r="DE206" s="309" t="str">
        <f ca="true">+IF(OFFSET('Sanitation Data'!$H$28,0,10*ROW('Sanitation Data'!H200))="","",OFFSET('Sanitation Data'!$H$28,0,10*ROW('Sanitation Data'!H200)))</f>
        <v/>
      </c>
      <c r="DF206" s="309" t="str">
        <f ca="true">+IF(OFFSET('Sanitation Data'!$H$29,0,10*ROW('Sanitation Data'!H200))="","",OFFSET('Sanitation Data'!$H$29,0,10*ROW('Sanitation Data'!H200)))</f>
        <v/>
      </c>
      <c r="DG206" s="309" t="str">
        <f ca="true">+IF(OFFSET('Sanitation Data'!$H$30,0,10*ROW('Sanitation Data'!H200))="","",OFFSET('Sanitation Data'!$H$30,0,10*ROW('Sanitation Data'!H200)))</f>
        <v/>
      </c>
      <c r="DH206" s="309" t="str">
        <f ca="true">+IF(OFFSET('Sanitation Data'!$H$31,0,10*ROW('Sanitation Data'!H200))="","",OFFSET('Sanitation Data'!$H$31,0,10*ROW('Sanitation Data'!H200)))</f>
        <v/>
      </c>
      <c r="DI206" s="309" t="str">
        <f ca="true">+IF(OFFSET('Sanitation Data'!$H$32,0,10*ROW('Sanitation Data'!H200))="","",OFFSET('Sanitation Data'!$H$32,0,10*ROW('Sanitation Data'!H200)))</f>
        <v/>
      </c>
      <c r="DJ206" s="309" t="str">
        <f ca="true">+IF(OFFSET('Sanitation Data'!$I$28,0,10*ROW('Sanitation Data'!I200))="","",OFFSET('Sanitation Data'!$I$28,0,10*ROW('Sanitation Data'!I200)))</f>
        <v/>
      </c>
      <c r="DK206" s="309" t="str">
        <f ca="true">+IF(OFFSET('Sanitation Data'!$I$29,0,10*ROW('Sanitation Data'!I200))="","",OFFSET('Sanitation Data'!$I$29,0,10*ROW('Sanitation Data'!I200)))</f>
        <v/>
      </c>
      <c r="DL206" s="309" t="str">
        <f ca="true">+IF(OFFSET('Sanitation Data'!$I$30,0,10*ROW('Sanitation Data'!I200))="","",OFFSET('Sanitation Data'!$I$30,0,10*ROW('Sanitation Data'!I200)))</f>
        <v/>
      </c>
      <c r="DM206" s="309" t="str">
        <f ca="true">+IF(OFFSET('Sanitation Data'!$I$31,0,10*ROW('Sanitation Data'!I200))="","",OFFSET('Sanitation Data'!$I$31,0,10*ROW('Sanitation Data'!I200)))</f>
        <v/>
      </c>
      <c r="DN206" s="309" t="str">
        <f ca="true">+IF(OFFSET('Sanitation Data'!$I$32,0,10*ROW('Sanitation Data'!I200))="","",OFFSET('Sanitation Data'!$I$32,0,10*ROW('Sanitation Data'!I200)))</f>
        <v/>
      </c>
      <c r="DO206" s="309" t="str">
        <f ca="true">+IF(OFFSET('Hygiene Data'!$D$11,0,10*ROW('Hygiene Data'!D200))="","",OFFSET('Hygiene Data'!$D$11,0,10*ROW('Hygiene Data'!D200)))</f>
        <v/>
      </c>
      <c r="DP206" s="309" t="str">
        <f ca="true">+IF(OFFSET('Hygiene Data'!$D$12,0,10*ROW('Hygiene Data'!D200))="","",OFFSET('Hygiene Data'!$D$12,0,10*ROW('Hygiene Data'!D200)))</f>
        <v/>
      </c>
      <c r="DQ206" s="309" t="str">
        <f ca="true">+IF(OFFSET('Hygiene Data'!$D$13,0,10*ROW('Hygiene Data'!D200))="","",OFFSET('Hygiene Data'!$D$13,0,10*ROW('Hygiene Data'!D200)))</f>
        <v/>
      </c>
      <c r="DR206" s="309" t="str">
        <f ca="true">+IF(OFFSET('Hygiene Data'!$E$11,0,10*ROW('Hygiene Data'!E200))="","",OFFSET('Hygiene Data'!$E$11,0,10*ROW('Hygiene Data'!E200)))</f>
        <v/>
      </c>
      <c r="DS206" s="309" t="str">
        <f ca="true">+IF(OFFSET('Hygiene Data'!$E$12,0,10*ROW('Hygiene Data'!E200))="","",OFFSET('Hygiene Data'!$E$12,0,10*ROW('Hygiene Data'!E200)))</f>
        <v/>
      </c>
      <c r="DT206" s="309" t="str">
        <f ca="true">+IF(OFFSET('Hygiene Data'!$E$13,0,10*ROW('Hygiene Data'!E200))="","",OFFSET('Hygiene Data'!$E$13,0,10*ROW('Hygiene Data'!E200)))</f>
        <v/>
      </c>
      <c r="DU206" s="309" t="str">
        <f ca="true">+IF(OFFSET('Hygiene Data'!$F$11,0,10*ROW('Hygiene Data'!F200))="","",OFFSET('Hygiene Data'!$F$11,0,10*ROW('Hygiene Data'!F200)))</f>
        <v/>
      </c>
      <c r="DV206" s="309" t="str">
        <f ca="true">+IF(OFFSET('Hygiene Data'!$F$12,0,10*ROW('Hygiene Data'!F200))="","",OFFSET('Hygiene Data'!$F$12,0,10*ROW('Hygiene Data'!F200)))</f>
        <v/>
      </c>
      <c r="DW206" s="309" t="str">
        <f ca="true">+IF(OFFSET('Hygiene Data'!$F$13,0,10*ROW('Hygiene Data'!F200))="","",OFFSET('Hygiene Data'!$F$13,0,10*ROW('Hygiene Data'!F200)))</f>
        <v/>
      </c>
      <c r="DX206" s="309" t="str">
        <f ca="true">+IF(OFFSET('Hygiene Data'!$G$11,0,10*ROW('Hygiene Data'!G200))="","",OFFSET('Hygiene Data'!$G$11,0,10*ROW('Hygiene Data'!G200)))</f>
        <v/>
      </c>
      <c r="DY206" s="309" t="str">
        <f ca="true">+IF(OFFSET('Hygiene Data'!$G$12,0,10*ROW('Hygiene Data'!G200))="","",OFFSET('Hygiene Data'!$G$12,0,10*ROW('Hygiene Data'!G200)))</f>
        <v/>
      </c>
      <c r="DZ206" s="309" t="str">
        <f ca="true">+IF(OFFSET('Hygiene Data'!$G$13,0,10*ROW('Hygiene Data'!G200))="","",OFFSET('Hygiene Data'!$G$13,0,10*ROW('Hygiene Data'!G200)))</f>
        <v/>
      </c>
      <c r="EA206" s="309" t="str">
        <f ca="true">+IF(OFFSET('Hygiene Data'!$H$11,0,10*ROW('Hygiene Data'!H200))="","",OFFSET('Hygiene Data'!$H$11,0,10*ROW('Hygiene Data'!H200)))</f>
        <v/>
      </c>
      <c r="EB206" s="309" t="str">
        <f ca="true">+IF(OFFSET('Hygiene Data'!$H$12,0,10*ROW('Hygiene Data'!H200))="","",OFFSET('Hygiene Data'!$H$12,0,10*ROW('Hygiene Data'!H200)))</f>
        <v/>
      </c>
      <c r="EC206" s="309" t="str">
        <f ca="true">+IF(OFFSET('Hygiene Data'!$H$13,0,10*ROW('Hygiene Data'!H200))="","",OFFSET('Hygiene Data'!$H$13,0,10*ROW('Hygiene Data'!H200)))</f>
        <v/>
      </c>
      <c r="ED206" s="309" t="str">
        <f ca="true">+IF(OFFSET('Hygiene Data'!$I$11,0,10*ROW('Hygiene Data'!I200))="","",OFFSET('Hygiene Data'!$I$11,0,10*ROW('Hygiene Data'!I200)))</f>
        <v/>
      </c>
      <c r="EE206" s="309" t="str">
        <f ca="true">+IF(OFFSET('Hygiene Data'!$I$12,0,10*ROW('Hygiene Data'!I200))="","",OFFSET('Hygiene Data'!$I$12,0,10*ROW('Hygiene Data'!I200)))</f>
        <v/>
      </c>
      <c r="EF206" s="309"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65"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9"/>
      <c r="BS207" s="309" t="str">
        <f ca="true">+IF(OFFSET('Water Data'!$D$27,0,10*ROW('Water Data'!D201))="","",OFFSET('Water Data'!$D$27,0,10*ROW('Water Data'!D201)))</f>
        <v/>
      </c>
      <c r="BT207" s="309" t="str">
        <f ca="true">+IF(OFFSET('Water Data'!$D$28,0,10*ROW('Water Data'!D201))="","",OFFSET('Water Data'!$D$28,0,10*ROW('Water Data'!D201)))</f>
        <v/>
      </c>
      <c r="BU207" s="309" t="str">
        <f ca="true">+IF(OFFSET('Water Data'!$D$29,0,10*ROW('Water Data'!D201))="","",OFFSET('Water Data'!$D$29,0,10*ROW('Water Data'!D201)))</f>
        <v/>
      </c>
      <c r="BV207" s="309" t="str">
        <f ca="true">+IF(OFFSET('Water Data'!$E$27,0,10*ROW('Water Data'!E201))="","",OFFSET('Water Data'!$E$27,0,10*ROW('Water Data'!E201)))</f>
        <v/>
      </c>
      <c r="BW207" s="309" t="str">
        <f ca="true">+IF(OFFSET('Water Data'!$E$28,0,10*ROW('Water Data'!E201))="","",OFFSET('Water Data'!$E$28,0,10*ROW('Water Data'!E201)))</f>
        <v/>
      </c>
      <c r="BX207" s="309" t="str">
        <f ca="true">+IF(OFFSET('Water Data'!$E$29,0,10*ROW('Water Data'!E201))="","",OFFSET('Water Data'!$E$29,0,10*ROW('Water Data'!E201)))</f>
        <v/>
      </c>
      <c r="BY207" s="309" t="str">
        <f ca="true">+IF(OFFSET('Water Data'!$F$27,0,10*ROW('Water Data'!F201))="","",OFFSET('Water Data'!$F$27,0,10*ROW('Water Data'!F201)))</f>
        <v/>
      </c>
      <c r="BZ207" s="309" t="str">
        <f ca="true">+IF(OFFSET('Water Data'!$F$28,0,10*ROW('Water Data'!F201))="","",OFFSET('Water Data'!$F$28,0,10*ROW('Water Data'!F201)))</f>
        <v/>
      </c>
      <c r="CA207" s="309" t="str">
        <f ca="true">+IF(OFFSET('Water Data'!$F$29,0,10*ROW('Water Data'!F201))="","",OFFSET('Water Data'!$F$29,0,10*ROW('Water Data'!F201)))</f>
        <v/>
      </c>
      <c r="CB207" s="309" t="str">
        <f ca="true">+IF(OFFSET('Water Data'!$G$27,0,10*ROW('Water Data'!G201))="","",OFFSET('Water Data'!$G$27,0,10*ROW('Water Data'!G201)))</f>
        <v/>
      </c>
      <c r="CC207" s="309" t="str">
        <f ca="true">+IF(OFFSET('Water Data'!$G$28,0,10*ROW('Water Data'!G201))="","",OFFSET('Water Data'!$G$28,0,10*ROW('Water Data'!G201)))</f>
        <v/>
      </c>
      <c r="CD207" s="309" t="str">
        <f ca="true">+IF(OFFSET('Water Data'!$G$29,0,10*ROW('Water Data'!G201))="","",OFFSET('Water Data'!$G$29,0,10*ROW('Water Data'!G201)))</f>
        <v/>
      </c>
      <c r="CE207" s="309" t="str">
        <f ca="true">+IF(OFFSET('Water Data'!$H$27,0,10*ROW('Water Data'!H201))="","",OFFSET('Water Data'!$H$27,0,10*ROW('Water Data'!H201)))</f>
        <v/>
      </c>
      <c r="CF207" s="309" t="str">
        <f ca="true">+IF(OFFSET('Water Data'!$H$28,0,10*ROW('Water Data'!H201))="","",OFFSET('Water Data'!$H$28,0,10*ROW('Water Data'!H201)))</f>
        <v/>
      </c>
      <c r="CG207" s="309" t="str">
        <f ca="true">+IF(OFFSET('Water Data'!$H$29,0,10*ROW('Water Data'!H201))="","",OFFSET('Water Data'!$H$29,0,10*ROW('Water Data'!H201)))</f>
        <v/>
      </c>
      <c r="CH207" s="309" t="str">
        <f ca="true">+IF(OFFSET('Water Data'!$I$27,0,10*ROW('Water Data'!I201))="","",OFFSET('Water Data'!$I$27,0,10*ROW('Water Data'!I201)))</f>
        <v/>
      </c>
      <c r="CI207" s="309" t="str">
        <f ca="true">+IF(OFFSET('Water Data'!$I$28,0,10*ROW('Water Data'!I201))="","",OFFSET('Water Data'!$I$28,0,10*ROW('Water Data'!I201)))</f>
        <v/>
      </c>
      <c r="CJ207" s="309" t="str">
        <f ca="true">+IF(OFFSET('Water Data'!$I$29,0,10*ROW('Water Data'!I201))="","",OFFSET('Water Data'!$I$29,0,10*ROW('Water Data'!I201)))</f>
        <v/>
      </c>
      <c r="CK207" s="309" t="str">
        <f ca="true">+IF(OFFSET('Sanitation Data'!$D$28,0,10*ROW('Sanitation Data'!D201))="","",OFFSET('Sanitation Data'!$D$28,0,10*ROW('Sanitation Data'!D201)))</f>
        <v/>
      </c>
      <c r="CL207" s="309" t="str">
        <f ca="true">+IF(OFFSET('Sanitation Data'!$D$29,0,10*ROW('Sanitation Data'!D201))="","",OFFSET('Sanitation Data'!$D$29,0,10*ROW('Sanitation Data'!D201)))</f>
        <v/>
      </c>
      <c r="CM207" s="309" t="str">
        <f ca="true">+IF(OFFSET('Sanitation Data'!$D$30,0,10*ROW('Sanitation Data'!D201))="","",OFFSET('Sanitation Data'!$D$30,0,10*ROW('Sanitation Data'!D201)))</f>
        <v/>
      </c>
      <c r="CN207" s="309" t="str">
        <f ca="true">+IF(OFFSET('Sanitation Data'!$D$31,0,10*ROW('Sanitation Data'!D201))="","",OFFSET('Sanitation Data'!$D$31,0,10*ROW('Sanitation Data'!D201)))</f>
        <v/>
      </c>
      <c r="CO207" s="309" t="str">
        <f ca="true">+IF(OFFSET('Sanitation Data'!$D$32,0,10*ROW('Sanitation Data'!D201))="","",OFFSET('Sanitation Data'!$D$32,0,10*ROW('Sanitation Data'!D201)))</f>
        <v/>
      </c>
      <c r="CP207" s="309" t="str">
        <f ca="true">+IF(OFFSET('Sanitation Data'!$E$28,0,10*ROW('Sanitation Data'!E201))="","",OFFSET('Sanitation Data'!$E$28,0,10*ROW('Sanitation Data'!E201)))</f>
        <v/>
      </c>
      <c r="CQ207" s="309" t="str">
        <f ca="true">+IF(OFFSET('Sanitation Data'!$E$29,0,10*ROW('Sanitation Data'!E201))="","",OFFSET('Sanitation Data'!$E$29,0,10*ROW('Sanitation Data'!E201)))</f>
        <v/>
      </c>
      <c r="CR207" s="309" t="str">
        <f ca="true">+IF(OFFSET('Sanitation Data'!$E$30,0,10*ROW('Sanitation Data'!E201))="","",OFFSET('Sanitation Data'!$E$30,0,10*ROW('Sanitation Data'!E201)))</f>
        <v/>
      </c>
      <c r="CS207" s="309" t="str">
        <f ca="true">+IF(OFFSET('Sanitation Data'!$E$31,0,10*ROW('Sanitation Data'!E201))="","",OFFSET('Sanitation Data'!$E$31,0,10*ROW('Sanitation Data'!E201)))</f>
        <v/>
      </c>
      <c r="CT207" s="309" t="str">
        <f ca="true">+IF(OFFSET('Sanitation Data'!$E$32,0,10*ROW('Sanitation Data'!E201))="","",OFFSET('Sanitation Data'!$E$32,0,10*ROW('Sanitation Data'!E201)))</f>
        <v/>
      </c>
      <c r="CU207" s="309" t="str">
        <f ca="true">+IF(OFFSET('Sanitation Data'!$F$28,0,10*ROW('Sanitation Data'!F201))="","",OFFSET('Sanitation Data'!$F$28,0,10*ROW('Sanitation Data'!F201)))</f>
        <v/>
      </c>
      <c r="CV207" s="309" t="str">
        <f ca="true">+IF(OFFSET('Sanitation Data'!$F$29,0,10*ROW('Sanitation Data'!F201))="","",OFFSET('Sanitation Data'!$F$29,0,10*ROW('Sanitation Data'!F201)))</f>
        <v/>
      </c>
      <c r="CW207" s="309" t="str">
        <f ca="true">+IF(OFFSET('Sanitation Data'!$F$30,0,10*ROW('Sanitation Data'!F201))="","",OFFSET('Sanitation Data'!$F$30,0,10*ROW('Sanitation Data'!F201)))</f>
        <v/>
      </c>
      <c r="CX207" s="309" t="str">
        <f ca="true">+IF(OFFSET('Sanitation Data'!$F$31,0,10*ROW('Sanitation Data'!F201))="","",OFFSET('Sanitation Data'!$F$31,0,10*ROW('Sanitation Data'!F201)))</f>
        <v/>
      </c>
      <c r="CY207" s="309" t="str">
        <f ca="true">+IF(OFFSET('Sanitation Data'!$F$32,0,10*ROW('Sanitation Data'!F201))="","",OFFSET('Sanitation Data'!$F$32,0,10*ROW('Sanitation Data'!F201)))</f>
        <v/>
      </c>
      <c r="CZ207" s="309" t="str">
        <f ca="true">+IF(OFFSET('Sanitation Data'!$G$28,0,10*ROW('Sanitation Data'!G201))="","",OFFSET('Sanitation Data'!$G$28,0,10*ROW('Sanitation Data'!G201)))</f>
        <v/>
      </c>
      <c r="DA207" s="309" t="str">
        <f ca="true">+IF(OFFSET('Sanitation Data'!$G$29,0,10*ROW('Sanitation Data'!G201))="","",OFFSET('Sanitation Data'!$G$29,0,10*ROW('Sanitation Data'!G201)))</f>
        <v/>
      </c>
      <c r="DB207" s="309" t="str">
        <f ca="true">+IF(OFFSET('Sanitation Data'!$G$30,0,10*ROW('Sanitation Data'!G201))="","",OFFSET('Sanitation Data'!$G$30,0,10*ROW('Sanitation Data'!G201)))</f>
        <v/>
      </c>
      <c r="DC207" s="309" t="str">
        <f ca="true">+IF(OFFSET('Sanitation Data'!$G$31,0,10*ROW('Sanitation Data'!G201))="","",OFFSET('Sanitation Data'!$G$31,0,10*ROW('Sanitation Data'!G201)))</f>
        <v/>
      </c>
      <c r="DD207" s="309" t="str">
        <f ca="true">+IF(OFFSET('Sanitation Data'!$G$32,0,10*ROW('Sanitation Data'!G201))="","",OFFSET('Sanitation Data'!$G$32,0,10*ROW('Sanitation Data'!G201)))</f>
        <v/>
      </c>
      <c r="DE207" s="309" t="str">
        <f ca="true">+IF(OFFSET('Sanitation Data'!$H$28,0,10*ROW('Sanitation Data'!H201))="","",OFFSET('Sanitation Data'!$H$28,0,10*ROW('Sanitation Data'!H201)))</f>
        <v/>
      </c>
      <c r="DF207" s="309" t="str">
        <f ca="true">+IF(OFFSET('Sanitation Data'!$H$29,0,10*ROW('Sanitation Data'!H201))="","",OFFSET('Sanitation Data'!$H$29,0,10*ROW('Sanitation Data'!H201)))</f>
        <v/>
      </c>
      <c r="DG207" s="309" t="str">
        <f ca="true">+IF(OFFSET('Sanitation Data'!$H$30,0,10*ROW('Sanitation Data'!H201))="","",OFFSET('Sanitation Data'!$H$30,0,10*ROW('Sanitation Data'!H201)))</f>
        <v/>
      </c>
      <c r="DH207" s="309" t="str">
        <f ca="true">+IF(OFFSET('Sanitation Data'!$H$31,0,10*ROW('Sanitation Data'!H201))="","",OFFSET('Sanitation Data'!$H$31,0,10*ROW('Sanitation Data'!H201)))</f>
        <v/>
      </c>
      <c r="DI207" s="309" t="str">
        <f ca="true">+IF(OFFSET('Sanitation Data'!$H$32,0,10*ROW('Sanitation Data'!H201))="","",OFFSET('Sanitation Data'!$H$32,0,10*ROW('Sanitation Data'!H201)))</f>
        <v/>
      </c>
      <c r="DJ207" s="309" t="str">
        <f ca="true">+IF(OFFSET('Sanitation Data'!$I$28,0,10*ROW('Sanitation Data'!I201))="","",OFFSET('Sanitation Data'!$I$28,0,10*ROW('Sanitation Data'!I201)))</f>
        <v/>
      </c>
      <c r="DK207" s="309" t="str">
        <f ca="true">+IF(OFFSET('Sanitation Data'!$I$29,0,10*ROW('Sanitation Data'!I201))="","",OFFSET('Sanitation Data'!$I$29,0,10*ROW('Sanitation Data'!I201)))</f>
        <v/>
      </c>
      <c r="DL207" s="309" t="str">
        <f ca="true">+IF(OFFSET('Sanitation Data'!$I$30,0,10*ROW('Sanitation Data'!I201))="","",OFFSET('Sanitation Data'!$I$30,0,10*ROW('Sanitation Data'!I201)))</f>
        <v/>
      </c>
      <c r="DM207" s="309" t="str">
        <f ca="true">+IF(OFFSET('Sanitation Data'!$I$31,0,10*ROW('Sanitation Data'!I201))="","",OFFSET('Sanitation Data'!$I$31,0,10*ROW('Sanitation Data'!I201)))</f>
        <v/>
      </c>
      <c r="DN207" s="309" t="str">
        <f ca="true">+IF(OFFSET('Sanitation Data'!$I$32,0,10*ROW('Sanitation Data'!I201))="","",OFFSET('Sanitation Data'!$I$32,0,10*ROW('Sanitation Data'!I201)))</f>
        <v/>
      </c>
      <c r="DO207" s="309" t="str">
        <f ca="true">+IF(OFFSET('Hygiene Data'!$D$11,0,10*ROW('Hygiene Data'!D201))="","",OFFSET('Hygiene Data'!$D$11,0,10*ROW('Hygiene Data'!D201)))</f>
        <v/>
      </c>
      <c r="DP207" s="309" t="str">
        <f ca="true">+IF(OFFSET('Hygiene Data'!$D$12,0,10*ROW('Hygiene Data'!D201))="","",OFFSET('Hygiene Data'!$D$12,0,10*ROW('Hygiene Data'!D201)))</f>
        <v/>
      </c>
      <c r="DQ207" s="309" t="str">
        <f ca="true">+IF(OFFSET('Hygiene Data'!$D$13,0,10*ROW('Hygiene Data'!D201))="","",OFFSET('Hygiene Data'!$D$13,0,10*ROW('Hygiene Data'!D201)))</f>
        <v/>
      </c>
      <c r="DR207" s="309" t="str">
        <f ca="true">+IF(OFFSET('Hygiene Data'!$E$11,0,10*ROW('Hygiene Data'!E201))="","",OFFSET('Hygiene Data'!$E$11,0,10*ROW('Hygiene Data'!E201)))</f>
        <v/>
      </c>
      <c r="DS207" s="309" t="str">
        <f ca="true">+IF(OFFSET('Hygiene Data'!$E$12,0,10*ROW('Hygiene Data'!E201))="","",OFFSET('Hygiene Data'!$E$12,0,10*ROW('Hygiene Data'!E201)))</f>
        <v/>
      </c>
      <c r="DT207" s="309" t="str">
        <f ca="true">+IF(OFFSET('Hygiene Data'!$E$13,0,10*ROW('Hygiene Data'!E201))="","",OFFSET('Hygiene Data'!$E$13,0,10*ROW('Hygiene Data'!E201)))</f>
        <v/>
      </c>
      <c r="DU207" s="309" t="str">
        <f ca="true">+IF(OFFSET('Hygiene Data'!$F$11,0,10*ROW('Hygiene Data'!F201))="","",OFFSET('Hygiene Data'!$F$11,0,10*ROW('Hygiene Data'!F201)))</f>
        <v/>
      </c>
      <c r="DV207" s="309" t="str">
        <f ca="true">+IF(OFFSET('Hygiene Data'!$F$12,0,10*ROW('Hygiene Data'!F201))="","",OFFSET('Hygiene Data'!$F$12,0,10*ROW('Hygiene Data'!F201)))</f>
        <v/>
      </c>
      <c r="DW207" s="309" t="str">
        <f ca="true">+IF(OFFSET('Hygiene Data'!$F$13,0,10*ROW('Hygiene Data'!F201))="","",OFFSET('Hygiene Data'!$F$13,0,10*ROW('Hygiene Data'!F201)))</f>
        <v/>
      </c>
      <c r="DX207" s="309" t="str">
        <f ca="true">+IF(OFFSET('Hygiene Data'!$G$11,0,10*ROW('Hygiene Data'!G201))="","",OFFSET('Hygiene Data'!$G$11,0,10*ROW('Hygiene Data'!G201)))</f>
        <v/>
      </c>
      <c r="DY207" s="309" t="str">
        <f ca="true">+IF(OFFSET('Hygiene Data'!$G$12,0,10*ROW('Hygiene Data'!G201))="","",OFFSET('Hygiene Data'!$G$12,0,10*ROW('Hygiene Data'!G201)))</f>
        <v/>
      </c>
      <c r="DZ207" s="309" t="str">
        <f ca="true">+IF(OFFSET('Hygiene Data'!$G$13,0,10*ROW('Hygiene Data'!G201))="","",OFFSET('Hygiene Data'!$G$13,0,10*ROW('Hygiene Data'!G201)))</f>
        <v/>
      </c>
      <c r="EA207" s="309" t="str">
        <f ca="true">+IF(OFFSET('Hygiene Data'!$H$11,0,10*ROW('Hygiene Data'!H201))="","",OFFSET('Hygiene Data'!$H$11,0,10*ROW('Hygiene Data'!H201)))</f>
        <v/>
      </c>
      <c r="EB207" s="309" t="str">
        <f ca="true">+IF(OFFSET('Hygiene Data'!$H$12,0,10*ROW('Hygiene Data'!H201))="","",OFFSET('Hygiene Data'!$H$12,0,10*ROW('Hygiene Data'!H201)))</f>
        <v/>
      </c>
      <c r="EC207" s="309" t="str">
        <f ca="true">+IF(OFFSET('Hygiene Data'!$H$13,0,10*ROW('Hygiene Data'!H201))="","",OFFSET('Hygiene Data'!$H$13,0,10*ROW('Hygiene Data'!H201)))</f>
        <v/>
      </c>
      <c r="ED207" s="309" t="str">
        <f ca="true">+IF(OFFSET('Hygiene Data'!$I$11,0,10*ROW('Hygiene Data'!I201))="","",OFFSET('Hygiene Data'!$I$11,0,10*ROW('Hygiene Data'!I201)))</f>
        <v/>
      </c>
      <c r="EE207" s="309" t="str">
        <f ca="true">+IF(OFFSET('Hygiene Data'!$I$12,0,10*ROW('Hygiene Data'!I201))="","",OFFSET('Hygiene Data'!$I$12,0,10*ROW('Hygiene Data'!I201)))</f>
        <v/>
      </c>
      <c r="EF207" s="309"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MM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6" customWidth="true"/>
    <col min="3" max="3" width="29.75" customWidth="true"/>
    <col min="4" max="9" width="7.875" customWidth="true"/>
    <col min="10" max="11" width="1.125" customWidth="true"/>
    <col min="12" max="12" width="24.625" style="136" customWidth="true"/>
    <col min="13" max="13" width="29.75" customWidth="true"/>
    <col min="14" max="19" width="7.875" customWidth="true"/>
    <col min="20" max="21" width="1.125" customWidth="true"/>
    <col min="22" max="22" width="24.625" style="136" customWidth="true"/>
    <col min="23" max="23" width="29.75" customWidth="true"/>
    <col min="24" max="29" width="7.875" customWidth="true"/>
    <col min="30" max="31" width="1.125" customWidth="true"/>
    <col min="32" max="32" width="24.625" style="136" customWidth="true"/>
    <col min="33" max="33" width="29.75" customWidth="true"/>
    <col min="34" max="39" width="7.875" customWidth="true"/>
    <col min="40" max="41" width="1.125" customWidth="true"/>
    <col min="42" max="42" width="24.625" style="136" customWidth="true"/>
    <col min="43" max="43" width="29.75" customWidth="true"/>
    <col min="44" max="49" width="7.875" customWidth="true"/>
    <col min="50" max="51" width="1.125" customWidth="true"/>
    <col min="52" max="52" width="24.625" style="136" customWidth="true"/>
    <col min="53" max="53" width="29.75" customWidth="true"/>
    <col min="54" max="59" width="7.875" customWidth="true"/>
    <col min="60" max="61" width="1.125" customWidth="true"/>
    <col min="62" max="62" width="24.625" style="136" customWidth="true"/>
    <col min="63" max="63" width="29.75" customWidth="true"/>
    <col min="64" max="69" width="7.875" customWidth="true"/>
    <col min="70" max="71" width="1.125" customWidth="true"/>
    <col min="72" max="72" width="24.625" style="136" customWidth="true"/>
    <col min="73" max="73" width="29.75" customWidth="true"/>
    <col min="74" max="79" width="7.875" customWidth="true"/>
    <col min="80" max="81" width="1.125" customWidth="true"/>
    <col min="82" max="82" width="24.625" style="136" customWidth="true"/>
    <col min="83" max="83" width="29.75" customWidth="true"/>
    <col min="84" max="89" width="7.875" customWidth="true"/>
    <col min="90" max="91" width="1.125" customWidth="true"/>
    <col min="92" max="92" width="24.625" style="136" customWidth="true"/>
    <col min="93" max="93" width="29.75" style="136" customWidth="true"/>
    <col min="94" max="99" width="7.875" style="136" customWidth="true"/>
    <col min="100" max="101" width="1.125" customWidth="true"/>
    <col min="102" max="102" width="24.625" style="136" customWidth="true"/>
    <col min="103" max="103" width="29.75" customWidth="true"/>
    <col min="104" max="109" width="7.875" customWidth="true"/>
    <col min="110" max="111" width="1.125" customWidth="true"/>
    <col min="112" max="112" width="24.625" style="136" customWidth="true"/>
    <col min="113" max="113" width="29.75" customWidth="true"/>
    <col min="114" max="119" width="7.875" customWidth="true"/>
    <col min="120" max="121" width="1.125" customWidth="true"/>
    <col min="122" max="122" width="24.625" style="136" customWidth="true"/>
    <col min="123" max="123" width="29.75" customWidth="true"/>
    <col min="124" max="129" width="7.875" customWidth="true"/>
    <col min="130" max="131" width="1.125" customWidth="true"/>
    <col min="132" max="132" width="24.625" style="136" customWidth="true"/>
    <col min="133" max="133" width="29.75" customWidth="true"/>
    <col min="134" max="139" width="7.875" customWidth="true"/>
    <col min="140" max="141" width="1.125" customWidth="true"/>
    <col min="142" max="142" width="24.625" style="136" customWidth="true"/>
    <col min="143" max="143" width="29.75" customWidth="true"/>
    <col min="144" max="149" width="7.875" customWidth="true"/>
    <col min="150" max="151" width="1.125" customWidth="true"/>
    <col min="152" max="152" width="24.625" style="136" customWidth="true"/>
    <col min="153" max="153" width="29.75" customWidth="true"/>
    <col min="154" max="159" width="7.875" customWidth="true"/>
    <col min="160" max="161" width="1.125" customWidth="true"/>
    <col min="162" max="162" width="24.625" style="136" customWidth="true"/>
    <col min="163" max="163" width="29.75" customWidth="true"/>
    <col min="164" max="169" width="7.875" customWidth="true"/>
    <col min="170" max="171" width="1.125" customWidth="true"/>
    <col min="172" max="172" width="24.625" style="136" customWidth="true"/>
    <col min="173" max="173" width="29.75" customWidth="true"/>
    <col min="174" max="179" width="7.875" customWidth="true"/>
    <col min="180" max="181" width="1.125" customWidth="true"/>
    <col min="182" max="182" width="24.625" style="136" customWidth="true"/>
    <col min="183" max="183" width="29.75" customWidth="true"/>
    <col min="184" max="189" width="7.875" customWidth="true"/>
    <col min="190" max="191" width="1.125" customWidth="true"/>
    <col min="192" max="192" width="24.625" style="136" customWidth="true"/>
    <col min="193" max="193" width="29.75" customWidth="true"/>
    <col min="194" max="199" width="7.875" customWidth="true"/>
    <col min="200" max="201" width="1.125" customWidth="true"/>
    <col min="202" max="202" width="24.625" style="136" customWidth="true"/>
    <col min="203" max="203" width="29.75" customWidth="true"/>
    <col min="204" max="209" width="7.875" customWidth="true"/>
    <col min="210" max="211" width="1.125" customWidth="true"/>
    <col min="212" max="212" width="24.625" style="136" customWidth="true"/>
    <col min="213" max="213" width="29.75" customWidth="true"/>
    <col min="214" max="219" width="7.875" customWidth="true"/>
    <col min="220" max="221" width="1.125" customWidth="true"/>
    <col min="222" max="222" width="24.625" style="136" customWidth="true"/>
    <col min="223" max="223" width="29.75" customWidth="true"/>
    <col min="224" max="229" width="7.875" customWidth="true"/>
    <col min="230" max="231" width="1.125" customWidth="true"/>
    <col min="232" max="232" width="24.625" style="136" customWidth="true"/>
    <col min="233" max="233" width="29.75" customWidth="true"/>
    <col min="234" max="239" width="7.875" customWidth="true"/>
    <col min="240" max="241" width="1.125" customWidth="true"/>
    <col min="242" max="242" width="24.625" style="136" customWidth="true"/>
    <col min="243" max="243" width="29.75" customWidth="true"/>
    <col min="244" max="249" width="7.875" customWidth="true"/>
    <col min="250" max="251" width="1.125" customWidth="true"/>
    <col min="252" max="252" width="24.625" style="136" customWidth="true"/>
    <col min="253" max="253" width="29.75" customWidth="true"/>
    <col min="254" max="259" width="7.875" customWidth="true"/>
    <col min="260" max="261" width="1.125" customWidth="true"/>
    <col min="262" max="262" width="24.625" style="136" customWidth="true"/>
    <col min="263" max="263" width="29.75" customWidth="true"/>
    <col min="264" max="269" width="7.875" customWidth="true"/>
    <col min="270" max="271" width="1.125" customWidth="true"/>
    <col min="272" max="272" width="24.625" style="136" customWidth="true"/>
    <col min="273" max="273" width="29.75" customWidth="true"/>
    <col min="274" max="279" width="7.875" customWidth="true"/>
    <col min="280" max="281" width="1.125" customWidth="true"/>
    <col min="282" max="282" width="24.625" customWidth="true"/>
    <col min="283" max="283" width="29.75" customWidth="true"/>
    <col min="290" max="291" width="1.125" customWidth="true"/>
    <col min="292" max="292" width="24.625" customWidth="true"/>
    <col min="293" max="293" width="29.75" customWidth="true"/>
    <col min="300" max="301" width="1.125" customWidth="true"/>
    <col min="302" max="302" width="24.625" customWidth="true"/>
    <col min="303" max="303" width="29.75" customWidth="true"/>
    <col min="310" max="311" width="1.125" customWidth="true"/>
    <col min="312" max="312" width="24.625" customWidth="true"/>
    <col min="313" max="313" width="29.75" customWidth="true"/>
    <col min="320" max="321" width="1.125" customWidth="true"/>
    <col min="322" max="322" width="24.625" customWidth="true"/>
    <col min="323" max="323" width="29.75" customWidth="true"/>
    <col min="330" max="331" width="1.125" customWidth="true"/>
    <col min="332" max="332" width="24.625" customWidth="true"/>
    <col min="333" max="333" width="29.75" customWidth="true"/>
    <col min="340" max="341" width="1.125" customWidth="true"/>
    <col min="342" max="342" width="24.625" customWidth="true"/>
    <col min="343" max="343" width="29.75" customWidth="true"/>
    <col min="350" max="351" width="1.125" customWidth="true"/>
  </cols>
  <sheetData>
    <row xmlns:x14ac="http://schemas.microsoft.com/office/spreadsheetml/2009/9/ac" r="1" s="346" customFormat="true" ht="30" customHeight="true" x14ac:dyDescent="0.25">
      <c r="B1" s="362" t="s">
        <v>29</v>
      </c>
      <c r="C1" s="596" t="s">
        <v>315</v>
      </c>
      <c r="D1" s="357" t="s">
        <v>160</v>
      </c>
      <c r="E1" s="357"/>
      <c r="F1" s="357"/>
      <c r="G1" s="357"/>
      <c r="H1" s="357"/>
      <c r="I1" s="358"/>
      <c r="J1" s="347"/>
      <c r="K1" s="347"/>
      <c r="L1" s="362" t="s">
        <v>29</v>
      </c>
      <c r="M1" s="596" t="s">
        <v>316</v>
      </c>
      <c r="N1" s="357" t="s">
        <v>160</v>
      </c>
      <c r="O1" s="357"/>
      <c r="P1" s="357"/>
      <c r="Q1" s="357"/>
      <c r="R1" s="357"/>
      <c r="S1" s="358"/>
      <c r="T1" s="347"/>
      <c r="U1" s="347"/>
      <c r="V1" s="362" t="s">
        <v>29</v>
      </c>
      <c r="W1" s="596" t="s">
        <v>317</v>
      </c>
      <c r="X1" s="357" t="s">
        <v>160</v>
      </c>
      <c r="Y1" s="357"/>
      <c r="Z1" s="357"/>
      <c r="AA1" s="357"/>
      <c r="AB1" s="357"/>
      <c r="AC1" s="358"/>
      <c r="AD1" s="347"/>
      <c r="AE1" s="347"/>
      <c r="AF1" s="362" t="s">
        <v>29</v>
      </c>
      <c r="AG1" s="596" t="s">
        <v>318</v>
      </c>
      <c r="AH1" s="357" t="s">
        <v>160</v>
      </c>
      <c r="AI1" s="357"/>
      <c r="AJ1" s="357"/>
      <c r="AK1" s="357"/>
      <c r="AL1" s="357"/>
      <c r="AM1" s="358"/>
      <c r="AN1" s="347"/>
      <c r="AO1" s="347"/>
      <c r="AP1" s="362" t="s">
        <v>29</v>
      </c>
      <c r="AQ1" s="596" t="s">
        <v>319</v>
      </c>
      <c r="AR1" s="357" t="s">
        <v>160</v>
      </c>
      <c r="AS1" s="357"/>
      <c r="AT1" s="357"/>
      <c r="AU1" s="357"/>
      <c r="AV1" s="357"/>
      <c r="AW1" s="358"/>
      <c r="AX1" s="347"/>
      <c r="AY1" s="347"/>
      <c r="AZ1" s="362" t="s">
        <v>29</v>
      </c>
      <c r="BA1" s="596" t="s">
        <v>320</v>
      </c>
      <c r="BB1" s="357" t="s">
        <v>160</v>
      </c>
      <c r="BC1" s="357"/>
      <c r="BD1" s="357"/>
      <c r="BE1" s="357"/>
      <c r="BF1" s="357"/>
      <c r="BG1" s="358"/>
      <c r="BH1" s="347"/>
      <c r="BI1" s="347"/>
      <c r="BJ1" s="362" t="s">
        <v>29</v>
      </c>
      <c r="BK1" s="596" t="s">
        <v>321</v>
      </c>
      <c r="BL1" s="357" t="s">
        <v>160</v>
      </c>
      <c r="BM1" s="357"/>
      <c r="BN1" s="357"/>
      <c r="BO1" s="357"/>
      <c r="BP1" s="357"/>
      <c r="BQ1" s="358"/>
      <c r="BR1" s="347"/>
      <c r="BS1" s="347"/>
      <c r="BT1" s="362" t="s">
        <v>29</v>
      </c>
      <c r="BU1" s="596" t="s">
        <v>322</v>
      </c>
      <c r="BV1" s="357" t="s">
        <v>160</v>
      </c>
      <c r="BW1" s="357"/>
      <c r="BX1" s="357"/>
      <c r="BY1" s="357"/>
      <c r="BZ1" s="357"/>
      <c r="CA1" s="358"/>
      <c r="CB1" s="347"/>
      <c r="CC1" s="347"/>
      <c r="CD1" s="362" t="s">
        <v>29</v>
      </c>
      <c r="CE1" s="596" t="s">
        <v>322</v>
      </c>
      <c r="CF1" s="357" t="s">
        <v>160</v>
      </c>
      <c r="CG1" s="357"/>
      <c r="CH1" s="357"/>
      <c r="CI1" s="357"/>
      <c r="CJ1" s="357"/>
      <c r="CK1" s="358"/>
      <c r="CL1" s="347"/>
      <c r="CM1" s="347"/>
      <c r="CN1" s="362" t="s">
        <v>29</v>
      </c>
      <c r="CO1" s="596" t="s">
        <v>323</v>
      </c>
      <c r="CP1" s="357" t="s">
        <v>160</v>
      </c>
      <c r="CQ1" s="357"/>
      <c r="CR1" s="357"/>
      <c r="CS1" s="357"/>
      <c r="CT1" s="357"/>
      <c r="CU1" s="358"/>
      <c r="CV1" s="347"/>
      <c r="CW1" s="347"/>
      <c r="CX1" s="362" t="s">
        <v>29</v>
      </c>
      <c r="CY1" s="596" t="s">
        <v>323</v>
      </c>
      <c r="CZ1" s="357" t="s">
        <v>160</v>
      </c>
      <c r="DA1" s="357"/>
      <c r="DB1" s="357"/>
      <c r="DC1" s="357"/>
      <c r="DD1" s="357"/>
      <c r="DE1" s="358"/>
      <c r="DF1" s="347"/>
      <c r="DG1" s="347"/>
      <c r="DH1" s="362" t="s">
        <v>29</v>
      </c>
      <c r="DI1" s="596" t="s">
        <v>324</v>
      </c>
      <c r="DJ1" s="357" t="s">
        <v>160</v>
      </c>
      <c r="DK1" s="357"/>
      <c r="DL1" s="357"/>
      <c r="DM1" s="357"/>
      <c r="DN1" s="357"/>
      <c r="DO1" s="358"/>
      <c r="DP1" s="347"/>
      <c r="DQ1" s="347"/>
      <c r="DR1" s="362" t="s">
        <v>29</v>
      </c>
      <c r="DS1" s="596" t="s">
        <v>324</v>
      </c>
      <c r="DT1" s="357" t="s">
        <v>160</v>
      </c>
      <c r="DU1" s="357"/>
      <c r="DV1" s="357"/>
      <c r="DW1" s="357"/>
      <c r="DX1" s="357"/>
      <c r="DY1" s="358"/>
      <c r="DZ1" s="347"/>
      <c r="EA1" s="347"/>
      <c r="EB1" s="362" t="s">
        <v>29</v>
      </c>
      <c r="EC1" s="596" t="s">
        <v>325</v>
      </c>
      <c r="ED1" s="357" t="s">
        <v>160</v>
      </c>
      <c r="EE1" s="357"/>
      <c r="EF1" s="357"/>
      <c r="EG1" s="357"/>
      <c r="EH1" s="357"/>
      <c r="EI1" s="358"/>
      <c r="EJ1" s="347"/>
      <c r="EK1" s="347"/>
      <c r="EL1" s="362" t="s">
        <v>29</v>
      </c>
      <c r="EM1" s="596" t="s">
        <v>325</v>
      </c>
      <c r="EN1" s="357" t="s">
        <v>160</v>
      </c>
      <c r="EO1" s="357"/>
      <c r="EP1" s="357"/>
      <c r="EQ1" s="357"/>
      <c r="ER1" s="357"/>
      <c r="ES1" s="358"/>
      <c r="ET1" s="347"/>
      <c r="EU1" s="347"/>
      <c r="EV1" s="362" t="s">
        <v>29</v>
      </c>
      <c r="EW1" s="596" t="s">
        <v>326</v>
      </c>
      <c r="EX1" s="357" t="s">
        <v>160</v>
      </c>
      <c r="EY1" s="357"/>
      <c r="EZ1" s="357"/>
      <c r="FA1" s="357"/>
      <c r="FB1" s="357"/>
      <c r="FC1" s="358"/>
      <c r="FD1" s="347"/>
      <c r="FE1" s="347"/>
      <c r="FF1" s="362" t="s">
        <v>29</v>
      </c>
      <c r="FG1" s="596" t="s">
        <v>326</v>
      </c>
      <c r="FH1" s="357" t="s">
        <v>160</v>
      </c>
      <c r="FI1" s="357"/>
      <c r="FJ1" s="357"/>
      <c r="FK1" s="357"/>
      <c r="FL1" s="357"/>
      <c r="FM1" s="358"/>
      <c r="FN1" s="347"/>
      <c r="FO1" s="347"/>
      <c r="FP1" s="362" t="s">
        <v>29</v>
      </c>
      <c r="FQ1" s="596" t="s">
        <v>327</v>
      </c>
      <c r="FR1" s="357" t="str">
        <f>FH1</f>
        <v>Niger</v>
      </c>
      <c r="FS1" s="357"/>
      <c r="FT1" s="357"/>
      <c r="FU1" s="357"/>
      <c r="FV1" s="357"/>
      <c r="FW1" s="358"/>
      <c r="FX1" s="347"/>
      <c r="FY1" s="347"/>
      <c r="FZ1" s="362" t="s">
        <v>29</v>
      </c>
      <c r="GA1" s="596" t="s">
        <v>327</v>
      </c>
      <c r="GB1" s="357" t="s">
        <v>160</v>
      </c>
      <c r="GC1" s="357"/>
      <c r="GD1" s="357"/>
      <c r="GE1" s="357"/>
      <c r="GF1" s="357"/>
      <c r="GG1" s="358"/>
      <c r="GH1" s="347"/>
      <c r="GI1" s="347"/>
      <c r="GJ1" s="362" t="s">
        <v>29</v>
      </c>
      <c r="GK1" s="596" t="s">
        <v>328</v>
      </c>
      <c r="GL1" s="357" t="str">
        <f>GB1</f>
        <v>Niger</v>
      </c>
      <c r="GM1" s="357"/>
      <c r="GN1" s="357"/>
      <c r="GO1" s="357"/>
      <c r="GP1" s="357"/>
      <c r="GQ1" s="358"/>
      <c r="GR1" s="347"/>
      <c r="GS1" s="347"/>
      <c r="GT1" s="362" t="s">
        <v>29</v>
      </c>
      <c r="GU1" s="596" t="s">
        <v>328</v>
      </c>
      <c r="GV1" s="357" t="str">
        <f>GL1</f>
        <v>Niger</v>
      </c>
      <c r="GW1" s="357"/>
      <c r="GX1" s="357"/>
      <c r="GY1" s="357"/>
      <c r="GZ1" s="357"/>
      <c r="HA1" s="358"/>
      <c r="HB1" s="347"/>
      <c r="HC1" s="347"/>
      <c r="HD1" s="362" t="s">
        <v>29</v>
      </c>
      <c r="HE1" s="596" t="s">
        <v>329</v>
      </c>
      <c r="HF1" s="357" t="str">
        <f>GV1</f>
        <v>Niger</v>
      </c>
      <c r="HG1" s="357"/>
      <c r="HH1" s="357"/>
      <c r="HI1" s="357"/>
      <c r="HJ1" s="357"/>
      <c r="HK1" s="358"/>
      <c r="HL1" s="347"/>
      <c r="HM1" s="347"/>
      <c r="HN1" s="362" t="s">
        <v>29</v>
      </c>
      <c r="HO1" s="596" t="s">
        <v>329</v>
      </c>
      <c r="HP1" s="357" t="str">
        <f>GV1</f>
        <v>Niger</v>
      </c>
      <c r="HQ1" s="357"/>
      <c r="HR1" s="357"/>
      <c r="HS1" s="357"/>
      <c r="HT1" s="357"/>
      <c r="HU1" s="358"/>
      <c r="HV1" s="347"/>
      <c r="HW1" s="347"/>
      <c r="HX1" s="362" t="s">
        <v>29</v>
      </c>
      <c r="HY1" s="596" t="s">
        <v>329</v>
      </c>
      <c r="HZ1" s="357" t="str">
        <f>HF1</f>
        <v>Niger</v>
      </c>
      <c r="IA1" s="357"/>
      <c r="IB1" s="357"/>
      <c r="IC1" s="357"/>
      <c r="ID1" s="357"/>
      <c r="IE1" s="358"/>
      <c r="IF1" s="347"/>
      <c r="IG1" s="347"/>
      <c r="IH1" s="362" t="s">
        <v>29</v>
      </c>
      <c r="II1" s="596" t="s">
        <v>329</v>
      </c>
      <c r="IJ1" s="357" t="str">
        <f>FR1</f>
        <v>Niger</v>
      </c>
      <c r="IK1" s="357"/>
      <c r="IL1" s="357"/>
      <c r="IM1" s="357"/>
      <c r="IN1" s="357"/>
      <c r="IO1" s="358"/>
      <c r="IP1" s="347"/>
      <c r="IQ1" s="347"/>
      <c r="IR1" s="362" t="s">
        <v>29</v>
      </c>
      <c r="IS1" s="596" t="s">
        <v>330</v>
      </c>
      <c r="IT1" s="357" t="str">
        <f>IJ1</f>
        <v>Niger</v>
      </c>
      <c r="IU1" s="357"/>
      <c r="IV1" s="357"/>
      <c r="IW1" s="357"/>
      <c r="IX1" s="357"/>
      <c r="IY1" s="358"/>
      <c r="IZ1" s="347"/>
      <c r="JA1" s="347"/>
      <c r="JB1" s="362" t="s">
        <v>29</v>
      </c>
      <c r="JC1" s="596">
        <v>2018</v>
      </c>
      <c r="JD1" s="357" t="str">
        <f>IT1</f>
        <v>Niger</v>
      </c>
      <c r="JE1" s="357"/>
      <c r="JF1" s="357"/>
      <c r="JG1" s="357"/>
      <c r="JH1" s="357"/>
      <c r="JI1" s="358"/>
      <c r="JJ1" s="347"/>
      <c r="JK1" s="347"/>
      <c r="JL1" s="362" t="s">
        <v>29</v>
      </c>
      <c r="JM1" s="596">
        <v>2019</v>
      </c>
      <c r="JN1" s="357" t="str">
        <f>JD1</f>
        <v>Niger</v>
      </c>
      <c r="JO1" s="357"/>
      <c r="JP1" s="357"/>
      <c r="JQ1" s="357"/>
      <c r="JR1" s="357"/>
      <c r="JS1" s="358"/>
      <c r="JT1" s="347"/>
      <c r="JU1" s="347"/>
      <c r="JV1" s="362" t="s">
        <v>29</v>
      </c>
      <c r="JW1" s="596">
        <v>2019</v>
      </c>
      <c r="JX1" s="357" t="str">
        <f>JN1</f>
        <v>Niger</v>
      </c>
      <c r="JY1" s="357"/>
      <c r="JZ1" s="357"/>
      <c r="KA1" s="357"/>
      <c r="KB1" s="357"/>
      <c r="KC1" s="358"/>
      <c r="KD1" s="347"/>
      <c r="KE1" s="347"/>
      <c r="KF1" s="362" t="s">
        <v>29</v>
      </c>
      <c r="KG1" s="596">
        <v>2020</v>
      </c>
      <c r="KH1" s="357" t="str">
        <f>JX1</f>
        <v>Niger</v>
      </c>
      <c r="KI1" s="357"/>
      <c r="KJ1" s="357"/>
      <c r="KK1" s="357"/>
      <c r="KL1" s="357"/>
      <c r="KM1" s="358"/>
      <c r="KN1" s="347"/>
      <c r="KO1" s="347"/>
      <c r="KP1" s="362" t="s">
        <v>29</v>
      </c>
      <c r="KQ1" s="596">
        <v>2021</v>
      </c>
      <c r="KR1" s="357" t="str">
        <f>KH1</f>
        <v>Niger</v>
      </c>
      <c r="KS1" s="357"/>
      <c r="KT1" s="357"/>
      <c r="KU1" s="357"/>
      <c r="KV1" s="357"/>
      <c r="KW1" s="358"/>
      <c r="KX1" s="347"/>
      <c r="KY1" s="347"/>
      <c r="KZ1" s="362" t="s">
        <v>29</v>
      </c>
      <c r="LA1" s="596">
        <v>2021</v>
      </c>
      <c r="LB1" s="357" t="s">
        <v>160</v>
      </c>
      <c r="LC1" s="357"/>
      <c r="LD1" s="357"/>
      <c r="LE1" s="357"/>
      <c r="LF1" s="357"/>
      <c r="LG1" s="358"/>
      <c r="LH1" s="347"/>
      <c r="LI1" s="347"/>
      <c r="LJ1" s="362" t="s">
        <v>29</v>
      </c>
      <c r="LK1" s="596">
        <v>2021</v>
      </c>
      <c r="LL1" s="357" t="s">
        <v>160</v>
      </c>
      <c r="LM1" s="357"/>
      <c r="LN1" s="357"/>
      <c r="LO1" s="357"/>
      <c r="LP1" s="357"/>
      <c r="LQ1" s="358"/>
      <c r="LR1" s="347"/>
      <c r="LS1" s="347"/>
      <c r="LT1" s="362" t="s">
        <v>29</v>
      </c>
      <c r="LU1" s="596">
        <v>2022</v>
      </c>
      <c r="LV1" s="357" t="s">
        <v>160</v>
      </c>
      <c r="LW1" s="357"/>
      <c r="LX1" s="357"/>
      <c r="LY1" s="357"/>
      <c r="LZ1" s="357"/>
      <c r="MA1" s="358"/>
      <c r="MB1" s="347"/>
      <c r="MC1" s="347"/>
      <c r="MD1" s="362" t="s">
        <v>29</v>
      </c>
      <c r="ME1" s="596">
        <v>2023</v>
      </c>
      <c r="MF1" s="357" t="s">
        <v>160</v>
      </c>
      <c r="MG1" s="357"/>
      <c r="MH1" s="357"/>
      <c r="MI1" s="357"/>
      <c r="MJ1" s="357"/>
      <c r="MK1" s="358"/>
      <c r="ML1" s="347"/>
      <c r="MM1" s="347"/>
    </row>
    <row xmlns:x14ac="http://schemas.microsoft.com/office/spreadsheetml/2009/9/ac" r="2" s="346" customFormat="true" ht="30" customHeight="true" x14ac:dyDescent="0.25">
      <c r="A2" s="614" t="s">
        <v>373</v>
      </c>
      <c r="B2" s="359" t="s">
        <v>290</v>
      </c>
      <c r="C2" s="270" t="s">
        <v>190</v>
      </c>
      <c r="D2" s="270" t="s">
        <v>209</v>
      </c>
      <c r="E2" s="360"/>
      <c r="F2" s="360"/>
      <c r="G2" s="360"/>
      <c r="H2" s="360"/>
      <c r="I2" s="361"/>
      <c r="J2" s="347" t="s">
        <v>331</v>
      </c>
      <c r="K2" s="347"/>
      <c r="L2" s="359" t="s">
        <v>291</v>
      </c>
      <c r="M2" s="270" t="s">
        <v>190</v>
      </c>
      <c r="N2" s="270" t="s">
        <v>210</v>
      </c>
      <c r="O2" s="360"/>
      <c r="P2" s="360"/>
      <c r="Q2" s="360"/>
      <c r="R2" s="360"/>
      <c r="S2" s="361"/>
      <c r="T2" s="347" t="s">
        <v>331</v>
      </c>
      <c r="U2" s="347"/>
      <c r="V2" s="359" t="s">
        <v>292</v>
      </c>
      <c r="W2" s="270" t="s">
        <v>190</v>
      </c>
      <c r="X2" s="270" t="s">
        <v>211</v>
      </c>
      <c r="Y2" s="360"/>
      <c r="Z2" s="360"/>
      <c r="AA2" s="360"/>
      <c r="AB2" s="360"/>
      <c r="AC2" s="361"/>
      <c r="AD2" s="347" t="s">
        <v>331</v>
      </c>
      <c r="AE2" s="347"/>
      <c r="AF2" s="359" t="s">
        <v>293</v>
      </c>
      <c r="AG2" s="270" t="s">
        <v>190</v>
      </c>
      <c r="AH2" s="270" t="s">
        <v>212</v>
      </c>
      <c r="AI2" s="360"/>
      <c r="AJ2" s="360"/>
      <c r="AK2" s="360"/>
      <c r="AL2" s="360"/>
      <c r="AM2" s="361"/>
      <c r="AN2" s="347" t="s">
        <v>331</v>
      </c>
      <c r="AO2" s="347"/>
      <c r="AP2" s="359" t="s">
        <v>294</v>
      </c>
      <c r="AQ2" s="270" t="s">
        <v>190</v>
      </c>
      <c r="AR2" s="270" t="s">
        <v>167</v>
      </c>
      <c r="AS2" s="360"/>
      <c r="AT2" s="360"/>
      <c r="AU2" s="360"/>
      <c r="AV2" s="360"/>
      <c r="AW2" s="361"/>
      <c r="AX2" s="347" t="s">
        <v>331</v>
      </c>
      <c r="AY2" s="347"/>
      <c r="AZ2" s="359" t="s">
        <v>295</v>
      </c>
      <c r="BA2" s="270" t="s">
        <v>190</v>
      </c>
      <c r="BB2" s="270" t="s">
        <v>169</v>
      </c>
      <c r="BC2" s="360"/>
      <c r="BD2" s="360"/>
      <c r="BE2" s="360"/>
      <c r="BF2" s="360"/>
      <c r="BG2" s="361"/>
      <c r="BH2" s="347" t="s">
        <v>331</v>
      </c>
      <c r="BI2" s="347"/>
      <c r="BJ2" s="359" t="s">
        <v>296</v>
      </c>
      <c r="BK2" s="270" t="s">
        <v>190</v>
      </c>
      <c r="BL2" s="270" t="s">
        <v>171</v>
      </c>
      <c r="BM2" s="360"/>
      <c r="BN2" s="360"/>
      <c r="BO2" s="360"/>
      <c r="BP2" s="360"/>
      <c r="BQ2" s="361"/>
      <c r="BR2" s="347" t="s">
        <v>331</v>
      </c>
      <c r="BS2" s="347"/>
      <c r="BT2" s="359" t="s">
        <v>297</v>
      </c>
      <c r="BU2" s="270" t="s">
        <v>190</v>
      </c>
      <c r="BV2" s="270" t="s">
        <v>172</v>
      </c>
      <c r="BW2" s="360"/>
      <c r="BX2" s="360"/>
      <c r="BY2" s="360"/>
      <c r="BZ2" s="360"/>
      <c r="CA2" s="361"/>
      <c r="CB2" s="347" t="s">
        <v>331</v>
      </c>
      <c r="CC2" s="347"/>
      <c r="CD2" s="359" t="s">
        <v>298</v>
      </c>
      <c r="CE2" s="270" t="s">
        <v>191</v>
      </c>
      <c r="CF2" s="270" t="s">
        <v>161</v>
      </c>
      <c r="CG2" s="360"/>
      <c r="CH2" s="360"/>
      <c r="CI2" s="360"/>
      <c r="CJ2" s="360"/>
      <c r="CK2" s="361"/>
      <c r="CL2" s="347" t="s">
        <v>331</v>
      </c>
      <c r="CM2" s="347"/>
      <c r="CN2" s="359" t="s">
        <v>299</v>
      </c>
      <c r="CO2" s="270" t="s">
        <v>190</v>
      </c>
      <c r="CP2" s="270" t="s">
        <v>173</v>
      </c>
      <c r="CQ2" s="360"/>
      <c r="CR2" s="360"/>
      <c r="CS2" s="360"/>
      <c r="CT2" s="360"/>
      <c r="CU2" s="361"/>
      <c r="CV2" s="347" t="s">
        <v>331</v>
      </c>
      <c r="CW2" s="347"/>
      <c r="CX2" s="359" t="s">
        <v>300</v>
      </c>
      <c r="CY2" s="270" t="s">
        <v>191</v>
      </c>
      <c r="CZ2" s="270" t="s">
        <v>161</v>
      </c>
      <c r="DA2" s="360"/>
      <c r="DB2" s="360"/>
      <c r="DC2" s="360"/>
      <c r="DD2" s="360"/>
      <c r="DE2" s="361"/>
      <c r="DF2" s="347" t="s">
        <v>331</v>
      </c>
      <c r="DG2" s="347"/>
      <c r="DH2" s="359" t="s">
        <v>301</v>
      </c>
      <c r="DI2" s="270" t="s">
        <v>190</v>
      </c>
      <c r="DJ2" s="270" t="s">
        <v>174</v>
      </c>
      <c r="DK2" s="360"/>
      <c r="DL2" s="360"/>
      <c r="DM2" s="360"/>
      <c r="DN2" s="360"/>
      <c r="DO2" s="361"/>
      <c r="DP2" s="347" t="s">
        <v>331</v>
      </c>
      <c r="DQ2" s="347"/>
      <c r="DR2" s="359" t="s">
        <v>302</v>
      </c>
      <c r="DS2" s="270" t="s">
        <v>191</v>
      </c>
      <c r="DT2" s="270" t="s">
        <v>161</v>
      </c>
      <c r="DU2" s="360"/>
      <c r="DV2" s="360"/>
      <c r="DW2" s="360"/>
      <c r="DX2" s="360"/>
      <c r="DY2" s="361"/>
      <c r="DZ2" s="347" t="s">
        <v>331</v>
      </c>
      <c r="EA2" s="347"/>
      <c r="EB2" s="359" t="s">
        <v>303</v>
      </c>
      <c r="EC2" s="270" t="s">
        <v>190</v>
      </c>
      <c r="ED2" s="270" t="s">
        <v>175</v>
      </c>
      <c r="EE2" s="360"/>
      <c r="EF2" s="360"/>
      <c r="EG2" s="360"/>
      <c r="EH2" s="360"/>
      <c r="EI2" s="361"/>
      <c r="EJ2" s="347" t="s">
        <v>331</v>
      </c>
      <c r="EK2" s="347"/>
      <c r="EL2" s="359" t="s">
        <v>304</v>
      </c>
      <c r="EM2" s="270" t="s">
        <v>191</v>
      </c>
      <c r="EN2" s="270" t="s">
        <v>161</v>
      </c>
      <c r="EO2" s="360"/>
      <c r="EP2" s="360"/>
      <c r="EQ2" s="360"/>
      <c r="ER2" s="360"/>
      <c r="ES2" s="361"/>
      <c r="ET2" s="347" t="s">
        <v>331</v>
      </c>
      <c r="EU2" s="347"/>
      <c r="EV2" s="359" t="s">
        <v>305</v>
      </c>
      <c r="EW2" s="270" t="s">
        <v>190</v>
      </c>
      <c r="EX2" s="270" t="s">
        <v>289</v>
      </c>
      <c r="EY2" s="360"/>
      <c r="EZ2" s="360"/>
      <c r="FA2" s="360"/>
      <c r="FB2" s="360"/>
      <c r="FC2" s="361"/>
      <c r="FD2" s="347" t="s">
        <v>331</v>
      </c>
      <c r="FE2" s="347"/>
      <c r="FF2" s="359" t="s">
        <v>306</v>
      </c>
      <c r="FG2" s="270" t="s">
        <v>191</v>
      </c>
      <c r="FH2" s="270" t="s">
        <v>161</v>
      </c>
      <c r="FI2" s="360"/>
      <c r="FJ2" s="360"/>
      <c r="FK2" s="360"/>
      <c r="FL2" s="360"/>
      <c r="FM2" s="361"/>
      <c r="FN2" s="347" t="s">
        <v>331</v>
      </c>
      <c r="FO2" s="347"/>
      <c r="FP2" s="359" t="s">
        <v>307</v>
      </c>
      <c r="FQ2" s="270" t="s">
        <v>190</v>
      </c>
      <c r="FR2" s="270" t="s">
        <v>205</v>
      </c>
      <c r="FS2" s="360"/>
      <c r="FT2" s="360"/>
      <c r="FU2" s="360"/>
      <c r="FV2" s="360"/>
      <c r="FW2" s="361"/>
      <c r="FX2" s="347" t="s">
        <v>331</v>
      </c>
      <c r="FY2" s="347"/>
      <c r="FZ2" s="359" t="s">
        <v>308</v>
      </c>
      <c r="GA2" s="270" t="s">
        <v>191</v>
      </c>
      <c r="GB2" s="270" t="s">
        <v>161</v>
      </c>
      <c r="GC2" s="360"/>
      <c r="GD2" s="360"/>
      <c r="GE2" s="360"/>
      <c r="GF2" s="360"/>
      <c r="GG2" s="361"/>
      <c r="GH2" s="347" t="s">
        <v>331</v>
      </c>
      <c r="GI2" s="347"/>
      <c r="GJ2" s="359" t="s">
        <v>309</v>
      </c>
      <c r="GK2" s="270" t="s">
        <v>190</v>
      </c>
      <c r="GL2" s="270" t="s">
        <v>200</v>
      </c>
      <c r="GM2" s="360"/>
      <c r="GN2" s="360"/>
      <c r="GO2" s="360"/>
      <c r="GP2" s="360"/>
      <c r="GQ2" s="361"/>
      <c r="GR2" s="347" t="s">
        <v>331</v>
      </c>
      <c r="GS2" s="347"/>
      <c r="GT2" s="359" t="s">
        <v>310</v>
      </c>
      <c r="GU2" s="270" t="s">
        <v>191</v>
      </c>
      <c r="GV2" s="270" t="s">
        <v>161</v>
      </c>
      <c r="GW2" s="360"/>
      <c r="GX2" s="360"/>
      <c r="GY2" s="360"/>
      <c r="GZ2" s="360"/>
      <c r="HA2" s="361"/>
      <c r="HB2" s="347" t="s">
        <v>331</v>
      </c>
      <c r="HC2" s="347"/>
      <c r="HD2" s="359" t="s">
        <v>311</v>
      </c>
      <c r="HE2" s="270" t="s">
        <v>197</v>
      </c>
      <c r="HF2" s="270" t="s">
        <v>196</v>
      </c>
      <c r="HG2" s="360"/>
      <c r="HH2" s="360"/>
      <c r="HI2" s="360"/>
      <c r="HJ2" s="360"/>
      <c r="HK2" s="361"/>
      <c r="HL2" s="347" t="s">
        <v>331</v>
      </c>
      <c r="HM2" s="347"/>
      <c r="HN2" s="359" t="s">
        <v>369</v>
      </c>
      <c r="HO2" s="270" t="s">
        <v>190</v>
      </c>
      <c r="HP2" s="270" t="s">
        <v>347</v>
      </c>
      <c r="HQ2" s="360"/>
      <c r="HR2" s="360"/>
      <c r="HS2" s="360"/>
      <c r="HT2" s="360"/>
      <c r="HU2" s="361"/>
      <c r="HV2" s="347" t="s">
        <v>331</v>
      </c>
      <c r="HW2" s="347"/>
      <c r="HX2" s="359" t="s">
        <v>312</v>
      </c>
      <c r="HY2" s="270" t="s">
        <v>191</v>
      </c>
      <c r="HZ2" s="270" t="s">
        <v>161</v>
      </c>
      <c r="IA2" s="360"/>
      <c r="IB2" s="360"/>
      <c r="IC2" s="360"/>
      <c r="ID2" s="360"/>
      <c r="IE2" s="361"/>
      <c r="IF2" s="347" t="s">
        <v>331</v>
      </c>
      <c r="IG2" s="347"/>
      <c r="IH2" s="359" t="s">
        <v>313</v>
      </c>
      <c r="II2" s="270" t="s">
        <v>197</v>
      </c>
      <c r="IJ2" s="270" t="s">
        <v>262</v>
      </c>
      <c r="IK2" s="360"/>
      <c r="IL2" s="360"/>
      <c r="IM2" s="360"/>
      <c r="IN2" s="360"/>
      <c r="IO2" s="361"/>
      <c r="IP2" s="347" t="s">
        <v>331</v>
      </c>
      <c r="IQ2" s="347"/>
      <c r="IR2" s="359" t="s">
        <v>314</v>
      </c>
      <c r="IS2" s="270" t="s">
        <v>191</v>
      </c>
      <c r="IT2" s="270" t="s">
        <v>161</v>
      </c>
      <c r="IU2" s="360"/>
      <c r="IV2" s="360"/>
      <c r="IW2" s="360"/>
      <c r="IX2" s="360"/>
      <c r="IY2" s="361"/>
      <c r="IZ2" s="347" t="s">
        <v>331</v>
      </c>
      <c r="JA2" s="347"/>
      <c r="JB2" s="359" t="s">
        <v>352</v>
      </c>
      <c r="JC2" s="270" t="s">
        <v>190</v>
      </c>
      <c r="JD2" s="270" t="s">
        <v>353</v>
      </c>
      <c r="JE2" s="360"/>
      <c r="JF2" s="360"/>
      <c r="JG2" s="360"/>
      <c r="JH2" s="360"/>
      <c r="JI2" s="361"/>
      <c r="JJ2" s="347" t="s">
        <v>331</v>
      </c>
      <c r="JK2" s="347"/>
      <c r="JL2" s="359" t="s">
        <v>355</v>
      </c>
      <c r="JM2" s="270" t="s">
        <v>190</v>
      </c>
      <c r="JN2" s="270" t="s">
        <v>356</v>
      </c>
      <c r="JO2" s="360"/>
      <c r="JP2" s="360"/>
      <c r="JQ2" s="360"/>
      <c r="JR2" s="360"/>
      <c r="JS2" s="361"/>
      <c r="JT2" s="347" t="s">
        <v>331</v>
      </c>
      <c r="JU2" s="347"/>
      <c r="JV2" s="359" t="s">
        <v>359</v>
      </c>
      <c r="JW2" s="270" t="s">
        <v>191</v>
      </c>
      <c r="JX2" s="270" t="s">
        <v>161</v>
      </c>
      <c r="JY2" s="360"/>
      <c r="JZ2" s="360"/>
      <c r="KA2" s="360"/>
      <c r="KB2" s="360"/>
      <c r="KC2" s="361"/>
      <c r="KD2" s="347" t="s">
        <v>331</v>
      </c>
      <c r="KE2" s="347"/>
      <c r="KF2" s="359" t="s">
        <v>360</v>
      </c>
      <c r="KG2" s="270" t="s">
        <v>190</v>
      </c>
      <c r="KH2" s="270" t="s">
        <v>361</v>
      </c>
      <c r="KI2" s="360"/>
      <c r="KJ2" s="360"/>
      <c r="KK2" s="360"/>
      <c r="KL2" s="360"/>
      <c r="KM2" s="361"/>
      <c r="KN2" s="347" t="s">
        <v>331</v>
      </c>
      <c r="KO2" s="347"/>
      <c r="KP2" s="359" t="s">
        <v>392</v>
      </c>
      <c r="KQ2" s="270" t="s">
        <v>191</v>
      </c>
      <c r="KR2" s="270" t="s">
        <v>161</v>
      </c>
      <c r="KS2" s="360"/>
      <c r="KT2" s="360"/>
      <c r="KU2" s="360"/>
      <c r="KV2" s="360"/>
      <c r="KW2" s="361"/>
      <c r="KX2" s="347" t="s">
        <v>331</v>
      </c>
      <c r="KY2" s="347"/>
      <c r="KZ2" s="359" t="s">
        <v>379</v>
      </c>
      <c r="LA2" s="270" t="s">
        <v>197</v>
      </c>
      <c r="LB2" s="270" t="s">
        <v>380</v>
      </c>
      <c r="LC2" s="360"/>
      <c r="LD2" s="360"/>
      <c r="LE2" s="360"/>
      <c r="LF2" s="360"/>
      <c r="LG2" s="361"/>
      <c r="LH2" s="347" t="s">
        <v>331</v>
      </c>
      <c r="LI2" s="347"/>
      <c r="LJ2" s="359" t="s">
        <v>381</v>
      </c>
      <c r="LK2" s="270" t="s">
        <v>190</v>
      </c>
      <c r="LL2" s="270" t="s">
        <v>382</v>
      </c>
      <c r="LM2" s="360"/>
      <c r="LN2" s="360"/>
      <c r="LO2" s="360"/>
      <c r="LP2" s="360"/>
      <c r="LQ2" s="361"/>
      <c r="LR2" s="347" t="s">
        <v>331</v>
      </c>
      <c r="LS2" s="347"/>
      <c r="LT2" s="359" t="s">
        <v>383</v>
      </c>
      <c r="LU2" s="270" t="s">
        <v>190</v>
      </c>
      <c r="LV2" s="270" t="s">
        <v>394</v>
      </c>
      <c r="LW2" s="360"/>
      <c r="LX2" s="360"/>
      <c r="LY2" s="360"/>
      <c r="LZ2" s="360"/>
      <c r="MA2" s="361"/>
      <c r="MB2" s="347" t="s">
        <v>331</v>
      </c>
      <c r="MC2" s="347"/>
      <c r="MD2" s="359" t="s">
        <v>397</v>
      </c>
      <c r="ME2" s="270" t="s">
        <v>190</v>
      </c>
      <c r="MF2" s="270" t="s">
        <v>398</v>
      </c>
      <c r="MG2" s="360"/>
      <c r="MH2" s="360"/>
      <c r="MI2" s="360"/>
      <c r="MJ2" s="360"/>
      <c r="MK2" s="361"/>
      <c r="ML2" s="347" t="s">
        <v>331</v>
      </c>
      <c r="MM2" s="347"/>
    </row>
    <row xmlns:x14ac="http://schemas.microsoft.com/office/spreadsheetml/2009/9/ac" r="3" s="278" customFormat="true" ht="18" customHeight="true" x14ac:dyDescent="0.25">
      <c r="A3" s="614"/>
      <c r="B3" s="271" t="s">
        <v>182</v>
      </c>
      <c r="C3" s="272" t="s">
        <v>57</v>
      </c>
      <c r="D3" s="273" t="s">
        <v>7</v>
      </c>
      <c r="E3" s="274" t="s">
        <v>1</v>
      </c>
      <c r="F3" s="274" t="s">
        <v>2</v>
      </c>
      <c r="G3" s="274" t="s">
        <v>17</v>
      </c>
      <c r="H3" s="274" t="s">
        <v>18</v>
      </c>
      <c r="I3" s="275" t="s">
        <v>19</v>
      </c>
      <c r="J3" s="276"/>
      <c r="K3" s="276"/>
      <c r="L3" s="271" t="s">
        <v>182</v>
      </c>
      <c r="M3" s="272" t="s">
        <v>57</v>
      </c>
      <c r="N3" s="273" t="s">
        <v>7</v>
      </c>
      <c r="O3" s="274" t="s">
        <v>1</v>
      </c>
      <c r="P3" s="274" t="s">
        <v>2</v>
      </c>
      <c r="Q3" s="274" t="s">
        <v>17</v>
      </c>
      <c r="R3" s="274" t="s">
        <v>18</v>
      </c>
      <c r="S3" s="275" t="s">
        <v>19</v>
      </c>
      <c r="T3" s="276"/>
      <c r="U3" s="276"/>
      <c r="V3" s="271" t="s">
        <v>182</v>
      </c>
      <c r="W3" s="272" t="s">
        <v>57</v>
      </c>
      <c r="X3" s="273" t="s">
        <v>7</v>
      </c>
      <c r="Y3" s="274" t="s">
        <v>1</v>
      </c>
      <c r="Z3" s="274" t="s">
        <v>2</v>
      </c>
      <c r="AA3" s="274" t="s">
        <v>17</v>
      </c>
      <c r="AB3" s="274" t="s">
        <v>18</v>
      </c>
      <c r="AC3" s="275" t="s">
        <v>19</v>
      </c>
      <c r="AD3" s="276"/>
      <c r="AE3" s="276"/>
      <c r="AF3" s="271" t="s">
        <v>182</v>
      </c>
      <c r="AG3" s="272" t="s">
        <v>57</v>
      </c>
      <c r="AH3" s="273" t="s">
        <v>7</v>
      </c>
      <c r="AI3" s="274" t="s">
        <v>1</v>
      </c>
      <c r="AJ3" s="274" t="s">
        <v>2</v>
      </c>
      <c r="AK3" s="274" t="s">
        <v>17</v>
      </c>
      <c r="AL3" s="274" t="s">
        <v>18</v>
      </c>
      <c r="AM3" s="275" t="s">
        <v>19</v>
      </c>
      <c r="AN3" s="276"/>
      <c r="AO3" s="276"/>
      <c r="AP3" s="271" t="s">
        <v>182</v>
      </c>
      <c r="AQ3" s="272" t="s">
        <v>57</v>
      </c>
      <c r="AR3" s="273" t="s">
        <v>7</v>
      </c>
      <c r="AS3" s="274" t="s">
        <v>1</v>
      </c>
      <c r="AT3" s="274" t="s">
        <v>2</v>
      </c>
      <c r="AU3" s="274" t="s">
        <v>17</v>
      </c>
      <c r="AV3" s="274" t="s">
        <v>18</v>
      </c>
      <c r="AW3" s="275" t="s">
        <v>19</v>
      </c>
      <c r="AX3" s="276"/>
      <c r="AY3" s="276"/>
      <c r="AZ3" s="271" t="s">
        <v>182</v>
      </c>
      <c r="BA3" s="272" t="s">
        <v>57</v>
      </c>
      <c r="BB3" s="273" t="s">
        <v>7</v>
      </c>
      <c r="BC3" s="274" t="s">
        <v>1</v>
      </c>
      <c r="BD3" s="274" t="s">
        <v>2</v>
      </c>
      <c r="BE3" s="274" t="s">
        <v>17</v>
      </c>
      <c r="BF3" s="274" t="s">
        <v>18</v>
      </c>
      <c r="BG3" s="275" t="s">
        <v>19</v>
      </c>
      <c r="BH3" s="276"/>
      <c r="BI3" s="276"/>
      <c r="BJ3" s="271" t="s">
        <v>182</v>
      </c>
      <c r="BK3" s="272" t="s">
        <v>57</v>
      </c>
      <c r="BL3" s="273" t="s">
        <v>7</v>
      </c>
      <c r="BM3" s="274" t="s">
        <v>1</v>
      </c>
      <c r="BN3" s="274" t="s">
        <v>2</v>
      </c>
      <c r="BO3" s="274" t="s">
        <v>17</v>
      </c>
      <c r="BP3" s="274" t="s">
        <v>18</v>
      </c>
      <c r="BQ3" s="275" t="s">
        <v>19</v>
      </c>
      <c r="BR3" s="276"/>
      <c r="BS3" s="276"/>
      <c r="BT3" s="271" t="s">
        <v>182</v>
      </c>
      <c r="BU3" s="272" t="s">
        <v>57</v>
      </c>
      <c r="BV3" s="273" t="s">
        <v>7</v>
      </c>
      <c r="BW3" s="274" t="s">
        <v>1</v>
      </c>
      <c r="BX3" s="274" t="s">
        <v>2</v>
      </c>
      <c r="BY3" s="274" t="s">
        <v>17</v>
      </c>
      <c r="BZ3" s="274" t="s">
        <v>18</v>
      </c>
      <c r="CA3" s="275" t="s">
        <v>19</v>
      </c>
      <c r="CB3" s="276"/>
      <c r="CC3" s="276"/>
      <c r="CD3" s="271" t="s">
        <v>182</v>
      </c>
      <c r="CE3" s="272" t="s">
        <v>57</v>
      </c>
      <c r="CF3" s="273" t="s">
        <v>7</v>
      </c>
      <c r="CG3" s="274" t="s">
        <v>1</v>
      </c>
      <c r="CH3" s="274" t="s">
        <v>2</v>
      </c>
      <c r="CI3" s="274" t="s">
        <v>17</v>
      </c>
      <c r="CJ3" s="274" t="s">
        <v>18</v>
      </c>
      <c r="CK3" s="275" t="s">
        <v>19</v>
      </c>
      <c r="CL3" s="276"/>
      <c r="CM3" s="276"/>
      <c r="CN3" s="271" t="s">
        <v>182</v>
      </c>
      <c r="CO3" s="277" t="s">
        <v>57</v>
      </c>
      <c r="CP3" s="273" t="s">
        <v>7</v>
      </c>
      <c r="CQ3" s="274" t="s">
        <v>1</v>
      </c>
      <c r="CR3" s="274" t="s">
        <v>2</v>
      </c>
      <c r="CS3" s="274" t="s">
        <v>17</v>
      </c>
      <c r="CT3" s="274" t="s">
        <v>18</v>
      </c>
      <c r="CU3" s="275" t="s">
        <v>19</v>
      </c>
      <c r="CV3" s="276"/>
      <c r="CW3" s="276"/>
      <c r="CX3" s="271" t="s">
        <v>182</v>
      </c>
      <c r="CY3" s="272" t="s">
        <v>57</v>
      </c>
      <c r="CZ3" s="273" t="s">
        <v>7</v>
      </c>
      <c r="DA3" s="274" t="s">
        <v>1</v>
      </c>
      <c r="DB3" s="274" t="s">
        <v>2</v>
      </c>
      <c r="DC3" s="274" t="s">
        <v>17</v>
      </c>
      <c r="DD3" s="274" t="s">
        <v>18</v>
      </c>
      <c r="DE3" s="275" t="s">
        <v>19</v>
      </c>
      <c r="DF3" s="276"/>
      <c r="DG3" s="276"/>
      <c r="DH3" s="271" t="s">
        <v>182</v>
      </c>
      <c r="DI3" s="272" t="s">
        <v>57</v>
      </c>
      <c r="DJ3" s="273" t="s">
        <v>7</v>
      </c>
      <c r="DK3" s="274" t="s">
        <v>1</v>
      </c>
      <c r="DL3" s="274" t="s">
        <v>2</v>
      </c>
      <c r="DM3" s="274" t="s">
        <v>17</v>
      </c>
      <c r="DN3" s="274" t="s">
        <v>18</v>
      </c>
      <c r="DO3" s="275" t="s">
        <v>19</v>
      </c>
      <c r="DP3" s="276"/>
      <c r="DQ3" s="276"/>
      <c r="DR3" s="271" t="s">
        <v>182</v>
      </c>
      <c r="DS3" s="272" t="s">
        <v>57</v>
      </c>
      <c r="DT3" s="273" t="s">
        <v>7</v>
      </c>
      <c r="DU3" s="274" t="s">
        <v>1</v>
      </c>
      <c r="DV3" s="274" t="s">
        <v>2</v>
      </c>
      <c r="DW3" s="274" t="s">
        <v>17</v>
      </c>
      <c r="DX3" s="274" t="s">
        <v>18</v>
      </c>
      <c r="DY3" s="275" t="s">
        <v>19</v>
      </c>
      <c r="DZ3" s="276"/>
      <c r="EA3" s="276"/>
      <c r="EB3" s="271" t="s">
        <v>182</v>
      </c>
      <c r="EC3" s="272" t="s">
        <v>57</v>
      </c>
      <c r="ED3" s="273" t="s">
        <v>7</v>
      </c>
      <c r="EE3" s="274" t="s">
        <v>1</v>
      </c>
      <c r="EF3" s="274" t="s">
        <v>2</v>
      </c>
      <c r="EG3" s="274" t="s">
        <v>17</v>
      </c>
      <c r="EH3" s="274" t="s">
        <v>18</v>
      </c>
      <c r="EI3" s="275" t="s">
        <v>19</v>
      </c>
      <c r="EJ3" s="276"/>
      <c r="EK3" s="276"/>
      <c r="EL3" s="271" t="s">
        <v>182</v>
      </c>
      <c r="EM3" s="272" t="s">
        <v>57</v>
      </c>
      <c r="EN3" s="273" t="s">
        <v>7</v>
      </c>
      <c r="EO3" s="274" t="s">
        <v>1</v>
      </c>
      <c r="EP3" s="274" t="s">
        <v>2</v>
      </c>
      <c r="EQ3" s="274" t="s">
        <v>17</v>
      </c>
      <c r="ER3" s="274" t="s">
        <v>18</v>
      </c>
      <c r="ES3" s="275" t="s">
        <v>19</v>
      </c>
      <c r="ET3" s="276"/>
      <c r="EU3" s="276"/>
      <c r="EV3" s="271" t="s">
        <v>182</v>
      </c>
      <c r="EW3" s="272" t="s">
        <v>57</v>
      </c>
      <c r="EX3" s="273" t="s">
        <v>7</v>
      </c>
      <c r="EY3" s="274" t="s">
        <v>1</v>
      </c>
      <c r="EZ3" s="274" t="s">
        <v>2</v>
      </c>
      <c r="FA3" s="274" t="s">
        <v>17</v>
      </c>
      <c r="FB3" s="274" t="s">
        <v>18</v>
      </c>
      <c r="FC3" s="275" t="s">
        <v>19</v>
      </c>
      <c r="FD3" s="276"/>
      <c r="FE3" s="276"/>
      <c r="FF3" s="271" t="s">
        <v>182</v>
      </c>
      <c r="FG3" s="272" t="s">
        <v>57</v>
      </c>
      <c r="FH3" s="273" t="s">
        <v>7</v>
      </c>
      <c r="FI3" s="274" t="s">
        <v>1</v>
      </c>
      <c r="FJ3" s="274" t="s">
        <v>2</v>
      </c>
      <c r="FK3" s="274" t="s">
        <v>17</v>
      </c>
      <c r="FL3" s="274" t="s">
        <v>18</v>
      </c>
      <c r="FM3" s="275" t="s">
        <v>19</v>
      </c>
      <c r="FN3" s="276"/>
      <c r="FO3" s="276"/>
      <c r="FP3" s="271" t="s">
        <v>182</v>
      </c>
      <c r="FQ3" s="272" t="s">
        <v>57</v>
      </c>
      <c r="FR3" s="273" t="s">
        <v>7</v>
      </c>
      <c r="FS3" s="274" t="s">
        <v>1</v>
      </c>
      <c r="FT3" s="274" t="s">
        <v>2</v>
      </c>
      <c r="FU3" s="274" t="s">
        <v>17</v>
      </c>
      <c r="FV3" s="274" t="s">
        <v>18</v>
      </c>
      <c r="FW3" s="275" t="s">
        <v>19</v>
      </c>
      <c r="FX3" s="276"/>
      <c r="FY3" s="276"/>
      <c r="FZ3" s="271" t="s">
        <v>182</v>
      </c>
      <c r="GA3" s="272" t="s">
        <v>57</v>
      </c>
      <c r="GB3" s="273" t="s">
        <v>7</v>
      </c>
      <c r="GC3" s="274" t="s">
        <v>1</v>
      </c>
      <c r="GD3" s="274" t="s">
        <v>2</v>
      </c>
      <c r="GE3" s="274" t="s">
        <v>17</v>
      </c>
      <c r="GF3" s="274" t="s">
        <v>18</v>
      </c>
      <c r="GG3" s="275" t="s">
        <v>19</v>
      </c>
      <c r="GH3" s="276"/>
      <c r="GI3" s="276"/>
      <c r="GJ3" s="271" t="s">
        <v>182</v>
      </c>
      <c r="GK3" s="272" t="s">
        <v>57</v>
      </c>
      <c r="GL3" s="273" t="s">
        <v>7</v>
      </c>
      <c r="GM3" s="274" t="s">
        <v>1</v>
      </c>
      <c r="GN3" s="274" t="s">
        <v>2</v>
      </c>
      <c r="GO3" s="274" t="s">
        <v>17</v>
      </c>
      <c r="GP3" s="274" t="s">
        <v>18</v>
      </c>
      <c r="GQ3" s="275" t="s">
        <v>19</v>
      </c>
      <c r="GR3" s="276"/>
      <c r="GS3" s="276"/>
      <c r="GT3" s="271" t="s">
        <v>182</v>
      </c>
      <c r="GU3" s="272" t="s">
        <v>57</v>
      </c>
      <c r="GV3" s="273" t="s">
        <v>7</v>
      </c>
      <c r="GW3" s="274" t="s">
        <v>1</v>
      </c>
      <c r="GX3" s="274" t="s">
        <v>2</v>
      </c>
      <c r="GY3" s="274" t="s">
        <v>17</v>
      </c>
      <c r="GZ3" s="274" t="s">
        <v>18</v>
      </c>
      <c r="HA3" s="275" t="s">
        <v>19</v>
      </c>
      <c r="HB3" s="276"/>
      <c r="HC3" s="276"/>
      <c r="HD3" s="271" t="s">
        <v>182</v>
      </c>
      <c r="HE3" s="272" t="s">
        <v>57</v>
      </c>
      <c r="HF3" s="273" t="s">
        <v>7</v>
      </c>
      <c r="HG3" s="274" t="s">
        <v>1</v>
      </c>
      <c r="HH3" s="274" t="s">
        <v>2</v>
      </c>
      <c r="HI3" s="274" t="s">
        <v>17</v>
      </c>
      <c r="HJ3" s="274" t="s">
        <v>18</v>
      </c>
      <c r="HK3" s="275" t="s">
        <v>19</v>
      </c>
      <c r="HL3" s="276"/>
      <c r="HM3" s="276"/>
      <c r="HN3" s="271" t="s">
        <v>182</v>
      </c>
      <c r="HO3" s="272" t="s">
        <v>57</v>
      </c>
      <c r="HP3" s="273" t="s">
        <v>7</v>
      </c>
      <c r="HQ3" s="274" t="s">
        <v>1</v>
      </c>
      <c r="HR3" s="274" t="s">
        <v>2</v>
      </c>
      <c r="HS3" s="274" t="s">
        <v>17</v>
      </c>
      <c r="HT3" s="274" t="s">
        <v>18</v>
      </c>
      <c r="HU3" s="275" t="s">
        <v>19</v>
      </c>
      <c r="HV3" s="276"/>
      <c r="HW3" s="276"/>
      <c r="HX3" s="271" t="s">
        <v>182</v>
      </c>
      <c r="HY3" s="272" t="s">
        <v>57</v>
      </c>
      <c r="HZ3" s="273" t="s">
        <v>7</v>
      </c>
      <c r="IA3" s="274" t="s">
        <v>1</v>
      </c>
      <c r="IB3" s="274" t="s">
        <v>2</v>
      </c>
      <c r="IC3" s="274" t="s">
        <v>17</v>
      </c>
      <c r="ID3" s="274" t="s">
        <v>18</v>
      </c>
      <c r="IE3" s="275" t="s">
        <v>19</v>
      </c>
      <c r="IF3" s="276"/>
      <c r="IG3" s="276"/>
      <c r="IH3" s="271" t="s">
        <v>182</v>
      </c>
      <c r="II3" s="272" t="s">
        <v>57</v>
      </c>
      <c r="IJ3" s="273" t="s">
        <v>7</v>
      </c>
      <c r="IK3" s="274" t="s">
        <v>1</v>
      </c>
      <c r="IL3" s="274" t="s">
        <v>2</v>
      </c>
      <c r="IM3" s="274" t="s">
        <v>17</v>
      </c>
      <c r="IN3" s="274" t="s">
        <v>18</v>
      </c>
      <c r="IO3" s="275" t="s">
        <v>19</v>
      </c>
      <c r="IP3" s="276"/>
      <c r="IQ3" s="276"/>
      <c r="IR3" s="271" t="s">
        <v>182</v>
      </c>
      <c r="IS3" s="272" t="s">
        <v>57</v>
      </c>
      <c r="IT3" s="273" t="s">
        <v>7</v>
      </c>
      <c r="IU3" s="274" t="s">
        <v>1</v>
      </c>
      <c r="IV3" s="274" t="s">
        <v>2</v>
      </c>
      <c r="IW3" s="274" t="s">
        <v>17</v>
      </c>
      <c r="IX3" s="274" t="s">
        <v>18</v>
      </c>
      <c r="IY3" s="275" t="s">
        <v>19</v>
      </c>
      <c r="IZ3" s="276"/>
      <c r="JA3" s="276"/>
      <c r="JB3" s="271" t="s">
        <v>182</v>
      </c>
      <c r="JC3" s="272" t="s">
        <v>57</v>
      </c>
      <c r="JD3" s="273" t="s">
        <v>7</v>
      </c>
      <c r="JE3" s="274" t="s">
        <v>1</v>
      </c>
      <c r="JF3" s="274" t="s">
        <v>2</v>
      </c>
      <c r="JG3" s="274" t="s">
        <v>17</v>
      </c>
      <c r="JH3" s="274" t="s">
        <v>18</v>
      </c>
      <c r="JI3" s="275" t="s">
        <v>19</v>
      </c>
      <c r="JJ3" s="276"/>
      <c r="JK3" s="276"/>
      <c r="JL3" s="271" t="s">
        <v>182</v>
      </c>
      <c r="JM3" s="272" t="s">
        <v>57</v>
      </c>
      <c r="JN3" s="273" t="s">
        <v>7</v>
      </c>
      <c r="JO3" s="274" t="s">
        <v>1</v>
      </c>
      <c r="JP3" s="274" t="s">
        <v>2</v>
      </c>
      <c r="JQ3" s="274" t="s">
        <v>17</v>
      </c>
      <c r="JR3" s="274" t="s">
        <v>18</v>
      </c>
      <c r="JS3" s="275" t="s">
        <v>19</v>
      </c>
      <c r="JT3" s="276"/>
      <c r="JU3" s="276"/>
      <c r="JV3" s="271" t="s">
        <v>182</v>
      </c>
      <c r="JW3" s="272" t="s">
        <v>57</v>
      </c>
      <c r="JX3" s="273" t="s">
        <v>7</v>
      </c>
      <c r="JY3" s="274" t="s">
        <v>1</v>
      </c>
      <c r="JZ3" s="274" t="s">
        <v>2</v>
      </c>
      <c r="KA3" s="274" t="s">
        <v>17</v>
      </c>
      <c r="KB3" s="274" t="s">
        <v>18</v>
      </c>
      <c r="KC3" s="275" t="s">
        <v>19</v>
      </c>
      <c r="KD3" s="276"/>
      <c r="KE3" s="276"/>
      <c r="KF3" s="271" t="s">
        <v>182</v>
      </c>
      <c r="KG3" s="272" t="s">
        <v>57</v>
      </c>
      <c r="KH3" s="273" t="s">
        <v>7</v>
      </c>
      <c r="KI3" s="274" t="s">
        <v>1</v>
      </c>
      <c r="KJ3" s="274" t="s">
        <v>2</v>
      </c>
      <c r="KK3" s="274" t="s">
        <v>17</v>
      </c>
      <c r="KL3" s="274" t="s">
        <v>18</v>
      </c>
      <c r="KM3" s="275" t="s">
        <v>19</v>
      </c>
      <c r="KN3" s="276"/>
      <c r="KO3" s="276"/>
      <c r="KP3" s="271" t="s">
        <v>182</v>
      </c>
      <c r="KQ3" s="272" t="s">
        <v>57</v>
      </c>
      <c r="KR3" s="273" t="s">
        <v>7</v>
      </c>
      <c r="KS3" s="274" t="s">
        <v>1</v>
      </c>
      <c r="KT3" s="274" t="s">
        <v>2</v>
      </c>
      <c r="KU3" s="274" t="s">
        <v>17</v>
      </c>
      <c r="KV3" s="274" t="s">
        <v>18</v>
      </c>
      <c r="KW3" s="275" t="s">
        <v>19</v>
      </c>
      <c r="KX3" s="276"/>
      <c r="KY3" s="276"/>
      <c r="KZ3" s="271" t="s">
        <v>182</v>
      </c>
      <c r="LA3" s="272" t="s">
        <v>57</v>
      </c>
      <c r="LB3" s="273" t="s">
        <v>7</v>
      </c>
      <c r="LC3" s="274" t="s">
        <v>1</v>
      </c>
      <c r="LD3" s="274" t="s">
        <v>2</v>
      </c>
      <c r="LE3" s="274" t="s">
        <v>17</v>
      </c>
      <c r="LF3" s="274" t="s">
        <v>18</v>
      </c>
      <c r="LG3" s="275" t="s">
        <v>19</v>
      </c>
      <c r="LH3" s="276"/>
      <c r="LI3" s="276"/>
      <c r="LJ3" s="271" t="s">
        <v>182</v>
      </c>
      <c r="LK3" s="272" t="s">
        <v>57</v>
      </c>
      <c r="LL3" s="273" t="s">
        <v>7</v>
      </c>
      <c r="LM3" s="274" t="s">
        <v>1</v>
      </c>
      <c r="LN3" s="274" t="s">
        <v>2</v>
      </c>
      <c r="LO3" s="274" t="s">
        <v>17</v>
      </c>
      <c r="LP3" s="274" t="s">
        <v>18</v>
      </c>
      <c r="LQ3" s="275" t="s">
        <v>19</v>
      </c>
      <c r="LR3" s="276"/>
      <c r="LS3" s="276"/>
      <c r="LT3" s="271" t="s">
        <v>182</v>
      </c>
      <c r="LU3" s="272" t="s">
        <v>57</v>
      </c>
      <c r="LV3" s="273" t="s">
        <v>7</v>
      </c>
      <c r="LW3" s="274" t="s">
        <v>1</v>
      </c>
      <c r="LX3" s="274" t="s">
        <v>2</v>
      </c>
      <c r="LY3" s="274" t="s">
        <v>17</v>
      </c>
      <c r="LZ3" s="274" t="s">
        <v>18</v>
      </c>
      <c r="MA3" s="275" t="s">
        <v>19</v>
      </c>
      <c r="MB3" s="276"/>
      <c r="MC3" s="276"/>
      <c r="MD3" s="271" t="s">
        <v>182</v>
      </c>
      <c r="ME3" s="272" t="s">
        <v>57</v>
      </c>
      <c r="MF3" s="273" t="s">
        <v>7</v>
      </c>
      <c r="MG3" s="274" t="s">
        <v>1</v>
      </c>
      <c r="MH3" s="274" t="s">
        <v>2</v>
      </c>
      <c r="MI3" s="274" t="s">
        <v>17</v>
      </c>
      <c r="MJ3" s="274" t="s">
        <v>18</v>
      </c>
      <c r="MK3" s="275" t="s">
        <v>19</v>
      </c>
      <c r="ML3" s="276"/>
      <c r="MM3" s="276"/>
    </row>
    <row xmlns:x14ac="http://schemas.microsoft.com/office/spreadsheetml/2009/9/ac" r="4" s="4" customFormat="true" x14ac:dyDescent="0.25">
      <c r="A4" s="420" t="str">
        <f>IF(ISBLANK('Data Summary'!A6),"",'Data Summary'!A6)</f>
        <v>NER_2003_EMIS</v>
      </c>
      <c r="B4" s="129"/>
      <c r="C4" s="15" t="s">
        <v>25</v>
      </c>
      <c r="D4" s="9" t="str">
        <f t="shared" ref="D4:I4" si="0">IF(COUNTA(D13)=0,"",D13)</f>
        <v/>
      </c>
      <c r="E4" s="9" t="str">
        <f t="shared" si="0"/>
        <v/>
      </c>
      <c r="F4" s="9" t="str">
        <f t="shared" si="0"/>
        <v/>
      </c>
      <c r="G4" s="9" t="str">
        <f t="shared" si="0"/>
        <v/>
      </c>
      <c r="H4" s="9" t="str">
        <f t="shared" si="0"/>
        <v/>
      </c>
      <c r="I4" s="29" t="str">
        <f t="shared" si="0"/>
        <v/>
      </c>
      <c r="J4" s="24"/>
      <c r="K4" s="24"/>
      <c r="L4" s="129"/>
      <c r="M4" s="15" t="s">
        <v>25</v>
      </c>
      <c r="N4" s="9" t="str">
        <f t="shared" ref="N4:S4" si="1">IF(COUNTA(N13)=0,"",N13)</f>
        <v/>
      </c>
      <c r="O4" s="9" t="str">
        <f t="shared" si="1"/>
        <v/>
      </c>
      <c r="P4" s="9" t="str">
        <f t="shared" si="1"/>
        <v/>
      </c>
      <c r="Q4" s="9" t="str">
        <f t="shared" si="1"/>
        <v/>
      </c>
      <c r="R4" s="9" t="str">
        <f t="shared" si="1"/>
        <v/>
      </c>
      <c r="S4" s="29" t="str">
        <f t="shared" si="1"/>
        <v/>
      </c>
      <c r="T4" s="24"/>
      <c r="U4" s="24"/>
      <c r="V4" s="129"/>
      <c r="W4" s="15" t="s">
        <v>25</v>
      </c>
      <c r="X4" s="9" t="str">
        <f t="shared" ref="X4:AC4" si="2">IF(COUNTA(X13)=0,"",X13)</f>
        <v/>
      </c>
      <c r="Y4" s="9" t="str">
        <f t="shared" si="2"/>
        <v/>
      </c>
      <c r="Z4" s="9" t="str">
        <f t="shared" si="2"/>
        <v/>
      </c>
      <c r="AA4" s="9" t="str">
        <f t="shared" si="2"/>
        <v/>
      </c>
      <c r="AB4" s="9" t="str">
        <f t="shared" si="2"/>
        <v/>
      </c>
      <c r="AC4" s="29" t="str">
        <f t="shared" si="2"/>
        <v/>
      </c>
      <c r="AD4" s="24"/>
      <c r="AE4" s="24"/>
      <c r="AF4" s="129"/>
      <c r="AG4" s="15" t="s">
        <v>25</v>
      </c>
      <c r="AH4" s="9" t="str">
        <f t="shared" ref="AH4:AM4" si="3">IF(COUNTA(AH13)=0,"",AH13)</f>
        <v/>
      </c>
      <c r="AI4" s="9" t="str">
        <f t="shared" si="3"/>
        <v/>
      </c>
      <c r="AJ4" s="9" t="str">
        <f t="shared" si="3"/>
        <v/>
      </c>
      <c r="AK4" s="9" t="str">
        <f t="shared" si="3"/>
        <v/>
      </c>
      <c r="AL4" s="9" t="str">
        <f t="shared" si="3"/>
        <v/>
      </c>
      <c r="AM4" s="29" t="str">
        <f t="shared" si="3"/>
        <v/>
      </c>
      <c r="AN4" s="24"/>
      <c r="AO4" s="24"/>
      <c r="AP4" s="129"/>
      <c r="AQ4" s="15" t="s">
        <v>25</v>
      </c>
      <c r="AR4" s="9" t="str">
        <f t="shared" ref="AR4:AW4" si="4">IF(COUNTA(AR13)=0,"",AR13)</f>
        <v/>
      </c>
      <c r="AS4" s="9" t="str">
        <f t="shared" si="4"/>
        <v/>
      </c>
      <c r="AT4" s="9" t="str">
        <f t="shared" si="4"/>
        <v/>
      </c>
      <c r="AU4" s="9" t="str">
        <f t="shared" si="4"/>
        <v/>
      </c>
      <c r="AV4" s="9" t="str">
        <f t="shared" si="4"/>
        <v/>
      </c>
      <c r="AW4" s="29" t="str">
        <f t="shared" si="4"/>
        <v/>
      </c>
      <c r="AX4" s="24"/>
      <c r="AY4" s="24"/>
      <c r="AZ4" s="129"/>
      <c r="BA4" s="15" t="s">
        <v>25</v>
      </c>
      <c r="BB4" s="9" t="str">
        <f t="shared" ref="BB4:BG4" si="5">IF(COUNTA(BB13)=0,"",BB13)</f>
        <v/>
      </c>
      <c r="BC4" s="9" t="str">
        <f t="shared" si="5"/>
        <v/>
      </c>
      <c r="BD4" s="9" t="str">
        <f t="shared" si="5"/>
        <v/>
      </c>
      <c r="BE4" s="9" t="str">
        <f t="shared" si="5"/>
        <v/>
      </c>
      <c r="BF4" s="9" t="str">
        <f t="shared" si="5"/>
        <v/>
      </c>
      <c r="BG4" s="29" t="str">
        <f t="shared" si="5"/>
        <v/>
      </c>
      <c r="BH4" s="24"/>
      <c r="BI4" s="24"/>
      <c r="BJ4" s="129"/>
      <c r="BK4" s="15" t="s">
        <v>25</v>
      </c>
      <c r="BL4" s="9" t="str">
        <f t="shared" ref="BL4:BQ4" si="6">IF(COUNTA(BL13)=0,"",BL13)</f>
        <v/>
      </c>
      <c r="BM4" s="9" t="str">
        <f t="shared" si="6"/>
        <v/>
      </c>
      <c r="BN4" s="9" t="str">
        <f t="shared" si="6"/>
        <v/>
      </c>
      <c r="BO4" s="9" t="str">
        <f t="shared" si="6"/>
        <v/>
      </c>
      <c r="BP4" s="9" t="str">
        <f t="shared" si="6"/>
        <v/>
      </c>
      <c r="BQ4" s="29" t="str">
        <f t="shared" si="6"/>
        <v/>
      </c>
      <c r="BR4" s="24"/>
      <c r="BS4" s="24"/>
      <c r="BT4" s="129"/>
      <c r="BU4" s="15" t="s">
        <v>25</v>
      </c>
      <c r="BV4" s="9" t="str">
        <f t="shared" ref="BV4:CA4" si="7">IF(COUNTA(BV13)=0,"",BV13)</f>
        <v/>
      </c>
      <c r="BW4" s="9" t="str">
        <f t="shared" si="7"/>
        <v/>
      </c>
      <c r="BX4" s="9" t="str">
        <f t="shared" si="7"/>
        <v/>
      </c>
      <c r="BY4" s="9" t="str">
        <f t="shared" si="7"/>
        <v/>
      </c>
      <c r="BZ4" s="9" t="str">
        <f t="shared" si="7"/>
        <v/>
      </c>
      <c r="CA4" s="29" t="str">
        <f t="shared" si="7"/>
        <v/>
      </c>
      <c r="CB4" s="24"/>
      <c r="CC4" s="24"/>
      <c r="CD4" s="129"/>
      <c r="CE4" s="65" t="s">
        <v>25</v>
      </c>
      <c r="CF4" s="9" t="str">
        <f t="shared" ref="CF4:CK4" si="8">IF(COUNTA(CF13)=0,"",CF13)</f>
        <v/>
      </c>
      <c r="CG4" s="9" t="str">
        <f t="shared" si="8"/>
        <v/>
      </c>
      <c r="CH4" s="9" t="str">
        <f t="shared" si="8"/>
        <v/>
      </c>
      <c r="CI4" s="9" t="str">
        <f t="shared" si="8"/>
        <v/>
      </c>
      <c r="CJ4" s="9" t="str">
        <f t="shared" si="8"/>
        <v/>
      </c>
      <c r="CK4" s="29" t="str">
        <f t="shared" si="8"/>
        <v/>
      </c>
      <c r="CL4" s="24"/>
      <c r="CM4" s="24"/>
      <c r="CN4" s="129"/>
      <c r="CO4" s="65" t="s">
        <v>25</v>
      </c>
      <c r="CP4" s="9" t="str">
        <f t="shared" ref="CP4:CU4" si="9">IF(COUNTA(CP13)=0,"",CP13)</f>
        <v/>
      </c>
      <c r="CQ4" s="9" t="str">
        <f t="shared" si="9"/>
        <v/>
      </c>
      <c r="CR4" s="9" t="str">
        <f t="shared" si="9"/>
        <v/>
      </c>
      <c r="CS4" s="9" t="str">
        <f t="shared" si="9"/>
        <v/>
      </c>
      <c r="CT4" s="9" t="str">
        <f t="shared" si="9"/>
        <v/>
      </c>
      <c r="CU4" s="29" t="str">
        <f t="shared" si="9"/>
        <v/>
      </c>
      <c r="CV4" s="24"/>
      <c r="CW4" s="24"/>
      <c r="CX4" s="129"/>
      <c r="CY4" s="15" t="s">
        <v>25</v>
      </c>
      <c r="CZ4" s="9" t="str">
        <f t="shared" ref="CZ4:DE4" si="10">IF(COUNTA(CZ13)=0,"",CZ13)</f>
        <v/>
      </c>
      <c r="DA4" s="9" t="str">
        <f t="shared" si="10"/>
        <v/>
      </c>
      <c r="DB4" s="9" t="str">
        <f t="shared" si="10"/>
        <v/>
      </c>
      <c r="DC4" s="9" t="str">
        <f t="shared" si="10"/>
        <v/>
      </c>
      <c r="DD4" s="9" t="str">
        <f t="shared" si="10"/>
        <v/>
      </c>
      <c r="DE4" s="29" t="str">
        <f t="shared" si="10"/>
        <v/>
      </c>
      <c r="DF4" s="24"/>
      <c r="DG4" s="24"/>
      <c r="DH4" s="129"/>
      <c r="DI4" s="15" t="s">
        <v>25</v>
      </c>
      <c r="DJ4" s="9" t="str">
        <f t="shared" ref="DJ4:DO4" si="11">IF(COUNTA(DJ13)=0,"",DJ13)</f>
        <v/>
      </c>
      <c r="DK4" s="9" t="str">
        <f t="shared" si="11"/>
        <v/>
      </c>
      <c r="DL4" s="9" t="str">
        <f t="shared" si="11"/>
        <v/>
      </c>
      <c r="DM4" s="9" t="str">
        <f t="shared" si="11"/>
        <v/>
      </c>
      <c r="DN4" s="9" t="str">
        <f t="shared" si="11"/>
        <v/>
      </c>
      <c r="DO4" s="29" t="str">
        <f t="shared" si="11"/>
        <v/>
      </c>
      <c r="DP4" s="24"/>
      <c r="DQ4" s="24"/>
      <c r="DR4" s="129"/>
      <c r="DS4" s="15" t="s">
        <v>25</v>
      </c>
      <c r="DT4" s="9" t="str">
        <f t="shared" ref="DT4:DY4" si="12">IF(COUNTA(DT13)=0,"",DT13)</f>
        <v/>
      </c>
      <c r="DU4" s="9" t="str">
        <f t="shared" si="12"/>
        <v/>
      </c>
      <c r="DV4" s="9" t="str">
        <f t="shared" si="12"/>
        <v/>
      </c>
      <c r="DW4" s="9" t="str">
        <f t="shared" si="12"/>
        <v/>
      </c>
      <c r="DX4" s="9" t="str">
        <f t="shared" si="12"/>
        <v/>
      </c>
      <c r="DY4" s="29" t="str">
        <f t="shared" si="12"/>
        <v/>
      </c>
      <c r="DZ4" s="24"/>
      <c r="EA4" s="24"/>
      <c r="EB4" s="129"/>
      <c r="EC4" s="15" t="s">
        <v>25</v>
      </c>
      <c r="ED4" s="9" t="str">
        <f t="shared" ref="ED4:EI4" si="13">IF(COUNTA(ED13)=0,"",ED13)</f>
        <v/>
      </c>
      <c r="EE4" s="9" t="str">
        <f t="shared" si="13"/>
        <v/>
      </c>
      <c r="EF4" s="9" t="str">
        <f t="shared" si="13"/>
        <v/>
      </c>
      <c r="EG4" s="9" t="str">
        <f t="shared" si="13"/>
        <v/>
      </c>
      <c r="EH4" s="9" t="str">
        <f t="shared" si="13"/>
        <v/>
      </c>
      <c r="EI4" s="29" t="str">
        <f t="shared" si="13"/>
        <v/>
      </c>
      <c r="EJ4" s="24"/>
      <c r="EK4" s="24"/>
      <c r="EL4" s="129"/>
      <c r="EM4" s="15" t="s">
        <v>25</v>
      </c>
      <c r="EN4" s="9" t="str">
        <f t="shared" ref="EN4:ES4" si="14">IF(COUNTA(EN13)=0,"",EN13)</f>
        <v/>
      </c>
      <c r="EO4" s="9" t="str">
        <f t="shared" si="14"/>
        <v/>
      </c>
      <c r="EP4" s="9" t="str">
        <f t="shared" si="14"/>
        <v/>
      </c>
      <c r="EQ4" s="9" t="str">
        <f t="shared" si="14"/>
        <v/>
      </c>
      <c r="ER4" s="9" t="str">
        <f t="shared" si="14"/>
        <v/>
      </c>
      <c r="ES4" s="29" t="str">
        <f t="shared" si="14"/>
        <v/>
      </c>
      <c r="ET4" s="24"/>
      <c r="EU4" s="24"/>
      <c r="EV4" s="129"/>
      <c r="EW4" s="15" t="s">
        <v>25</v>
      </c>
      <c r="EX4" s="9" t="str">
        <f t="shared" ref="EX4:FC4" si="15">IF(COUNTA(EX13)=0,"",EX13)</f>
        <v/>
      </c>
      <c r="EY4" s="9" t="str">
        <f t="shared" si="15"/>
        <v/>
      </c>
      <c r="EZ4" s="9" t="str">
        <f t="shared" si="15"/>
        <v/>
      </c>
      <c r="FA4" s="9" t="str">
        <f t="shared" si="15"/>
        <v/>
      </c>
      <c r="FB4" s="9" t="str">
        <f t="shared" si="15"/>
        <v/>
      </c>
      <c r="FC4" s="29" t="str">
        <f t="shared" si="15"/>
        <v/>
      </c>
      <c r="FD4" s="24"/>
      <c r="FE4" s="24"/>
      <c r="FF4" s="129"/>
      <c r="FG4" s="15" t="s">
        <v>25</v>
      </c>
      <c r="FH4" s="9" t="str">
        <f t="shared" ref="FH4:FM4" si="16">IF(COUNTA(FH13)=0,"",FH13)</f>
        <v/>
      </c>
      <c r="FI4" s="9" t="str">
        <f t="shared" si="16"/>
        <v/>
      </c>
      <c r="FJ4" s="9" t="str">
        <f t="shared" si="16"/>
        <v/>
      </c>
      <c r="FK4" s="9" t="str">
        <f t="shared" si="16"/>
        <v/>
      </c>
      <c r="FL4" s="9" t="str">
        <f t="shared" si="16"/>
        <v/>
      </c>
      <c r="FM4" s="29" t="str">
        <f t="shared" si="16"/>
        <v/>
      </c>
      <c r="FN4" s="24"/>
      <c r="FO4" s="24"/>
      <c r="FP4" s="129"/>
      <c r="FQ4" s="15" t="s">
        <v>25</v>
      </c>
      <c r="FR4" s="9">
        <f t="shared" ref="FR4:FW4" si="17">IF(COUNTA(FR13)=0,"",FR13)</f>
        <v>77.158369595152863</v>
      </c>
      <c r="FS4" s="9" t="str">
        <f t="shared" si="17"/>
        <v/>
      </c>
      <c r="FT4" s="9" t="str">
        <f t="shared" si="17"/>
        <v/>
      </c>
      <c r="FU4" s="9" t="str">
        <f t="shared" si="17"/>
        <v/>
      </c>
      <c r="FV4" s="9">
        <f t="shared" si="17"/>
        <v>81.900000000000006</v>
      </c>
      <c r="FW4" s="29">
        <f t="shared" si="17"/>
        <v>31.172657631113733</v>
      </c>
      <c r="FX4" s="24"/>
      <c r="FY4" s="24"/>
      <c r="FZ4" s="129"/>
      <c r="GA4" s="15" t="s">
        <v>25</v>
      </c>
      <c r="GB4" s="9" t="str">
        <f t="shared" ref="GB4:GG4" si="18">IF(COUNTA(GB13)=0,"",GB13)</f>
        <v/>
      </c>
      <c r="GC4" s="9" t="str">
        <f t="shared" si="18"/>
        <v/>
      </c>
      <c r="GD4" s="9" t="str">
        <f t="shared" si="18"/>
        <v/>
      </c>
      <c r="GE4" s="9" t="str">
        <f t="shared" si="18"/>
        <v/>
      </c>
      <c r="GF4" s="9" t="str">
        <f t="shared" si="18"/>
        <v/>
      </c>
      <c r="GG4" s="29" t="str">
        <f t="shared" si="18"/>
        <v/>
      </c>
      <c r="GH4" s="24"/>
      <c r="GI4" s="24"/>
      <c r="GJ4" s="129"/>
      <c r="GK4" s="15" t="s">
        <v>25</v>
      </c>
      <c r="GL4" s="9" t="str">
        <f t="shared" ref="GL4:GQ4" si="19">IF(COUNTA(GL13)=0,"",GL13)</f>
        <v/>
      </c>
      <c r="GM4" s="9" t="str">
        <f t="shared" si="19"/>
        <v/>
      </c>
      <c r="GN4" s="9" t="str">
        <f t="shared" si="19"/>
        <v/>
      </c>
      <c r="GO4" s="9" t="str">
        <f t="shared" si="19"/>
        <v/>
      </c>
      <c r="GP4" s="9" t="str">
        <f t="shared" si="19"/>
        <v/>
      </c>
      <c r="GQ4" s="29" t="str">
        <f t="shared" si="19"/>
        <v/>
      </c>
      <c r="GR4" s="24"/>
      <c r="GS4" s="24"/>
      <c r="GT4" s="129"/>
      <c r="GU4" s="15" t="s">
        <v>25</v>
      </c>
      <c r="GV4" s="9" t="str">
        <f t="shared" ref="GV4:HA4" si="20">IF(COUNTA(GV13)=0,"",GV13)</f>
        <v/>
      </c>
      <c r="GW4" s="9" t="str">
        <f t="shared" si="20"/>
        <v/>
      </c>
      <c r="GX4" s="9" t="str">
        <f t="shared" si="20"/>
        <v/>
      </c>
      <c r="GY4" s="9" t="str">
        <f t="shared" si="20"/>
        <v/>
      </c>
      <c r="GZ4" s="9" t="str">
        <f t="shared" si="20"/>
        <v/>
      </c>
      <c r="HA4" s="29" t="str">
        <f t="shared" si="20"/>
        <v/>
      </c>
      <c r="HB4" s="24"/>
      <c r="HC4" s="24"/>
      <c r="HD4" s="129"/>
      <c r="HE4" s="15" t="s">
        <v>25</v>
      </c>
      <c r="HF4" s="9" t="str">
        <f t="shared" ref="HF4:HK4" si="21">IF(COUNTA(HF13)=0,"",HF13)</f>
        <v/>
      </c>
      <c r="HG4" s="9" t="str">
        <f t="shared" si="21"/>
        <v/>
      </c>
      <c r="HH4" s="9" t="str">
        <f t="shared" si="21"/>
        <v/>
      </c>
      <c r="HI4" s="9" t="str">
        <f t="shared" si="21"/>
        <v/>
      </c>
      <c r="HJ4" s="9" t="str">
        <f t="shared" si="21"/>
        <v/>
      </c>
      <c r="HK4" s="29" t="str">
        <f t="shared" si="21"/>
        <v/>
      </c>
      <c r="HL4" s="24"/>
      <c r="HM4" s="24"/>
      <c r="HN4" s="129"/>
      <c r="HO4" s="15" t="s">
        <v>25</v>
      </c>
      <c r="HP4" s="9" t="str">
        <f t="shared" ref="HP4:HU4" si="22">IF(COUNTA(HP13)=0,"",HP13)</f>
        <v/>
      </c>
      <c r="HQ4" s="9" t="str">
        <f t="shared" si="22"/>
        <v/>
      </c>
      <c r="HR4" s="9" t="str">
        <f t="shared" si="22"/>
        <v/>
      </c>
      <c r="HS4" s="9" t="str">
        <f t="shared" si="22"/>
        <v/>
      </c>
      <c r="HT4" s="9" t="str">
        <f t="shared" si="22"/>
        <v/>
      </c>
      <c r="HU4" s="29" t="str">
        <f t="shared" si="22"/>
        <v/>
      </c>
      <c r="HV4" s="24"/>
      <c r="HW4" s="24"/>
      <c r="HX4" s="129"/>
      <c r="HY4" s="15" t="s">
        <v>25</v>
      </c>
      <c r="HZ4" s="9" t="str">
        <f t="shared" ref="HZ4:IE4" si="23">IF(COUNTA(HZ13)=0,"",HZ13)</f>
        <v/>
      </c>
      <c r="IA4" s="9" t="str">
        <f t="shared" si="23"/>
        <v/>
      </c>
      <c r="IB4" s="9" t="str">
        <f t="shared" si="23"/>
        <v/>
      </c>
      <c r="IC4" s="9" t="str">
        <f t="shared" si="23"/>
        <v/>
      </c>
      <c r="ID4" s="9" t="str">
        <f t="shared" si="23"/>
        <v/>
      </c>
      <c r="IE4" s="29" t="str">
        <f t="shared" si="23"/>
        <v/>
      </c>
      <c r="IF4" s="24"/>
      <c r="IG4" s="24"/>
      <c r="IH4" s="129"/>
      <c r="II4" s="204" t="s">
        <v>25</v>
      </c>
      <c r="IJ4" s="9" t="str">
        <f t="shared" ref="IJ4:IO4" si="24">IF(COUNTA(IJ13)=0,"",IJ13)</f>
        <v/>
      </c>
      <c r="IK4" s="9" t="str">
        <f t="shared" si="24"/>
        <v/>
      </c>
      <c r="IL4" s="9">
        <f t="shared" si="24"/>
        <v>25.423729999999999</v>
      </c>
      <c r="IM4" s="9" t="str">
        <f t="shared" si="24"/>
        <v/>
      </c>
      <c r="IN4" s="9" t="str">
        <f t="shared" si="24"/>
        <v/>
      </c>
      <c r="IO4" s="29" t="str">
        <f t="shared" si="24"/>
        <v/>
      </c>
      <c r="IP4" s="24"/>
      <c r="IQ4" s="24"/>
      <c r="IR4" s="129"/>
      <c r="IS4" s="15" t="s">
        <v>25</v>
      </c>
      <c r="IT4" s="9" t="str">
        <f t="shared" ref="IT4:IY4" si="25">IF(COUNTA(IT13)=0,"",IT13)</f>
        <v/>
      </c>
      <c r="IU4" s="9" t="str">
        <f t="shared" si="25"/>
        <v/>
      </c>
      <c r="IV4" s="9" t="str">
        <f t="shared" si="25"/>
        <v/>
      </c>
      <c r="IW4" s="9" t="str">
        <f t="shared" si="25"/>
        <v/>
      </c>
      <c r="IX4" s="9" t="str">
        <f t="shared" si="25"/>
        <v/>
      </c>
      <c r="IY4" s="29" t="str">
        <f t="shared" si="25"/>
        <v/>
      </c>
      <c r="IZ4" s="24"/>
      <c r="JA4" s="24"/>
      <c r="JB4" s="129"/>
      <c r="JC4" s="15" t="s">
        <v>25</v>
      </c>
      <c r="JD4" s="9" t="str">
        <f t="shared" ref="JD4:JI4" si="26">IF(COUNTA(JD13)=0,"",JD13)</f>
        <v/>
      </c>
      <c r="JE4" s="9" t="str">
        <f t="shared" si="26"/>
        <v/>
      </c>
      <c r="JF4" s="9" t="str">
        <f t="shared" si="26"/>
        <v/>
      </c>
      <c r="JG4" s="9" t="str">
        <f t="shared" si="26"/>
        <v/>
      </c>
      <c r="JH4" s="9" t="str">
        <f t="shared" si="26"/>
        <v/>
      </c>
      <c r="JI4" s="29" t="str">
        <f t="shared" si="26"/>
        <v/>
      </c>
      <c r="JJ4" s="24"/>
      <c r="JK4" s="24"/>
      <c r="JL4" s="129"/>
      <c r="JM4" s="15" t="s">
        <v>25</v>
      </c>
      <c r="JN4" s="9" t="str">
        <f t="shared" ref="JN4:JS4" si="27">IF(COUNTA(JN13)=0,"",JN13)</f>
        <v/>
      </c>
      <c r="JO4" s="9" t="str">
        <f t="shared" si="27"/>
        <v/>
      </c>
      <c r="JP4" s="9" t="str">
        <f t="shared" si="27"/>
        <v/>
      </c>
      <c r="JQ4" s="9" t="str">
        <f t="shared" si="27"/>
        <v/>
      </c>
      <c r="JR4" s="9" t="str">
        <f t="shared" si="27"/>
        <v/>
      </c>
      <c r="JS4" s="29" t="str">
        <f t="shared" si="27"/>
        <v/>
      </c>
      <c r="JT4" s="24"/>
      <c r="JU4" s="24"/>
      <c r="JV4" s="129"/>
      <c r="JW4" s="15" t="s">
        <v>25</v>
      </c>
      <c r="JX4" s="9" t="str">
        <f t="shared" ref="JX4:KC4" si="28">IF(COUNTA(JX13)=0,"",JX13)</f>
        <v/>
      </c>
      <c r="JY4" s="9" t="str">
        <f t="shared" si="28"/>
        <v/>
      </c>
      <c r="JZ4" s="9" t="str">
        <f t="shared" si="28"/>
        <v/>
      </c>
      <c r="KA4" s="9" t="str">
        <f t="shared" si="28"/>
        <v/>
      </c>
      <c r="KB4" s="9" t="str">
        <f t="shared" si="28"/>
        <v/>
      </c>
      <c r="KC4" s="29" t="str">
        <f t="shared" si="28"/>
        <v/>
      </c>
      <c r="KD4" s="24"/>
      <c r="KE4" s="24"/>
      <c r="KF4" s="129"/>
      <c r="KG4" s="15" t="s">
        <v>25</v>
      </c>
      <c r="KH4" s="9" t="str">
        <f t="shared" ref="KH4:KM4" si="29">IF(COUNTA(KH13)=0,"",KH13)</f>
        <v/>
      </c>
      <c r="KI4" s="9" t="str">
        <f t="shared" si="29"/>
        <v/>
      </c>
      <c r="KJ4" s="9" t="str">
        <f t="shared" si="29"/>
        <v/>
      </c>
      <c r="KK4" s="9" t="str">
        <f t="shared" si="29"/>
        <v/>
      </c>
      <c r="KL4" s="9" t="str">
        <f t="shared" si="29"/>
        <v/>
      </c>
      <c r="KM4" s="29" t="str">
        <f t="shared" si="29"/>
        <v/>
      </c>
      <c r="KN4" s="24"/>
      <c r="KO4" s="24"/>
      <c r="KP4" s="129"/>
      <c r="KQ4" s="15" t="s">
        <v>25</v>
      </c>
      <c r="KR4" s="9" t="str">
        <f t="shared" ref="KR4:KW4" si="30">IF(COUNTA(KR13)=0,"",KR13)</f>
        <v/>
      </c>
      <c r="KS4" s="9" t="str">
        <f t="shared" si="30"/>
        <v/>
      </c>
      <c r="KT4" s="9" t="str">
        <f t="shared" si="30"/>
        <v/>
      </c>
      <c r="KU4" s="9" t="str">
        <f t="shared" si="30"/>
        <v/>
      </c>
      <c r="KV4" s="9" t="str">
        <f t="shared" si="30"/>
        <v/>
      </c>
      <c r="KW4" s="29" t="str">
        <f t="shared" si="30"/>
        <v/>
      </c>
      <c r="KX4" s="24"/>
      <c r="KY4" s="24"/>
      <c r="KZ4" s="129"/>
      <c r="LA4" s="15" t="s">
        <v>25</v>
      </c>
      <c r="LB4" s="9" t="str">
        <f t="shared" ref="LB4:LG4" si="31">IF(COUNTA(LB13)=0,"",LB13)</f>
        <v/>
      </c>
      <c r="LC4" s="9">
        <f t="shared" si="31"/>
        <v>26.1</v>
      </c>
      <c r="LD4" s="9">
        <f t="shared" si="31"/>
        <v>63</v>
      </c>
      <c r="LE4" s="9" t="str">
        <f t="shared" si="31"/>
        <v/>
      </c>
      <c r="LF4" s="9">
        <f t="shared" si="31"/>
        <v>45.4</v>
      </c>
      <c r="LG4" s="29" t="str">
        <f t="shared" si="31"/>
        <v/>
      </c>
      <c r="LH4" s="24"/>
      <c r="LI4" s="24"/>
      <c r="LJ4" s="129"/>
      <c r="LK4" s="15" t="s">
        <v>25</v>
      </c>
      <c r="LL4" s="9" t="str">
        <f t="shared" ref="LL4:LQ4" si="32">IF(COUNTA(LL13)=0,"",LL13)</f>
        <v/>
      </c>
      <c r="LM4" s="9" t="str">
        <f t="shared" si="32"/>
        <v/>
      </c>
      <c r="LN4" s="9" t="str">
        <f t="shared" si="32"/>
        <v/>
      </c>
      <c r="LO4" s="9" t="str">
        <f t="shared" si="32"/>
        <v/>
      </c>
      <c r="LP4" s="9" t="str">
        <f t="shared" si="32"/>
        <v/>
      </c>
      <c r="LQ4" s="29" t="str">
        <f t="shared" si="32"/>
        <v/>
      </c>
      <c r="LR4" s="24"/>
      <c r="LS4" s="24"/>
      <c r="LT4" s="129"/>
      <c r="LU4" s="15" t="s">
        <v>25</v>
      </c>
      <c r="LV4" s="9" t="str">
        <f t="shared" ref="LV4:MA4" si="33">IF(COUNTA(LV13)=0,"",LV13)</f>
        <v/>
      </c>
      <c r="LW4" s="9" t="str">
        <f t="shared" si="33"/>
        <v/>
      </c>
      <c r="LX4" s="9" t="str">
        <f t="shared" si="33"/>
        <v/>
      </c>
      <c r="LY4" s="9" t="str">
        <f t="shared" si="33"/>
        <v/>
      </c>
      <c r="LZ4" s="9" t="str">
        <f t="shared" si="33"/>
        <v/>
      </c>
      <c r="MA4" s="29" t="str">
        <f t="shared" si="33"/>
        <v/>
      </c>
      <c r="MB4" s="24"/>
      <c r="MC4" s="24"/>
      <c r="MD4" s="129"/>
      <c r="ME4" s="15" t="s">
        <v>25</v>
      </c>
      <c r="MF4" s="9" t="str">
        <f t="shared" ref="MF4:MK4" si="34">IF(COUNTA(MF13)=0,"",MF13)</f>
        <v/>
      </c>
      <c r="MG4" s="9" t="str">
        <f t="shared" si="34"/>
        <v/>
      </c>
      <c r="MH4" s="9" t="str">
        <f t="shared" si="34"/>
        <v/>
      </c>
      <c r="MI4" s="9" t="str">
        <f t="shared" si="34"/>
        <v/>
      </c>
      <c r="MJ4" s="9" t="str">
        <f t="shared" si="34"/>
        <v/>
      </c>
      <c r="MK4" s="29" t="str">
        <f t="shared" si="34"/>
        <v/>
      </c>
      <c r="ML4" s="24"/>
      <c r="MM4" s="24"/>
    </row>
    <row xmlns:x14ac="http://schemas.microsoft.com/office/spreadsheetml/2009/9/ac" r="5" s="4" customFormat="true" x14ac:dyDescent="0.25">
      <c r="A5" s="420" t="str">
        <f ca="true">IF(ISBLANK('Data Summary'!A7),"",'Data Summary'!A7)</f>
        <v>NER_2004_EMIS</v>
      </c>
      <c r="B5" s="129"/>
      <c r="C5" s="15" t="s">
        <v>0</v>
      </c>
      <c r="D5" s="9"/>
      <c r="E5" s="9" t="str">
        <f>IF((COUNTA(E14:E25)=0)+(COUNTA(E13)=0),"",100-E13-SUMPRODUCT(C14:C25,E14:E25))</f>
        <v/>
      </c>
      <c r="F5" s="9"/>
      <c r="G5" s="9"/>
      <c r="H5" s="9"/>
      <c r="I5" s="29"/>
      <c r="J5" s="24"/>
      <c r="K5" s="24"/>
      <c r="L5" s="129"/>
      <c r="M5" s="15" t="s">
        <v>0</v>
      </c>
      <c r="N5" s="9"/>
      <c r="O5" s="9" t="str">
        <f>IF((COUNTA(O14:O25)=0)+(COUNTA(O13)=0),"",100-O13-SUMPRODUCT(M14:M25,O14:O25))</f>
        <v/>
      </c>
      <c r="P5" s="9"/>
      <c r="Q5" s="9"/>
      <c r="R5" s="9"/>
      <c r="S5" s="29"/>
      <c r="T5" s="24"/>
      <c r="U5" s="24"/>
      <c r="V5" s="129"/>
      <c r="W5" s="15" t="s">
        <v>0</v>
      </c>
      <c r="X5" s="9"/>
      <c r="Y5" s="9" t="str">
        <f>IF((COUNTA(Y14:Y25)=0)+(COUNTA(Y13)=0),"",100-Y13-SUMPRODUCT(W14:W25,Y14:Y25))</f>
        <v/>
      </c>
      <c r="Z5" s="9"/>
      <c r="AA5" s="9"/>
      <c r="AB5" s="9"/>
      <c r="AC5" s="29"/>
      <c r="AD5" s="24"/>
      <c r="AE5" s="24"/>
      <c r="AF5" s="129"/>
      <c r="AG5" s="15" t="s">
        <v>0</v>
      </c>
      <c r="AH5" s="9"/>
      <c r="AI5" s="9" t="str">
        <f>IF((COUNTA(AI14:AI25)=0)+(COUNTA(AI13)=0),"",100-AI13-SUMPRODUCT(AG14:AG25,AI14:AI25))</f>
        <v/>
      </c>
      <c r="AJ5" s="9"/>
      <c r="AK5" s="9"/>
      <c r="AL5" s="9"/>
      <c r="AM5" s="29"/>
      <c r="AN5" s="24"/>
      <c r="AO5" s="24"/>
      <c r="AP5" s="129"/>
      <c r="AQ5" s="15" t="s">
        <v>0</v>
      </c>
      <c r="AR5" s="9"/>
      <c r="AS5" s="9"/>
      <c r="AT5" s="9"/>
      <c r="AU5" s="9"/>
      <c r="AV5" s="9"/>
      <c r="AW5" s="29"/>
      <c r="AX5" s="24"/>
      <c r="AY5" s="24"/>
      <c r="AZ5" s="129"/>
      <c r="BA5" s="15" t="s">
        <v>0</v>
      </c>
      <c r="BB5" s="9"/>
      <c r="BC5" s="9"/>
      <c r="BD5" s="9"/>
      <c r="BE5" s="9"/>
      <c r="BF5" s="9"/>
      <c r="BG5" s="29"/>
      <c r="BH5" s="24"/>
      <c r="BI5" s="24"/>
      <c r="BJ5" s="129"/>
      <c r="BK5" s="15" t="s">
        <v>0</v>
      </c>
      <c r="BL5" s="9"/>
      <c r="BM5" s="9"/>
      <c r="BN5" s="9"/>
      <c r="BO5" s="9"/>
      <c r="BP5" s="9"/>
      <c r="BQ5" s="29"/>
      <c r="BR5" s="24"/>
      <c r="BS5" s="24"/>
      <c r="BT5" s="129"/>
      <c r="BU5" s="15" t="s">
        <v>0</v>
      </c>
      <c r="BV5" s="9"/>
      <c r="BW5" s="9"/>
      <c r="BX5" s="9"/>
      <c r="BY5" s="9"/>
      <c r="BZ5" s="9"/>
      <c r="CA5" s="29"/>
      <c r="CB5" s="24"/>
      <c r="CC5" s="24"/>
      <c r="CD5" s="129"/>
      <c r="CE5" s="6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c r="CL5" s="24"/>
      <c r="CM5" s="24"/>
      <c r="CN5" s="129"/>
      <c r="CO5" s="65" t="s">
        <v>0</v>
      </c>
      <c r="CP5" s="9"/>
      <c r="CQ5" s="9"/>
      <c r="CR5" s="9"/>
      <c r="CS5" s="9"/>
      <c r="CT5" s="9"/>
      <c r="CU5" s="29"/>
      <c r="CV5" s="24"/>
      <c r="CW5" s="24"/>
      <c r="CX5" s="129"/>
      <c r="CY5" s="15" t="s">
        <v>0</v>
      </c>
      <c r="CZ5" s="9"/>
      <c r="DA5" s="9" t="str">
        <f>IF((COUNTA(DA14:DA25)=0)+(COUNTA(DA13)=0),"",100-DA13-SUMPRODUCT(CY14:CY25,DA14:DA25))</f>
        <v/>
      </c>
      <c r="DB5" s="9" t="str">
        <f>IF((COUNTA(DB14:DB25)=0)+(COUNTA(DB13)=0),"",100-DB13-SUMPRODUCT(CY14:CY25,DB14:DB25))</f>
        <v/>
      </c>
      <c r="DC5" s="9" t="str">
        <f>IF((COUNTA(DC14:DC25)=0)+(COUNTA(DC13)=0),"",100-DC13-SUMPRODUCT(CY14:CY25,DC14:DC25))</f>
        <v/>
      </c>
      <c r="DD5" s="9"/>
      <c r="DE5" s="29"/>
      <c r="DF5" s="24"/>
      <c r="DG5" s="24"/>
      <c r="DH5" s="129"/>
      <c r="DI5" s="15" t="s">
        <v>0</v>
      </c>
      <c r="DJ5" s="9"/>
      <c r="DK5" s="9"/>
      <c r="DL5" s="9"/>
      <c r="DM5" s="9"/>
      <c r="DN5" s="9"/>
      <c r="DO5" s="29"/>
      <c r="DP5" s="24"/>
      <c r="DQ5" s="24"/>
      <c r="DR5" s="129"/>
      <c r="DS5" s="15" t="s">
        <v>0</v>
      </c>
      <c r="DT5" s="9"/>
      <c r="DU5" s="9" t="str">
        <f>IF((COUNTA(DU14:DU25)=0)+(COUNTA(DU13)=0),"",100-DU13-SUMPRODUCT(DS14:DS25,DU14:DU25))</f>
        <v/>
      </c>
      <c r="DV5" s="9" t="str">
        <f>IF((COUNTA(DV14:DV25)=0)+(COUNTA(DV13)=0),"",100-DV13-SUMPRODUCT(DS14:DS25,DV14:DV25))</f>
        <v/>
      </c>
      <c r="DW5" s="9" t="str">
        <f>IF((COUNTA(DW14:DW25)=0)+(COUNTA(DW13)=0),"",100-DW13-SUMPRODUCT(DS14:DS25,DW14:DW25))</f>
        <v/>
      </c>
      <c r="DX5" s="9"/>
      <c r="DY5" s="29"/>
      <c r="DZ5" s="24"/>
      <c r="EA5" s="24"/>
      <c r="EB5" s="129"/>
      <c r="EC5" s="15" t="s">
        <v>0</v>
      </c>
      <c r="ED5" s="9"/>
      <c r="EE5" s="9"/>
      <c r="EF5" s="9"/>
      <c r="EG5" s="9"/>
      <c r="EH5" s="9"/>
      <c r="EI5" s="29"/>
      <c r="EJ5" s="24"/>
      <c r="EK5" s="24"/>
      <c r="EL5" s="129"/>
      <c r="EM5" s="15" t="s">
        <v>0</v>
      </c>
      <c r="EN5" s="9"/>
      <c r="EO5" s="9" t="str">
        <f>IF((COUNTA(EO14:EO25)=0)+(COUNTA(EO13)=0),"",100-EO13-SUMPRODUCT(EM14:EM25,EO14:EO25))</f>
        <v/>
      </c>
      <c r="EP5" s="9" t="str">
        <f>IF((COUNTA(EP14:EP25)=0)+(COUNTA(EP13)=0),"",100-EP13-SUMPRODUCT(EM14:EM25,EP14:EP25))</f>
        <v/>
      </c>
      <c r="EQ5" s="9" t="str">
        <f>IF((COUNTA(EQ14:EQ25)=0)+(COUNTA(EQ13)=0),"",100-EQ13-SUMPRODUCT(EM14:EM25,EQ14:EQ25))</f>
        <v/>
      </c>
      <c r="ER5" s="9"/>
      <c r="ES5" s="29"/>
      <c r="ET5" s="24"/>
      <c r="EU5" s="24"/>
      <c r="EV5" s="129"/>
      <c r="EW5" s="15" t="s">
        <v>0</v>
      </c>
      <c r="EX5" s="9"/>
      <c r="EY5" s="9" t="str">
        <f>IF((COUNTA(EY14:EY25)=0)+(COUNTA(EY13)=0),"",100-EY13-SUMPRODUCT(EW14:EW25,EY14:EY25))</f>
        <v/>
      </c>
      <c r="EZ5" s="9"/>
      <c r="FA5" s="9"/>
      <c r="FB5" s="9"/>
      <c r="FC5" s="29"/>
      <c r="FD5" s="24"/>
      <c r="FE5" s="24"/>
      <c r="FF5" s="129"/>
      <c r="FG5" s="15" t="s">
        <v>0</v>
      </c>
      <c r="FH5" s="9"/>
      <c r="FI5" s="9" t="str">
        <f>IF((COUNTA(FI14:FI25)=0)+(COUNTA(FI13)=0),"",100-FI13-SUMPRODUCT(FG14:FG25,FI14:FI25))</f>
        <v/>
      </c>
      <c r="FJ5" s="9" t="str">
        <f>IF((COUNTA(FJ14:FJ25)=0)+(COUNTA(FJ13)=0),"",100-FJ13-SUMPRODUCT(FG14:FG25,FJ14:FJ25))</f>
        <v/>
      </c>
      <c r="FK5" s="9" t="str">
        <f>IF((COUNTA(FK14:FK25)=0)+(COUNTA(FK13)=0),"",100-FK13-SUMPRODUCT(FG14:FG25,FK14:FK25))</f>
        <v/>
      </c>
      <c r="FL5" s="9"/>
      <c r="FM5" s="29"/>
      <c r="FN5" s="24"/>
      <c r="FO5" s="24"/>
      <c r="FP5" s="129"/>
      <c r="FQ5" s="15" t="s">
        <v>0</v>
      </c>
      <c r="FR5" s="9"/>
      <c r="FS5" s="9" t="str">
        <f>IF((COUNTA(FS14:FS25)=0)+(COUNTA(FS13)=0),"",100-FS13-SUMPRODUCT(FQ14:FQ25,FS14:FS25))</f>
        <v/>
      </c>
      <c r="FT5" s="9" t="str">
        <f>IF((COUNTA(FT14:FT25)=0)+(COUNTA(FT13)=0),"",100-FT13-SUMPRODUCT(FQ14:FQ25,FT14:FT25))</f>
        <v/>
      </c>
      <c r="FU5" s="9"/>
      <c r="FV5" s="9"/>
      <c r="FW5" s="29"/>
      <c r="FX5" s="24"/>
      <c r="FY5" s="24"/>
      <c r="FZ5" s="129"/>
      <c r="GA5" s="15" t="s">
        <v>0</v>
      </c>
      <c r="GB5" s="9"/>
      <c r="GC5" s="9" t="str">
        <f>IF((COUNTA(GC14:GC25)=0)+(COUNTA(GC13)=0),"",100-GC13-SUMPRODUCT(GA14:GA25,GC14:GC25))</f>
        <v/>
      </c>
      <c r="GD5" s="9" t="str">
        <f>IF((COUNTA(GD14:GD25)=0)+(COUNTA(GD13)=0),"",100-GD13-SUMPRODUCT(GA14:GA25,GD14:GD25))</f>
        <v/>
      </c>
      <c r="GE5" s="9" t="str">
        <f>IF((COUNTA(GE14:GE25)=0)+(COUNTA(GE13)=0),"",100-GE13-SUMPRODUCT(GA14:GA25,GE14:GE25))</f>
        <v/>
      </c>
      <c r="GF5" s="9"/>
      <c r="GG5" s="29"/>
      <c r="GH5" s="24"/>
      <c r="GI5" s="24"/>
      <c r="GJ5" s="129"/>
      <c r="GK5" s="15" t="s">
        <v>0</v>
      </c>
      <c r="GL5" s="9"/>
      <c r="GM5" s="9" t="str">
        <f>IF((COUNTA(GM14:GM25)=0)+(COUNTA(GM13)=0),"",100-GM13-SUMPRODUCT(GK14:GK25,GM14:GM25))</f>
        <v/>
      </c>
      <c r="GN5" s="9" t="str">
        <f>IF((COUNTA(GN14:GN25)=0)+(COUNTA(GN13)=0),"",100-GN13-SUMPRODUCT(GK14:GK25,GN14:GN25))</f>
        <v/>
      </c>
      <c r="GO5" s="9"/>
      <c r="GP5" s="9"/>
      <c r="GQ5" s="29"/>
      <c r="GR5" s="24"/>
      <c r="GS5" s="24"/>
      <c r="GT5" s="129"/>
      <c r="GU5" s="15" t="s">
        <v>0</v>
      </c>
      <c r="GV5" s="9"/>
      <c r="GW5" s="9" t="str">
        <f>IF((COUNTA(GW14:GW25)=0)+(COUNTA(GW13)=0),"",100-GW13-SUMPRODUCT(GU14:GU25,GW14:GW25))</f>
        <v/>
      </c>
      <c r="GX5" s="9" t="str">
        <f>IF((COUNTA(GX14:GX25)=0)+(COUNTA(GX13)=0),"",100-GX13-SUMPRODUCT(GU14:GU25,GX14:GX25))</f>
        <v/>
      </c>
      <c r="GY5" s="9"/>
      <c r="GZ5" s="9"/>
      <c r="HA5" s="29"/>
      <c r="HB5" s="24"/>
      <c r="HC5" s="24"/>
      <c r="HD5" s="129"/>
      <c r="HE5" s="15" t="s">
        <v>0</v>
      </c>
      <c r="HF5" s="9"/>
      <c r="HG5" s="9" t="str">
        <f>IF((COUNTA(HG14:HG25)=0)+(COUNTA(HG13)=0),"",100-HG13-SUMPRODUCT(HE14:HE25,HG14:HG25))</f>
        <v/>
      </c>
      <c r="HH5" s="9" t="str">
        <f>IF((COUNTA(HH14:HH25)=0)+(COUNTA(HH13)=0),"",100-HH13-SUMPRODUCT(HE14:HE25,HH14:HH25))</f>
        <v/>
      </c>
      <c r="HI5" s="9"/>
      <c r="HJ5" s="9"/>
      <c r="HK5" s="29"/>
      <c r="HL5" s="24"/>
      <c r="HM5" s="24"/>
      <c r="HN5" s="129"/>
      <c r="HO5" s="15" t="s">
        <v>0</v>
      </c>
      <c r="HP5" s="9"/>
      <c r="HQ5" s="9" t="str">
        <f>IF((COUNTA(HQ14:HQ25)=0)+(COUNTA(HQ13)=0),"",100-HQ13-SUMPRODUCT(HO14:HO25,HQ14:HQ25))</f>
        <v/>
      </c>
      <c r="HR5" s="9" t="str">
        <f>IF((COUNTA(HR14:HR25)=0)+(COUNTA(HR13)=0),"",100-HR13-SUMPRODUCT(HO14:HO25,HR14:HR25))</f>
        <v/>
      </c>
      <c r="HS5" s="9"/>
      <c r="HT5" s="9"/>
      <c r="HU5" s="29"/>
      <c r="HV5" s="24"/>
      <c r="HW5" s="24"/>
      <c r="HX5" s="129"/>
      <c r="HY5" s="15" t="s">
        <v>0</v>
      </c>
      <c r="HZ5" s="9"/>
      <c r="IA5" s="9" t="str">
        <f>IF((COUNTA(IA14:IA25)=0)+(COUNTA(IA13)=0),"",100-IA13-SUMPRODUCT(HY14:HY25,IA14:IA25))</f>
        <v/>
      </c>
      <c r="IB5" s="9" t="str">
        <f>IF((COUNTA(IB14:IB25)=0)+(COUNTA(IB13)=0),"",100-IB13-SUMPRODUCT(HY14:HY25,IB14:IB25))</f>
        <v/>
      </c>
      <c r="IC5" s="9"/>
      <c r="ID5" s="9"/>
      <c r="IE5" s="29"/>
      <c r="IF5" s="24"/>
      <c r="IG5" s="24"/>
      <c r="IH5" s="129"/>
      <c r="II5" s="204" t="s">
        <v>0</v>
      </c>
      <c r="IJ5" s="9" t="str">
        <f>IF((COUNTA(IJ14:IJ25)=0)+(COUNTA(IJ13)=0),"",100-IJ13-SUMPRODUCT(II14:II25,IJ14:IJ25))</f>
        <v/>
      </c>
      <c r="IK5" s="9" t="str">
        <f>IF((COUNTA(IK14:IK25)=0)+(COUNTA(IK13)=0),"",100-IK13-SUMPRODUCT(II14:II25,IK14:IK25))</f>
        <v/>
      </c>
      <c r="IL5" s="9">
        <f>IF((COUNTA(IL14:IL25)=0)+(COUNTA(IL13)=0),"",100-IL13-SUMPRODUCT(II14:II25,IL14:IL25))</f>
        <v>31.35591999999999</v>
      </c>
      <c r="IM5" s="9" t="str">
        <f>IF((COUNTA(IM14:IM25)=0)+(COUNTA(IM13)=0),"",100-IM13-SUMPRODUCT(II14:II25,IM14:IM25))</f>
        <v/>
      </c>
      <c r="IN5" s="9" t="str">
        <f>IF((COUNTA(IN14:IN25)=0)+(COUNTA(IN13)=0),"",100-IN13-SUMPRODUCT(II14:II25,IN14:IN25))</f>
        <v/>
      </c>
      <c r="IO5" s="29" t="str">
        <f>IF((COUNTA(IO14:IO25)=0)+(COUNTA(IO13)=0),"",100-IO13-SUMPRODUCT(II14:II25,IO14:IO25))</f>
        <v/>
      </c>
      <c r="IP5" s="24"/>
      <c r="IQ5" s="24"/>
      <c r="IR5" s="129"/>
      <c r="IS5" s="15" t="s">
        <v>0</v>
      </c>
      <c r="IT5" s="9"/>
      <c r="IU5" s="9" t="str">
        <f>IF((COUNTA(IU14:IU25)=0)+(COUNTA(IU13)=0),"",100-IU13-SUMPRODUCT(IS14:IS25,IU14:IU25))</f>
        <v/>
      </c>
      <c r="IV5" s="9" t="str">
        <f>IF((COUNTA(IV14:IV25)=0)+(COUNTA(IV13)=0),"",100-IV13-SUMPRODUCT(IS14:IS25,IV14:IV25))</f>
        <v/>
      </c>
      <c r="IW5" s="9"/>
      <c r="IX5" s="9"/>
      <c r="IY5" s="29"/>
      <c r="IZ5" s="24"/>
      <c r="JA5" s="24"/>
      <c r="JB5" s="129"/>
      <c r="JC5" s="15" t="s">
        <v>0</v>
      </c>
      <c r="JD5" s="9"/>
      <c r="JE5" s="9" t="str">
        <f>IF((COUNTA(JE14:JE25)=0)+(COUNTA(JE13)=0),"",100-JE13-SUMPRODUCT(JC14:JC25,JE14:JE25))</f>
        <v/>
      </c>
      <c r="JF5" s="9" t="str">
        <f>IF((COUNTA(JF14:JF25)=0)+(COUNTA(JF13)=0),"",100-JF13-SUMPRODUCT(JC14:JC25,JF14:JF25))</f>
        <v/>
      </c>
      <c r="JG5" s="9"/>
      <c r="JH5" s="9"/>
      <c r="JI5" s="29"/>
      <c r="JJ5" s="24"/>
      <c r="JK5" s="24"/>
      <c r="JL5" s="129"/>
      <c r="JM5" s="15" t="s">
        <v>0</v>
      </c>
      <c r="JN5" s="9"/>
      <c r="JO5" s="9" t="str">
        <f>IF((COUNTA(JO14:JO25)=0)+(COUNTA(JO13)=0),"",100-JO13-SUMPRODUCT(JM14:JM25,JO14:JO25))</f>
        <v/>
      </c>
      <c r="JP5" s="9" t="str">
        <f>IF((COUNTA(JP14:JP25)=0)+(COUNTA(JP13)=0),"",100-JP13-SUMPRODUCT(JM14:JM25,JP14:JP25))</f>
        <v/>
      </c>
      <c r="JQ5" s="9"/>
      <c r="JR5" s="9"/>
      <c r="JS5" s="29"/>
      <c r="JT5" s="24"/>
      <c r="JU5" s="24"/>
      <c r="JV5" s="129"/>
      <c r="JW5" s="15" t="s">
        <v>0</v>
      </c>
      <c r="JX5" s="9"/>
      <c r="JY5" s="9" t="str">
        <f>IF((COUNTA(JY14:JY25)=0)+(COUNTA(JY13)=0),"",100-JY13-SUMPRODUCT(JW14:JW25,JY14:JY25))</f>
        <v/>
      </c>
      <c r="JZ5" s="9" t="str">
        <f>IF((COUNTA(JZ14:JZ25)=0)+(COUNTA(JZ13)=0),"",100-JZ13-SUMPRODUCT(JW14:JW25,JZ14:JZ25))</f>
        <v/>
      </c>
      <c r="KA5" s="9"/>
      <c r="KB5" s="9"/>
      <c r="KC5" s="29"/>
      <c r="KD5" s="24"/>
      <c r="KE5" s="24"/>
      <c r="KF5" s="129"/>
      <c r="KG5" s="15" t="s">
        <v>0</v>
      </c>
      <c r="KH5" s="9"/>
      <c r="KI5" s="9" t="str">
        <f>IF((COUNTA(KI14:KI25)=0)+(COUNTA(KI13)=0),"",100-KI13-SUMPRODUCT(KG14:KG25,KI14:KI25))</f>
        <v/>
      </c>
      <c r="KJ5" s="9" t="str">
        <f>IF((COUNTA(KJ14:KJ25)=0)+(COUNTA(KJ13)=0),"",100-KJ13-SUMPRODUCT(KG14:KG25,KJ14:KJ25))</f>
        <v/>
      </c>
      <c r="KK5" s="9"/>
      <c r="KL5" s="9"/>
      <c r="KM5" s="29"/>
      <c r="KN5" s="24"/>
      <c r="KO5" s="24"/>
      <c r="KP5" s="129"/>
      <c r="KQ5" s="15" t="s">
        <v>0</v>
      </c>
      <c r="KR5" s="9"/>
      <c r="KS5" s="9" t="str">
        <f>IF((COUNTA(KS14:KS25)=0)+(COUNTA(KS13)=0),"",100-KS13-SUMPRODUCT(KQ14:KQ25,KS14:KS25))</f>
        <v/>
      </c>
      <c r="KT5" s="9" t="str">
        <f>IF((COUNTA(KT14:KT25)=0)+(COUNTA(KT13)=0),"",100-KT13-SUMPRODUCT(KQ14:KQ25,KT14:KT25))</f>
        <v/>
      </c>
      <c r="KU5" s="9"/>
      <c r="KV5" s="9"/>
      <c r="KW5" s="29"/>
      <c r="KX5" s="24"/>
      <c r="KY5" s="24"/>
      <c r="KZ5" s="129"/>
      <c r="LA5" s="15" t="s">
        <v>0</v>
      </c>
      <c r="LB5" s="9"/>
      <c r="LC5" s="9" t="str">
        <f>IF((COUNTA(LC14:LC25)=0)+(COUNTA(LC13)=0),"",100-LC13-SUMPRODUCT(LA14:LA25,LC14:LC25))</f>
        <v/>
      </c>
      <c r="LD5" s="9" t="str">
        <f>IF((COUNTA(LD14:LD25)=0)+(COUNTA(LD13)=0),"",100-LD13-SUMPRODUCT(LA14:LA25,LD14:LD25))</f>
        <v/>
      </c>
      <c r="LE5" s="9"/>
      <c r="LF5" s="9"/>
      <c r="LG5" s="29"/>
      <c r="LH5" s="24"/>
      <c r="LI5" s="24"/>
      <c r="LJ5" s="129"/>
      <c r="LK5" s="15" t="s">
        <v>0</v>
      </c>
      <c r="LL5" s="9"/>
      <c r="LM5" s="9" t="str">
        <f>IF((COUNTA(LM14:LM25)=0)+(COUNTA(LM13)=0),"",100-LM13-SUMPRODUCT(LK14:LK25,LM14:LM25))</f>
        <v/>
      </c>
      <c r="LN5" s="9" t="str">
        <f>IF((COUNTA(LN14:LN25)=0)+(COUNTA(LN13)=0),"",100-LN13-SUMPRODUCT(LK14:LK25,LN14:LN25))</f>
        <v/>
      </c>
      <c r="LO5" s="9"/>
      <c r="LP5" s="9"/>
      <c r="LQ5" s="29"/>
      <c r="LR5" s="24"/>
      <c r="LS5" s="24"/>
      <c r="LT5" s="129"/>
      <c r="LU5" s="15" t="s">
        <v>0</v>
      </c>
      <c r="LV5" s="9"/>
      <c r="LW5" s="9" t="str">
        <f>IF((COUNTA(LW14:LW25)=0)+(COUNTA(LW13)=0),"",100-LW13-SUMPRODUCT(LU14:LU25,LW14:LW25))</f>
        <v/>
      </c>
      <c r="LX5" s="9" t="str">
        <f>IF((COUNTA(LX14:LX25)=0)+(COUNTA(LX13)=0),"",100-LX13-SUMPRODUCT(LU14:LU25,LX14:LX25))</f>
        <v/>
      </c>
      <c r="LY5" s="9"/>
      <c r="LZ5" s="9"/>
      <c r="MA5" s="29"/>
      <c r="MB5" s="24"/>
      <c r="MC5" s="24"/>
      <c r="MD5" s="129"/>
      <c r="ME5" s="15" t="s">
        <v>0</v>
      </c>
      <c r="MF5" s="9"/>
      <c r="MG5" s="9" t="str">
        <f>IF((COUNTA(MG14:MG25)=0)+(COUNTA(MG13)=0),"",100-MG13-SUMPRODUCT(ME14:ME25,MG14:MG25))</f>
        <v/>
      </c>
      <c r="MH5" s="9" t="str">
        <f>IF((COUNTA(MH14:MH25)=0)+(COUNTA(MH13)=0),"",100-MH13-SUMPRODUCT(ME14:ME25,MH14:MH25))</f>
        <v/>
      </c>
      <c r="MI5" s="9"/>
      <c r="MJ5" s="9"/>
      <c r="MK5" s="29"/>
      <c r="ML5" s="24"/>
      <c r="MM5" s="24"/>
    </row>
    <row xmlns:x14ac="http://schemas.microsoft.com/office/spreadsheetml/2009/9/ac" r="6" s="4" customFormat="true" x14ac:dyDescent="0.25">
      <c r="A6" s="420" t="str">
        <f ca="true">IF(ISBLANK('Data Summary'!A8),"",'Data Summary'!A8)</f>
        <v>NER_2005_EMIS</v>
      </c>
      <c r="B6" s="129"/>
      <c r="C6" s="15" t="s">
        <v>20</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9"/>
      <c r="M6" s="15" t="s">
        <v>20</v>
      </c>
      <c r="N6" s="9" t="str">
        <f>IF(COUNTA(N14:N25)=0,"",SUMPRODUCT(N14:N25,M14:M25))</f>
        <v/>
      </c>
      <c r="O6" s="9" t="str">
        <f>IF(COUNTA(O14:O25)=0,"",SUMPRODUCT(O14:O25,M14:M25))</f>
        <v/>
      </c>
      <c r="P6" s="9" t="str">
        <f>IF(COUNTA(P14:P25)=0,"",SUMPRODUCT(P14:P25,M14:M25))</f>
        <v/>
      </c>
      <c r="Q6" s="9">
        <f>IF(COUNTA(Q14:Q25)=0,"",SUMPRODUCT(Q14:Q25,M14:M25))</f>
        <v>51</v>
      </c>
      <c r="R6" s="9" t="str">
        <f>IF(COUNTA(R14:R25)=0,"",SUMPRODUCT(R14:R25,M14:M25))</f>
        <v/>
      </c>
      <c r="S6" s="29" t="str">
        <f>IF(COUNTA(S14:S25)=0,"",SUMPRODUCT(S14:S25,M14:M25))</f>
        <v/>
      </c>
      <c r="T6" s="24"/>
      <c r="U6" s="24"/>
      <c r="V6" s="129"/>
      <c r="W6" s="15" t="s">
        <v>20</v>
      </c>
      <c r="X6" s="9" t="str">
        <f>IF(COUNTA(X14:X25)=0,"",SUMPRODUCT(X14:X25,W14:W25))</f>
        <v/>
      </c>
      <c r="Y6" s="9" t="str">
        <f>IF(COUNTA(Y14:Y25)=0,"",SUMPRODUCT(Y14:Y25,W14:W25))</f>
        <v/>
      </c>
      <c r="Z6" s="9" t="str">
        <f>IF(COUNTA(Z14:Z25)=0,"",SUMPRODUCT(Z14:Z25,W14:W25))</f>
        <v/>
      </c>
      <c r="AA6" s="9">
        <f>IF(COUNTA(AA14:AA25)=0,"",SUMPRODUCT(AA14:AA25,W14:W25))</f>
        <v>53</v>
      </c>
      <c r="AB6" s="9" t="str">
        <f>IF(COUNTA(AB14:AB25)=0,"",SUMPRODUCT(AB14:AB25,W14:W25))</f>
        <v/>
      </c>
      <c r="AC6" s="29" t="str">
        <f>IF(COUNTA(AC14:AC25)=0,"",SUMPRODUCT(AC14:AC25,W14:W25))</f>
        <v/>
      </c>
      <c r="AD6" s="24"/>
      <c r="AE6" s="24"/>
      <c r="AF6" s="129"/>
      <c r="AG6" s="15" t="s">
        <v>20</v>
      </c>
      <c r="AH6" s="9" t="str">
        <f>IF(COUNTA(AH14:AH25)=0,"",SUMPRODUCT(AH14:AH25,AG14:AG25))</f>
        <v/>
      </c>
      <c r="AI6" s="9" t="str">
        <f>IF(COUNTA(AI14:AI25)=0,"",SUMPRODUCT(AI14:AI25,AG14:AG25))</f>
        <v/>
      </c>
      <c r="AJ6" s="9" t="str">
        <f>IF(COUNTA(AJ14:AJ25)=0,"",SUMPRODUCT(AJ14:AJ25,AG14:AG25))</f>
        <v/>
      </c>
      <c r="AK6" s="9">
        <f>IF(COUNTA(AK14:AK25)=0,"",SUMPRODUCT(AK14:AK25,AG14:AG25))</f>
        <v>51</v>
      </c>
      <c r="AL6" s="9" t="str">
        <f>IF(COUNTA(AL14:AL25)=0,"",SUMPRODUCT(AL14:AL25,AG14:AG25))</f>
        <v/>
      </c>
      <c r="AM6" s="29" t="str">
        <f>IF(COUNTA(AM14:AM25)=0,"",SUMPRODUCT(AM14:AM25,AG14:AG25))</f>
        <v/>
      </c>
      <c r="AN6" s="24"/>
      <c r="AO6" s="24"/>
      <c r="AP6" s="129"/>
      <c r="AQ6" s="15" t="s">
        <v>20</v>
      </c>
      <c r="AR6" s="9">
        <f>IF(COUNTA(AR14:AR25)=0,"",SUMPRODUCT(AR14:AR25,AQ14:AQ25))</f>
        <v>16.960521272518207</v>
      </c>
      <c r="AS6" s="9">
        <f>IF(COUNTA(AS14:AS25)=0,"",SUMPRODUCT(AS14:AS25,AQ14:AQ25))</f>
        <v>51.755175517551756</v>
      </c>
      <c r="AT6" s="9">
        <f>IF(COUNTA(AT14:AT25)=0,"",SUMPRODUCT(AT14:AT25,AQ14:AQ25))</f>
        <v>9.0464255877789714</v>
      </c>
      <c r="AU6" s="9">
        <f>IF(COUNTA(AU14:AU25)=0,"",SUMPRODUCT(AU14:AU25,AQ14:AQ25))</f>
        <v>45.386533665835408</v>
      </c>
      <c r="AV6" s="9">
        <f>IF(COUNTA(AV14:AV25)=0,"",SUMPRODUCT(AV14:AV25,AQ14:AQ25))</f>
        <v>14.046364594309798</v>
      </c>
      <c r="AW6" s="29">
        <f>IF(COUNTA(AW14:AW25)=0,"",SUMPRODUCT(AW14:AW25,AQ14:AQ25))</f>
        <v>46.788990825688074</v>
      </c>
      <c r="AX6" s="24"/>
      <c r="AY6" s="24"/>
      <c r="AZ6" s="129"/>
      <c r="BA6" s="15" t="s">
        <v>20</v>
      </c>
      <c r="BB6" s="9">
        <f>IF(COUNTA(BB14:BB25)=0,"",SUMPRODUCT(BB14:BB25,BA14:BA25))</f>
        <v>19.377224199288257</v>
      </c>
      <c r="BC6" s="9">
        <f>IF(COUNTA(BC14:BC25)=0,"",SUMPRODUCT(BC14:BC25,BA14:BA25))</f>
        <v>49.690880989180833</v>
      </c>
      <c r="BD6" s="9">
        <f>IF(COUNTA(BD14:BD25)=0,"",SUMPRODUCT(BD14:BD25,BA14:BA25))</f>
        <v>10.825439783491204</v>
      </c>
      <c r="BE6" s="9">
        <f>IF(COUNTA(BE14:BE25)=0,"",SUMPRODUCT(BE14:BE25,BA14:BA25))</f>
        <v>57.029702970297024</v>
      </c>
      <c r="BF6" s="9">
        <f>IF(COUNTA(BF14:BF25)=0,"",SUMPRODUCT(BF14:BF25,BA14:BA25))</f>
        <v>15.774453847667782</v>
      </c>
      <c r="BG6" s="29">
        <f>IF(COUNTA(BG14:BG25)=0,"",SUMPRODUCT(BG14:BG25,BA14:BA25))</f>
        <v>50.087260034904013</v>
      </c>
      <c r="BH6" s="24"/>
      <c r="BI6" s="24"/>
      <c r="BJ6" s="129"/>
      <c r="BK6" s="15" t="s">
        <v>20</v>
      </c>
      <c r="BL6" s="9">
        <f>IF(COUNTA(BL14:BL25)=0,"",SUMPRODUCT(BL14:BL25,BK14:BK25))</f>
        <v>19.643413266895049</v>
      </c>
      <c r="BM6" s="9">
        <f>IF(COUNTA(BM14:BM25)=0,"",SUMPRODUCT(BM14:BM25,BK14:BK25))</f>
        <v>49.30139720558882</v>
      </c>
      <c r="BN6" s="9">
        <f>IF(COUNTA(BN14:BN25)=0,"",SUMPRODUCT(BN14:BN25,BK14:BK25))</f>
        <v>11.487088156723063</v>
      </c>
      <c r="BO6" s="9">
        <f>IF(COUNTA(BO14:BO25)=0,"",SUMPRODUCT(BO14:BO25,BK14:BK25))</f>
        <v>50.56360708534622</v>
      </c>
      <c r="BP6" s="9">
        <f>IF(COUNTA(BP14:BP25)=0,"",SUMPRODUCT(BP14:BP25,BK14:BK25))</f>
        <v>16.383840124041694</v>
      </c>
      <c r="BQ6" s="29">
        <f>IF(COUNTA(BQ14:BQ25)=0,"",SUMPRODUCT(BQ14:BQ25,BK14:BK25))</f>
        <v>50</v>
      </c>
      <c r="BR6" s="24"/>
      <c r="BS6" s="24"/>
      <c r="BT6" s="129"/>
      <c r="BU6" s="15" t="s">
        <v>20</v>
      </c>
      <c r="BV6" s="9">
        <f>IF(COUNTA(BV14:BV25)=0,"",SUMPRODUCT(BV14:BV25,BU14:BU25))</f>
        <v>19.458695813815151</v>
      </c>
      <c r="BW6" s="9">
        <f>IF(COUNTA(BW14:BW25)=0,"",SUMPRODUCT(BW14:BW25,BU14:BU25))</f>
        <v>47.208436724565757</v>
      </c>
      <c r="BX6" s="9">
        <f>IF(COUNTA(BX14:BX25)=0,"",SUMPRODUCT(BX14:BX25,BU14:BU25))</f>
        <v>13.422940695667968</v>
      </c>
      <c r="BY6" s="9">
        <f>IF(COUNTA(BY14:BY25)=0,"",SUMPRODUCT(BY14:BY25,BU14:BU25))</f>
        <v>45.762711864406782</v>
      </c>
      <c r="BZ6" s="9">
        <f>IF(COUNTA(BZ14:BZ25)=0,"",SUMPRODUCT(BZ14:BZ25,BU14:BU25))</f>
        <v>17.737463360532363</v>
      </c>
      <c r="CA6" s="29" t="str">
        <f>IF(COUNTA(CA14:CA25)=0,"",SUMPRODUCT(CA14:CA25,BU14:BU25))</f>
        <v/>
      </c>
      <c r="CB6" s="24"/>
      <c r="CC6" s="24"/>
      <c r="CD6" s="129"/>
      <c r="CE6" s="65" t="s">
        <v>20</v>
      </c>
      <c r="CF6" s="9">
        <f>IF(COUNTA(CF14:CF25)=0,"",SUMPRODUCT(CF14:CF25,CE14:CE25))</f>
        <v>17.746321020620087</v>
      </c>
      <c r="CG6" s="9" t="str">
        <f>IF(COUNTA(CG14:CG25)=0,"",SUMPRODUCT(CG14:CG25,CE14:CE25))</f>
        <v/>
      </c>
      <c r="CH6" s="9" t="str">
        <f>IF(COUNTA(CH14:CH25)=0,"",SUMPRODUCT(CH14:CH25,CE14:CE25))</f>
        <v/>
      </c>
      <c r="CI6" s="9" t="str">
        <f>IF(COUNTA(CI14:CI25)=0,"",SUMPRODUCT(CI14:CI25,CE14:CE25))</f>
        <v/>
      </c>
      <c r="CJ6" s="9">
        <f>IF(COUNTA(CJ14:CJ25)=0,"",SUMPRODUCT(CJ14:CJ25,CE14:CE25))</f>
        <v>16.3</v>
      </c>
      <c r="CK6" s="29">
        <f>IF(COUNTA(CK14:CK25)=0,"",SUMPRODUCT(CK14:CK25,CE14:CE25))</f>
        <v>39</v>
      </c>
      <c r="CL6" s="24"/>
      <c r="CM6" s="24"/>
      <c r="CN6" s="129"/>
      <c r="CO6" s="65" t="s">
        <v>20</v>
      </c>
      <c r="CP6" s="9">
        <f>IF(COUNTA(CP14:CP25)=0,"",SUMPRODUCT(CP14:CP25,CO14:CO25))</f>
        <v>17.72564136647614</v>
      </c>
      <c r="CQ6" s="9">
        <f>IF(COUNTA(CQ14:CQ25)=0,"",SUMPRODUCT(CQ14:CQ25,CO14:CO25))</f>
        <v>45.599559955995602</v>
      </c>
      <c r="CR6" s="9">
        <f>IF(COUNTA(CR14:CR25)=0,"",SUMPRODUCT(CR14:CR25,CO14:CO25))</f>
        <v>11.845960652992884</v>
      </c>
      <c r="CS6" s="9">
        <f>IF(COUNTA(CS14:CS25)=0,"",SUMPRODUCT(CS14:CS25,CO14:CO25))</f>
        <v>32.96960249415433</v>
      </c>
      <c r="CT6" s="9">
        <f>IF(COUNTA(CT14:CT25)=0,"",SUMPRODUCT(CT14:CT25,CO14:CO25))</f>
        <v>16.304584756230472</v>
      </c>
      <c r="CU6" s="29" t="str">
        <f>IF(COUNTA(CU14:CU25)=0,"",SUMPRODUCT(CU14:CU25,CO14:CO25))</f>
        <v/>
      </c>
      <c r="CV6" s="24"/>
      <c r="CW6" s="24"/>
      <c r="CX6" s="129"/>
      <c r="CY6" s="15" t="s">
        <v>20</v>
      </c>
      <c r="CZ6" s="9">
        <f>IF(COUNTA(CZ14:CZ25)=0,"",SUMPRODUCT(CZ14:CZ25,CY14:CY25))</f>
        <v>15.2</v>
      </c>
      <c r="DA6" s="9" t="str">
        <f>IF(COUNTA(DA14:DA25)=0,"",SUMPRODUCT(DA14:DA25,CY14:CY25))</f>
        <v/>
      </c>
      <c r="DB6" s="9" t="str">
        <f>IF(COUNTA(DB14:DB25)=0,"",SUMPRODUCT(DB14:DB25,CY14:CY25))</f>
        <v/>
      </c>
      <c r="DC6" s="9" t="str">
        <f>IF(COUNTA(DC14:DC25)=0,"",SUMPRODUCT(DC14:DC25,CY14:CY25))</f>
        <v/>
      </c>
      <c r="DD6" s="9">
        <f>IF(COUNTA(DD14:DD25)=0,"",SUMPRODUCT(DD14:DD25,CY14:CY25))</f>
        <v>15.2</v>
      </c>
      <c r="DE6" s="29" t="str">
        <f>IF(COUNTA(DE14:DE25)=0,"",SUMPRODUCT(DE14:DE25,CY14:CY25))</f>
        <v/>
      </c>
      <c r="DF6" s="24"/>
      <c r="DG6" s="24"/>
      <c r="DH6" s="129"/>
      <c r="DI6" s="15" t="s">
        <v>20</v>
      </c>
      <c r="DJ6" s="9">
        <f>IF(COUNTA(DJ14:DJ25)=0,"",SUMPRODUCT(DJ14:DJ25,DI14:DI25))</f>
        <v>16.868142086665429</v>
      </c>
      <c r="DK6" s="9">
        <f>IF(COUNTA(DK14:DK25)=0,"",SUMPRODUCT(DK14:DK25,DI14:DI25))</f>
        <v>40.780809031044214</v>
      </c>
      <c r="DL6" s="9">
        <f>IF(COUNTA(DL14:DL25)=0,"",SUMPRODUCT(DL14:DL25,DI14:DI25))</f>
        <v>10.571771291483406</v>
      </c>
      <c r="DM6" s="9">
        <f>IF(COUNTA(DM14:DM25)=0,"",SUMPRODUCT(DM14:DM25,DI14:DI25))</f>
        <v>35.466666666666669</v>
      </c>
      <c r="DN6" s="9">
        <f>IF(COUNTA(DN14:DN25)=0,"",SUMPRODUCT(DN14:DN25,DI14:DI25))</f>
        <v>14.961383364089945</v>
      </c>
      <c r="DO6" s="29" t="str">
        <f>IF(COUNTA(DO14:DO25)=0,"",SUMPRODUCT(DO14:DO25,DI14:DI25))</f>
        <v/>
      </c>
      <c r="DP6" s="24"/>
      <c r="DQ6" s="24"/>
      <c r="DR6" s="129"/>
      <c r="DS6" s="15" t="s">
        <v>20</v>
      </c>
      <c r="DT6" s="9">
        <f>IF(COUNTA(DT14:DT25)=0,"",SUMPRODUCT(DT14:DT25,DS14:DS25))</f>
        <v>16.454954754487467</v>
      </c>
      <c r="DU6" s="9" t="str">
        <f>IF(COUNTA(DU14:DU25)=0,"",SUMPRODUCT(DU14:DU25,DS14:DS25))</f>
        <v/>
      </c>
      <c r="DV6" s="9" t="str">
        <f>IF(COUNTA(DV14:DV25)=0,"",SUMPRODUCT(DV14:DV25,DS14:DS25))</f>
        <v/>
      </c>
      <c r="DW6" s="9" t="str">
        <f>IF(COUNTA(DW14:DW25)=0,"",SUMPRODUCT(DW14:DW25,DS14:DS25))</f>
        <v/>
      </c>
      <c r="DX6" s="9">
        <f>IF(COUNTA(DX14:DX25)=0,"",SUMPRODUCT(DX14:DX25,DS14:DS25))</f>
        <v>13.9</v>
      </c>
      <c r="DY6" s="29">
        <f>IF(COUNTA(DY14:DY25)=0,"",SUMPRODUCT(DY14:DY25,DS14:DS25))</f>
        <v>54</v>
      </c>
      <c r="DZ6" s="24"/>
      <c r="EA6" s="24"/>
      <c r="EB6" s="129"/>
      <c r="EC6" s="15" t="s">
        <v>20</v>
      </c>
      <c r="ED6" s="9">
        <f>IF(COUNTA(ED14:ED25)=0,"",SUMPRODUCT(ED14:ED25,EC14:EC25))</f>
        <v>18.12752403162505</v>
      </c>
      <c r="EE6" s="9">
        <f>IF(COUNTA(EE14:EE25)=0,"",SUMPRODUCT(EE14:EE25,EC14:EC25))</f>
        <v>45.064761054041988</v>
      </c>
      <c r="EF6" s="9">
        <f>IF(COUNTA(EF14:EF25)=0,"",SUMPRODUCT(EF14:EF25,EC14:EC25))</f>
        <v>11.759384893713252</v>
      </c>
      <c r="EG6" s="9">
        <f>IF(COUNTA(EG14:EG25)=0,"",SUMPRODUCT(EG14:EG25,EC14:EC25))</f>
        <v>29.76878612716763</v>
      </c>
      <c r="EH6" s="9">
        <f>IF(COUNTA(EH14:EH25)=0,"",SUMPRODUCT(EH14:EH25,EC14:EC25))</f>
        <v>16.568848758465009</v>
      </c>
      <c r="EI6" s="29" t="str">
        <f>IF(COUNTA(EI14:EI25)=0,"",SUMPRODUCT(EI14:EI25,EC14:EC25))</f>
        <v/>
      </c>
      <c r="EJ6" s="24"/>
      <c r="EK6" s="24"/>
      <c r="EL6" s="129"/>
      <c r="EM6" s="15" t="s">
        <v>20</v>
      </c>
      <c r="EN6" s="9">
        <f>IF(COUNTA(EN14:EN25)=0,"",SUMPRODUCT(EN14:EN25,EM14:EM25))</f>
        <v>16.915865598575877</v>
      </c>
      <c r="EO6" s="9" t="str">
        <f>IF(COUNTA(EO14:EO25)=0,"",SUMPRODUCT(EO14:EO25,EM14:EM25))</f>
        <v/>
      </c>
      <c r="EP6" s="9" t="str">
        <f>IF(COUNTA(EP14:EP25)=0,"",SUMPRODUCT(EP14:EP25,EM14:EM25))</f>
        <v/>
      </c>
      <c r="EQ6" s="9" t="str">
        <f>IF(COUNTA(EQ14:EQ25)=0,"",SUMPRODUCT(EQ14:EQ25,EM14:EM25))</f>
        <v/>
      </c>
      <c r="ER6" s="9">
        <f>IF(COUNTA(ER14:ER25)=0,"",SUMPRODUCT(ER14:ER25,EM14:EM25))</f>
        <v>15.1</v>
      </c>
      <c r="ES6" s="29">
        <f>IF(COUNTA(ES14:ES25)=0,"",SUMPRODUCT(ES14:ES25,EM14:EM25))</f>
        <v>43.6</v>
      </c>
      <c r="ET6" s="24"/>
      <c r="EU6" s="24"/>
      <c r="EV6" s="129"/>
      <c r="EW6" s="15" t="s">
        <v>20</v>
      </c>
      <c r="EX6" s="9">
        <f>IF(COUNTA(EX14:EX25)=0,"",SUMPRODUCT(EX14:EX25,EW14:EW25))</f>
        <v>20.003505952380952</v>
      </c>
      <c r="EY6" s="9" t="str">
        <f>IF(COUNTA(EY14:EY25)=0,"",SUMPRODUCT(EY14:EY25,EW14:EW25))</f>
        <v/>
      </c>
      <c r="EZ6" s="9" t="str">
        <f>IF(COUNTA(EZ14:EZ25)=0,"",SUMPRODUCT(EZ14:EZ25,EW14:EW25))</f>
        <v/>
      </c>
      <c r="FA6" s="9">
        <f>IF(COUNTA(FA14:FA25)=0,"",SUMPRODUCT(FA14:FA25,EW14:EW25))</f>
        <v>29.776561787505702</v>
      </c>
      <c r="FB6" s="9">
        <f>IF(COUNTA(FB14:FB25)=0,"",SUMPRODUCT(FB14:FB25,EW14:EW25))</f>
        <v>17.899999999999999</v>
      </c>
      <c r="FC6" s="29">
        <f>IF(COUNTA(FC14:FC25)=0,"",SUMPRODUCT(FC14:FC25,EW14:EW25))</f>
        <v>52.923686818632312</v>
      </c>
      <c r="FD6" s="24"/>
      <c r="FE6" s="24"/>
      <c r="FF6" s="129"/>
      <c r="FG6" s="15" t="s">
        <v>20</v>
      </c>
      <c r="FH6" s="9">
        <f>IF(COUNTA(FH14:FH25)=0,"",SUMPRODUCT(FH14:FH25,FG14:FG25))</f>
        <v>18.276234979973296</v>
      </c>
      <c r="FI6" s="9" t="str">
        <f>IF(COUNTA(FI14:FI25)=0,"",SUMPRODUCT(FI14:FI25,FG14:FG25))</f>
        <v/>
      </c>
      <c r="FJ6" s="9" t="str">
        <f>IF(COUNTA(FJ14:FJ25)=0,"",SUMPRODUCT(FJ14:FJ25,FG14:FG25))</f>
        <v/>
      </c>
      <c r="FK6" s="9" t="str">
        <f>IF(COUNTA(FK14:FK25)=0,"",SUMPRODUCT(FK14:FK25,FG14:FG25))</f>
        <v/>
      </c>
      <c r="FL6" s="9">
        <f>IF(COUNTA(FL14:FL25)=0,"",SUMPRODUCT(FL14:FL25,FG14:FG25))</f>
        <v>16.899999999999999</v>
      </c>
      <c r="FM6" s="29">
        <f>IF(COUNTA(FM14:FM25)=0,"",SUMPRODUCT(FM14:FM25,FG14:FG25))</f>
        <v>38.5</v>
      </c>
      <c r="FN6" s="24"/>
      <c r="FO6" s="24"/>
      <c r="FP6" s="129"/>
      <c r="FQ6" s="15" t="s">
        <v>20</v>
      </c>
      <c r="FR6" s="9"/>
      <c r="FS6" s="9" t="str">
        <f>IF(COUNTA(FS14:FS25)=0,"",SUMPRODUCT(FS14:FS25,FQ14:FQ25))</f>
        <v/>
      </c>
      <c r="FT6" s="9" t="str">
        <f>IF(COUNTA(FT14:FT25)=0,"",SUMPRODUCT(FT14:FT25,FQ14:FQ25))</f>
        <v/>
      </c>
      <c r="FU6" s="9" t="str">
        <f>IF(COUNTA(FU14:FU25)=0,"",SUMPRODUCT(FU14:FU25,FQ14:FQ25))</f>
        <v/>
      </c>
      <c r="FV6" s="9"/>
      <c r="FW6" s="29">
        <f>IF(COUNTA(FW14:FW25)=0,"",SUMPRODUCT(FW14:FW25,FQ14:FQ25))</f>
        <v>60.901591043017085</v>
      </c>
      <c r="FX6" s="24"/>
      <c r="FY6" s="24"/>
      <c r="FZ6" s="129"/>
      <c r="GA6" s="15" t="s">
        <v>20</v>
      </c>
      <c r="GB6" s="9">
        <f>IF(COUNTA(GB14:GB25)=0,"",SUMPRODUCT(GB14:GB25,GA14:GA25))</f>
        <v>18.248805815160956</v>
      </c>
      <c r="GC6" s="9" t="str">
        <f>IF(COUNTA(GC14:GC25)=0,"",SUMPRODUCT(GC14:GC25,GA14:GA25))</f>
        <v/>
      </c>
      <c r="GD6" s="9" t="str">
        <f>IF(COUNTA(GD14:GD25)=0,"",SUMPRODUCT(GD14:GD25,GA14:GA25))</f>
        <v/>
      </c>
      <c r="GE6" s="9" t="str">
        <f>IF(COUNTA(GE14:GE25)=0,"",SUMPRODUCT(GE14:GE25,GA14:GA25))</f>
        <v/>
      </c>
      <c r="GF6" s="9">
        <f>IF(COUNTA(GF14:GF25)=0,"",SUMPRODUCT(GF14:GF25,GA14:GA25))</f>
        <v>17</v>
      </c>
      <c r="GG6" s="29">
        <f>IF(COUNTA(GG14:GG25)=0,"",SUMPRODUCT(GG14:GG25,GA14:GA25))</f>
        <v>36.6</v>
      </c>
      <c r="GH6" s="24"/>
      <c r="GI6" s="24"/>
      <c r="GJ6" s="129"/>
      <c r="GK6" s="15" t="s">
        <v>20</v>
      </c>
      <c r="GL6" s="9">
        <f>IF(COUNTA(GL14:GL25)=0,"",SUMPRODUCT(GL14:GL25,GK14:GK25))</f>
        <v>18.953441447227572</v>
      </c>
      <c r="GM6" s="9" t="str">
        <f>IF(COUNTA(GM14:GM25)=0,"",SUMPRODUCT(GM14:GM25,GK14:GK25))</f>
        <v/>
      </c>
      <c r="GN6" s="9" t="str">
        <f>IF(COUNTA(GN14:GN25)=0,"",SUMPRODUCT(GN14:GN25,GK14:GK25))</f>
        <v/>
      </c>
      <c r="GO6" s="9" t="str">
        <f>IF(COUNTA(GO14:GO25)=0,"",SUMPRODUCT(GO14:GO25,GK14:GK25))</f>
        <v/>
      </c>
      <c r="GP6" s="9">
        <f>IF(COUNTA(GP14:GP25)=0,"",SUMPRODUCT(GP14:GP25,GK14:GK25))</f>
        <v>16.7</v>
      </c>
      <c r="GQ6" s="29">
        <f>IF(COUNTA(GQ14:GQ25)=0,"",SUMPRODUCT(GQ14:GQ25,GK14:GK25))</f>
        <v>46.752319771591722</v>
      </c>
      <c r="GR6" s="24"/>
      <c r="GS6" s="24"/>
      <c r="GT6" s="129"/>
      <c r="GU6" s="15" t="s">
        <v>20</v>
      </c>
      <c r="GV6" s="9" t="str">
        <f>IF(COUNTA(GV14:GV25)=0,"",SUMPRODUCT(GV14:GV25,GU14:GU25))</f>
        <v/>
      </c>
      <c r="GW6" s="9" t="str">
        <f>IF(COUNTA(GW14:GW25)=0,"",SUMPRODUCT(GW14:GW25,GU14:GU25))</f>
        <v/>
      </c>
      <c r="GX6" s="9" t="str">
        <f>IF(COUNTA(GX14:GX25)=0,"",SUMPRODUCT(GX14:GX25,GU14:GU25))</f>
        <v/>
      </c>
      <c r="GY6" s="9" t="str">
        <f>IF(COUNTA(GY14:GY25)=0,"",SUMPRODUCT(GY14:GY25,GU14:GU25))</f>
        <v/>
      </c>
      <c r="GZ6" s="9" t="str">
        <f>IF(COUNTA(GZ14:GZ25)=0,"",SUMPRODUCT(GZ14:GZ25,GU14:GU25))</f>
        <v/>
      </c>
      <c r="HA6" s="29" t="str">
        <f>IF(COUNTA(HA14:HA25)=0,"",SUMPRODUCT(HA14:HA25,GU14:GU25))</f>
        <v/>
      </c>
      <c r="HB6" s="24"/>
      <c r="HC6" s="24"/>
      <c r="HD6" s="129"/>
      <c r="HE6" s="15" t="s">
        <v>20</v>
      </c>
      <c r="HF6" s="9"/>
      <c r="HG6" s="9" t="str">
        <f>IF(COUNTA(HG14:HG25)=0,"",SUMPRODUCT(HG14:HG25,HE14:HE25))</f>
        <v/>
      </c>
      <c r="HH6" s="9" t="str">
        <f>IF(COUNTA(HH14:HH25)=0,"",SUMPRODUCT(HH14:HH25,HE14:HE25))</f>
        <v/>
      </c>
      <c r="HI6" s="9" t="str">
        <f>IF(COUNTA(HI14:HI25)=0,"",SUMPRODUCT(HI14:HI25,HE14:HE25))</f>
        <v/>
      </c>
      <c r="HJ6" s="9" t="str">
        <f>IF(COUNTA(HJ14:HJ25)=0,"",SUMPRODUCT(HJ14:HJ25,HE14:HE25))</f>
        <v/>
      </c>
      <c r="HK6" s="29" t="str">
        <f>IF(COUNTA(HK14:HK25)=0,"",SUMPRODUCT(HK14:HK25,HE14:HE25))</f>
        <v/>
      </c>
      <c r="HL6" s="24"/>
      <c r="HM6" s="24"/>
      <c r="HN6" s="129"/>
      <c r="HO6" s="15" t="s">
        <v>20</v>
      </c>
      <c r="HP6" s="9">
        <f>IF(COUNTA(HP14:HP25)=0,"",SUMPRODUCT(HP14:HP25,HO14:HO25))</f>
        <v>13.784190000000001</v>
      </c>
      <c r="HQ6" s="9" t="str">
        <f>IF(COUNTA(HQ14:HQ25)=0,"",SUMPRODUCT(HQ14:HQ25,HO14:HO25))</f>
        <v/>
      </c>
      <c r="HR6" s="9" t="str">
        <f>IF(COUNTA(HR14:HR25)=0,"",SUMPRODUCT(HR14:HR25,HO14:HO25))</f>
        <v/>
      </c>
      <c r="HS6" s="9" t="str">
        <f>IF(COUNTA(HS14:HS25)=0,"",SUMPRODUCT(HS14:HS25,HO14:HO25))</f>
        <v/>
      </c>
      <c r="HT6" s="9">
        <f>IF(COUNTA(HT14:HT25)=0,"",SUMPRODUCT(HT14:HT25,HO14:HO25))</f>
        <v>13.784190000000001</v>
      </c>
      <c r="HU6" s="29" t="str">
        <f>IF(COUNTA(HU14:HU25)=0,"",SUMPRODUCT(HU14:HU25,HO14:HO25))</f>
        <v/>
      </c>
      <c r="HV6" s="24"/>
      <c r="HW6" s="24"/>
      <c r="HX6" s="129"/>
      <c r="HY6" s="15" t="s">
        <v>20</v>
      </c>
      <c r="HZ6" s="9" t="str">
        <f>IF(COUNTA(HZ14:HZ25)=0,"",SUMPRODUCT(HZ14:HZ25,HY14:HY25))</f>
        <v/>
      </c>
      <c r="IA6" s="9" t="str">
        <f>IF(COUNTA(IA14:IA25)=0,"",SUMPRODUCT(IA14:IA25,HY14:HY25))</f>
        <v/>
      </c>
      <c r="IB6" s="9" t="str">
        <f>IF(COUNTA(IB14:IB25)=0,"",SUMPRODUCT(IB14:IB25,HY14:HY25))</f>
        <v/>
      </c>
      <c r="IC6" s="9" t="str">
        <f>IF(COUNTA(IC14:IC25)=0,"",SUMPRODUCT(IC14:IC25,HY14:HY25))</f>
        <v/>
      </c>
      <c r="ID6" s="9" t="str">
        <f>IF(COUNTA(ID14:ID25)=0,"",SUMPRODUCT(ID14:ID25,HY14:HY25))</f>
        <v/>
      </c>
      <c r="IE6" s="29" t="str">
        <f>IF(COUNTA(IE14:IE25)=0,"",SUMPRODUCT(IE14:IE25,HY14:HY25))</f>
        <v/>
      </c>
      <c r="IF6" s="24"/>
      <c r="IG6" s="24"/>
      <c r="IH6" s="129"/>
      <c r="II6" s="204" t="s">
        <v>20</v>
      </c>
      <c r="IJ6" s="9" t="str">
        <f>IF(COUNTA(IJ14:IJ25)=0,"",SUMPRODUCT(IJ14:IJ25,II14:II25))</f>
        <v/>
      </c>
      <c r="IK6" s="9" t="str">
        <f>IF(COUNTA(IK14:IK25)=0,"",SUMPRODUCT(IK14:IK25,II14:II25))</f>
        <v/>
      </c>
      <c r="IL6" s="9">
        <f>IF(COUNTA(IL14:IL25)=0,"",SUMPRODUCT(IL14:IL25,II14:II25))</f>
        <v>43.220350000000003</v>
      </c>
      <c r="IM6" s="9" t="str">
        <f>IF(COUNTA(IM14:IM25)=0,"",SUMPRODUCT(IM14:IM25,II14:II25))</f>
        <v/>
      </c>
      <c r="IN6" s="9" t="str">
        <f>IF(COUNTA(IN14:IN25)=0,"",SUMPRODUCT(IN14:IN25,II14:II25))</f>
        <v/>
      </c>
      <c r="IO6" s="29" t="str">
        <f>IF(COUNTA(IO14:IO25)=0,"",SUMPRODUCT(IO14:IO25,II14:II25))</f>
        <v/>
      </c>
      <c r="IP6" s="24"/>
      <c r="IQ6" s="24"/>
      <c r="IR6" s="129"/>
      <c r="IS6" s="15" t="s">
        <v>20</v>
      </c>
      <c r="IT6" s="9" t="str">
        <f>IF(COUNTA(IT14:IT25)=0,"",SUMPRODUCT(IT14:IT25,IS14:IS25))</f>
        <v/>
      </c>
      <c r="IU6" s="9" t="str">
        <f>IF(COUNTA(IU14:IU25)=0,"",SUMPRODUCT(IU14:IU25,IS14:IS25))</f>
        <v/>
      </c>
      <c r="IV6" s="9" t="str">
        <f>IF(COUNTA(IV14:IV25)=0,"",SUMPRODUCT(IV14:IV25,IS14:IS25))</f>
        <v/>
      </c>
      <c r="IW6" s="9" t="str">
        <f>IF(COUNTA(IW14:IW25)=0,"",SUMPRODUCT(IW14:IW25,IS14:IS25))</f>
        <v/>
      </c>
      <c r="IX6" s="9" t="str">
        <f>IF(COUNTA(IX14:IX25)=0,"",SUMPRODUCT(IX14:IX25,IS14:IS25))</f>
        <v/>
      </c>
      <c r="IY6" s="29" t="str">
        <f>IF(COUNTA(IY14:IY25)=0,"",SUMPRODUCT(IY14:IY25,IS14:IS25))</f>
        <v/>
      </c>
      <c r="IZ6" s="24"/>
      <c r="JA6" s="24"/>
      <c r="JB6" s="129"/>
      <c r="JC6" s="15" t="s">
        <v>20</v>
      </c>
      <c r="JD6" s="9">
        <f>IF(COUNTA(JD14:JD25)=0,"",SUMPRODUCT(JD14:JD25,JC14:JC25))</f>
        <v>15.6</v>
      </c>
      <c r="JE6" s="9" t="str">
        <f>IF(COUNTA(JE14:JE25)=0,"",SUMPRODUCT(JE14:JE25,JC14:JC25))</f>
        <v/>
      </c>
      <c r="JF6" s="9" t="str">
        <f>IF(COUNTA(JF14:JF25)=0,"",SUMPRODUCT(JF14:JF25,JC14:JC25))</f>
        <v/>
      </c>
      <c r="JG6" s="9" t="str">
        <f>IF(COUNTA(JG14:JG25)=0,"",SUMPRODUCT(JG14:JG25,JC14:JC25))</f>
        <v/>
      </c>
      <c r="JH6" s="9">
        <f>IF(COUNTA(JH14:JH25)=0,"",SUMPRODUCT(JH14:JH25,JC14:JC25))</f>
        <v>15.6</v>
      </c>
      <c r="JI6" s="29" t="str">
        <f>IF(COUNTA(JI14:JI25)=0,"",SUMPRODUCT(JI14:JI25,JC14:JC25))</f>
        <v/>
      </c>
      <c r="JJ6" s="24"/>
      <c r="JK6" s="24"/>
      <c r="JL6" s="129"/>
      <c r="JM6" s="15" t="s">
        <v>20</v>
      </c>
      <c r="JN6" s="9">
        <f>IF(COUNTA(JN14:JN25)=0,"",SUMPRODUCT(JN14:JN25,JM14:JM25))</f>
        <v>19.103521878335112</v>
      </c>
      <c r="JO6" s="9" t="str">
        <f>IF(COUNTA(JO14:JO25)=0,"",SUMPRODUCT(JO14:JO25,JM14:JM25))</f>
        <v/>
      </c>
      <c r="JP6" s="9" t="str">
        <f>IF(COUNTA(JP14:JP25)=0,"",SUMPRODUCT(JP14:JP25,JM14:JM25))</f>
        <v/>
      </c>
      <c r="JQ6" s="9" t="str">
        <f>IF(COUNTA(JQ14:JQ25)=0,"",SUMPRODUCT(JQ14:JQ25,JM14:JM25))</f>
        <v/>
      </c>
      <c r="JR6" s="9">
        <f>IF(COUNTA(JR14:JR25)=0,"",SUMPRODUCT(JR14:JR25,JM14:JM25))</f>
        <v>19.103521878335112</v>
      </c>
      <c r="JS6" s="29" t="str">
        <f>IF(COUNTA(JS14:JS25)=0,"",SUMPRODUCT(JS14:JS25,JM14:JM25))</f>
        <v/>
      </c>
      <c r="JT6" s="24"/>
      <c r="JU6" s="24"/>
      <c r="JV6" s="129"/>
      <c r="JW6" s="15" t="s">
        <v>20</v>
      </c>
      <c r="JX6" s="9"/>
      <c r="JY6" s="9" t="str">
        <f>IF(COUNTA(JY14:JY25)=0,"",SUMPRODUCT(JY14:JY25,JW14:JW25))</f>
        <v/>
      </c>
      <c r="JZ6" s="9" t="str">
        <f>IF(COUNTA(JZ14:JZ25)=0,"",SUMPRODUCT(JZ14:JZ25,JW14:JW25))</f>
        <v/>
      </c>
      <c r="KA6" s="9" t="str">
        <f>IF(COUNTA(KA14:KA25)=0,"",SUMPRODUCT(KA14:KA25,JW14:JW25))</f>
        <v/>
      </c>
      <c r="KB6" s="9" t="str">
        <f>IF(COUNTA(KB14:KB25)=0,"",SUMPRODUCT(KB14:KB25,JW14:JW25))</f>
        <v/>
      </c>
      <c r="KC6" s="29" t="str">
        <f>IF(COUNTA(KC14:KC25)=0,"",SUMPRODUCT(KC14:KC25,JW14:JW25))</f>
        <v/>
      </c>
      <c r="KD6" s="24"/>
      <c r="KE6" s="24"/>
      <c r="KF6" s="129"/>
      <c r="KG6" s="15" t="s">
        <v>20</v>
      </c>
      <c r="KH6" s="9">
        <f>IF(COUNTA(KH14:KH25)=0,"",SUMPRODUCT(KH14:KH25,KG14:KG25))</f>
        <v>17.815714598380389</v>
      </c>
      <c r="KI6" s="9" t="str">
        <f>IF(COUNTA(KI14:KI25)=0,"",SUMPRODUCT(KI14:KI25,KG14:KG25))</f>
        <v/>
      </c>
      <c r="KJ6" s="9" t="str">
        <f>IF(COUNTA(KJ14:KJ25)=0,"",SUMPRODUCT(KJ14:KJ25,KG14:KG25))</f>
        <v/>
      </c>
      <c r="KK6" s="9" t="str">
        <f>IF(COUNTA(KK14:KK25)=0,"",SUMPRODUCT(KK14:KK25,KG14:KG25))</f>
        <v/>
      </c>
      <c r="KL6" s="9">
        <f>IF(COUNTA(KL14:KL25)=0,"",SUMPRODUCT(KL14:KL25,KG14:KG25))</f>
        <v>17.815714598380389</v>
      </c>
      <c r="KM6" s="29" t="str">
        <f>IF(COUNTA(KM14:KM25)=0,"",SUMPRODUCT(KM14:KM25,KG14:KG25))</f>
        <v/>
      </c>
      <c r="KN6" s="24"/>
      <c r="KO6" s="24"/>
      <c r="KP6" s="129"/>
      <c r="KQ6" s="15" t="s">
        <v>20</v>
      </c>
      <c r="KR6" s="9"/>
      <c r="KS6" s="9" t="str">
        <f>IF(COUNTA(KS14:KS25)=0,"",SUMPRODUCT(KS14:KS25,KQ14:KQ25))</f>
        <v/>
      </c>
      <c r="KT6" s="9" t="str">
        <f>IF(COUNTA(KT14:KT25)=0,"",SUMPRODUCT(KT14:KT25,KQ14:KQ25))</f>
        <v/>
      </c>
      <c r="KU6" s="9" t="str">
        <f>IF(COUNTA(KU14:KU25)=0,"",SUMPRODUCT(KU14:KU25,KQ14:KQ25))</f>
        <v/>
      </c>
      <c r="KV6" s="9" t="str">
        <f>IF(COUNTA(KV14:KV25)=0,"",SUMPRODUCT(KV14:KV25,KQ14:KQ25))</f>
        <v/>
      </c>
      <c r="KW6" s="29" t="str">
        <f>IF(COUNTA(KW14:KW25)=0,"",SUMPRODUCT(KW14:KW25,KQ14:KQ25))</f>
        <v/>
      </c>
      <c r="KX6" s="24"/>
      <c r="KY6" s="24"/>
      <c r="KZ6" s="129"/>
      <c r="LA6" s="15" t="s">
        <v>20</v>
      </c>
      <c r="LB6" s="9" t="str">
        <f>IF(COUNTA(LB14:LB25)=0,"",SUMPRODUCT(LB14:LB25,LA14:LA25))</f>
        <v/>
      </c>
      <c r="LC6" s="9" t="str">
        <f>IF(COUNTA(LC14:LC25)=0,"",SUMPRODUCT(LC14:LC25,LA14:LA25))</f>
        <v/>
      </c>
      <c r="LD6" s="9" t="str">
        <f>IF(COUNTA(LD14:LD25)=0,"",SUMPRODUCT(LD14:LD25,LA14:LA25))</f>
        <v/>
      </c>
      <c r="LE6" s="9" t="str">
        <f>IF(COUNTA(LE14:LE25)=0,"",SUMPRODUCT(LE14:LE25,LA14:LA25))</f>
        <v/>
      </c>
      <c r="LF6" s="9" t="str">
        <f>IF(COUNTA(LF14:LF25)=0,"",SUMPRODUCT(LF14:LF25,LA14:LA25))</f>
        <v/>
      </c>
      <c r="LG6" s="29" t="str">
        <f>IF(COUNTA(LG14:LG25)=0,"",SUMPRODUCT(LG14:LG25,LA14:LA25))</f>
        <v/>
      </c>
      <c r="LH6" s="24"/>
      <c r="LI6" s="24"/>
      <c r="LJ6" s="129"/>
      <c r="LK6" s="15" t="s">
        <v>20</v>
      </c>
      <c r="LL6" s="9">
        <f>IF(COUNTA(LL14:LL25)=0,"",SUMPRODUCT(LL14:LL25,LK14:LK25))</f>
        <v>23.097626715552693</v>
      </c>
      <c r="LM6" s="9" t="str">
        <f>IF(COUNTA(LM14:LM25)=0,"",SUMPRODUCT(LM14:LM25,LK14:LK25))</f>
        <v/>
      </c>
      <c r="LN6" s="9">
        <f>IF(COUNTA(LN14:LN25)=0,"",SUMPRODUCT(LN14:LN25,LK14:LK25))</f>
        <v>17.289423685877136</v>
      </c>
      <c r="LO6" s="9" t="str">
        <f>IF(COUNTA(LO14:LO25)=0,"",SUMPRODUCT(LO14:LO25,LK14:LK25))</f>
        <v/>
      </c>
      <c r="LP6" s="9">
        <f>IF(COUNTA(LP14:LP25)=0,"",SUMPRODUCT(LP14:LP25,LK14:LK25))</f>
        <v>23.9</v>
      </c>
      <c r="LQ6" s="29">
        <f>IF(COUNTA(LQ14:LQ25)=0,"",SUMPRODUCT(LQ14:LQ25,LK14:LK25))</f>
        <v>15.539494062983996</v>
      </c>
      <c r="LR6" s="24"/>
      <c r="LS6" s="24"/>
      <c r="LT6" s="129"/>
      <c r="LU6" s="15" t="s">
        <v>20</v>
      </c>
      <c r="LV6" s="9">
        <f>IF(COUNTA(LV14:LV25)=0,"",SUMPRODUCT(LV14:LV25,LU14:LU25))</f>
        <v>33.331714729370013</v>
      </c>
      <c r="LW6" s="9" t="str">
        <f>IF(COUNTA(LW14:LW25)=0,"",SUMPRODUCT(LW14:LW25,LU14:LU25))</f>
        <v/>
      </c>
      <c r="LX6" s="9">
        <f>IF(COUNTA(LX14:LX25)=0,"",SUMPRODUCT(LX14:LX25,LU14:LU25))</f>
        <v>19.832352585749728</v>
      </c>
      <c r="LY6" s="9">
        <f>IF(COUNTA(LY14:LY25)=0,"",SUMPRODUCT(LY14:LY25,LU14:LU25))</f>
        <v>62</v>
      </c>
      <c r="LZ6" s="9">
        <f>IF(COUNTA(LZ14:LZ25)=0,"",SUMPRODUCT(LZ14:LZ25,LU14:LU25))</f>
        <v>26.05</v>
      </c>
      <c r="MA6" s="29">
        <f>IF(COUNTA(MA14:MA25)=0,"",SUMPRODUCT(MA14:MA25,LU14:LU25))</f>
        <v>62.046035805626602</v>
      </c>
      <c r="MB6" s="24"/>
      <c r="MC6" s="24"/>
      <c r="MD6" s="129"/>
      <c r="ME6" s="15" t="s">
        <v>20</v>
      </c>
      <c r="MF6" s="9">
        <f>IF(COUNTA(MF14:MF25)=0,"",SUMPRODUCT(MF14:MF25,ME14:ME25))</f>
        <v>36.44468981118942</v>
      </c>
      <c r="MG6" s="9">
        <f>IF(COUNTA(MG14:MG25)=0,"",SUMPRODUCT(MG14:MG25,ME14:ME25))</f>
        <v>30.916844349680172</v>
      </c>
      <c r="MH6" s="9">
        <f>IF(COUNTA(MH14:MH25)=0,"",SUMPRODUCT(MH14:MH25,ME14:ME25))</f>
        <v>21.243156199677941</v>
      </c>
      <c r="MI6" s="9">
        <f>IF(COUNTA(MI14:MI25)=0,"",SUMPRODUCT(MI14:MI25,ME14:ME25))</f>
        <v>68.430000000000007</v>
      </c>
      <c r="MJ6" s="9">
        <f>IF(COUNTA(MJ14:MJ25)=0,"",SUMPRODUCT(MJ14:MJ25,ME14:ME25))</f>
        <v>28.37</v>
      </c>
      <c r="MK6" s="29">
        <f>IF(COUNTA(MK14:MK25)=0,"",SUMPRODUCT(MK14:MK25,ME14:ME25))</f>
        <v>62.988966900702103</v>
      </c>
      <c r="ML6" s="24"/>
      <c r="MM6" s="24"/>
    </row>
    <row xmlns:x14ac="http://schemas.microsoft.com/office/spreadsheetml/2009/9/ac" r="7" s="4" customFormat="true" x14ac:dyDescent="0.25">
      <c r="A7" s="420" t="str">
        <f ca="true">IF(ISBLANK('Data Summary'!A9),"",'Data Summary'!A9)</f>
        <v>NER_2006_EMIS</v>
      </c>
      <c r="B7" s="129"/>
      <c r="C7" s="46" t="s">
        <v>39</v>
      </c>
      <c r="D7" s="8"/>
      <c r="E7" s="8"/>
      <c r="F7" s="8"/>
      <c r="G7" s="8"/>
      <c r="H7" s="8"/>
      <c r="I7" s="29"/>
      <c r="J7" s="24"/>
      <c r="K7" s="24"/>
      <c r="L7" s="129"/>
      <c r="M7" s="46" t="s">
        <v>39</v>
      </c>
      <c r="N7" s="8"/>
      <c r="O7" s="8"/>
      <c r="P7" s="8"/>
      <c r="Q7" s="8"/>
      <c r="R7" s="8"/>
      <c r="S7" s="29"/>
      <c r="T7" s="24"/>
      <c r="U7" s="24"/>
      <c r="V7" s="129"/>
      <c r="W7" s="46" t="s">
        <v>39</v>
      </c>
      <c r="X7" s="8"/>
      <c r="Y7" s="8"/>
      <c r="Z7" s="8"/>
      <c r="AA7" s="8"/>
      <c r="AB7" s="8"/>
      <c r="AC7" s="29"/>
      <c r="AD7" s="24"/>
      <c r="AE7" s="24"/>
      <c r="AF7" s="129"/>
      <c r="AG7" s="46" t="s">
        <v>39</v>
      </c>
      <c r="AH7" s="8"/>
      <c r="AI7" s="8"/>
      <c r="AJ7" s="8"/>
      <c r="AK7" s="8"/>
      <c r="AL7" s="8"/>
      <c r="AM7" s="29"/>
      <c r="AN7" s="24"/>
      <c r="AO7" s="24"/>
      <c r="AP7" s="129"/>
      <c r="AQ7" s="46" t="s">
        <v>39</v>
      </c>
      <c r="AR7" s="8"/>
      <c r="AS7" s="8"/>
      <c r="AT7" s="8"/>
      <c r="AU7" s="8"/>
      <c r="AV7" s="8"/>
      <c r="AW7" s="29"/>
      <c r="AX7" s="24"/>
      <c r="AY7" s="24"/>
      <c r="AZ7" s="129"/>
      <c r="BA7" s="46" t="s">
        <v>39</v>
      </c>
      <c r="BB7" s="8"/>
      <c r="BC7" s="8"/>
      <c r="BD7" s="8"/>
      <c r="BE7" s="8"/>
      <c r="BF7" s="8"/>
      <c r="BG7" s="29"/>
      <c r="BH7" s="24"/>
      <c r="BI7" s="24"/>
      <c r="BJ7" s="129"/>
      <c r="BK7" s="46" t="s">
        <v>39</v>
      </c>
      <c r="BL7" s="8"/>
      <c r="BM7" s="8"/>
      <c r="BN7" s="8"/>
      <c r="BO7" s="8"/>
      <c r="BP7" s="8"/>
      <c r="BQ7" s="29"/>
      <c r="BR7" s="24"/>
      <c r="BS7" s="24"/>
      <c r="BT7" s="129"/>
      <c r="BU7" s="46" t="s">
        <v>39</v>
      </c>
      <c r="BV7" s="8"/>
      <c r="BW7" s="8"/>
      <c r="BX7" s="8"/>
      <c r="BY7" s="8"/>
      <c r="BZ7" s="8"/>
      <c r="CA7" s="29"/>
      <c r="CB7" s="24"/>
      <c r="CC7" s="24"/>
      <c r="CD7" s="129"/>
      <c r="CE7" s="104" t="s">
        <v>39</v>
      </c>
      <c r="CF7" s="8"/>
      <c r="CG7" s="8"/>
      <c r="CH7" s="8"/>
      <c r="CI7" s="8"/>
      <c r="CJ7" s="8"/>
      <c r="CK7" s="29"/>
      <c r="CL7" s="24"/>
      <c r="CM7" s="24"/>
      <c r="CN7" s="129"/>
      <c r="CO7" s="104" t="s">
        <v>39</v>
      </c>
      <c r="CP7" s="8"/>
      <c r="CQ7" s="8"/>
      <c r="CR7" s="8"/>
      <c r="CS7" s="8"/>
      <c r="CT7" s="8"/>
      <c r="CU7" s="29"/>
      <c r="CV7" s="24"/>
      <c r="CW7" s="24"/>
      <c r="CX7" s="129"/>
      <c r="CY7" s="46" t="s">
        <v>39</v>
      </c>
      <c r="CZ7" s="8"/>
      <c r="DA7" s="8"/>
      <c r="DB7" s="8"/>
      <c r="DC7" s="8"/>
      <c r="DD7" s="8"/>
      <c r="DE7" s="29"/>
      <c r="DF7" s="24"/>
      <c r="DG7" s="24"/>
      <c r="DH7" s="129"/>
      <c r="DI7" s="46" t="s">
        <v>39</v>
      </c>
      <c r="DJ7" s="8"/>
      <c r="DK7" s="8"/>
      <c r="DL7" s="8"/>
      <c r="DM7" s="8"/>
      <c r="DN7" s="8"/>
      <c r="DO7" s="29"/>
      <c r="DP7" s="24"/>
      <c r="DQ7" s="24"/>
      <c r="DR7" s="129"/>
      <c r="DS7" s="46" t="s">
        <v>39</v>
      </c>
      <c r="DT7" s="8"/>
      <c r="DU7" s="8"/>
      <c r="DV7" s="8"/>
      <c r="DW7" s="8"/>
      <c r="DX7" s="8"/>
      <c r="DY7" s="29"/>
      <c r="DZ7" s="24"/>
      <c r="EA7" s="24"/>
      <c r="EB7" s="129"/>
      <c r="EC7" s="46" t="s">
        <v>39</v>
      </c>
      <c r="ED7" s="8"/>
      <c r="EE7" s="8"/>
      <c r="EF7" s="8"/>
      <c r="EG7" s="8"/>
      <c r="EH7" s="8"/>
      <c r="EI7" s="29"/>
      <c r="EJ7" s="24"/>
      <c r="EK7" s="24"/>
      <c r="EL7" s="129"/>
      <c r="EM7" s="46" t="s">
        <v>39</v>
      </c>
      <c r="EN7" s="8"/>
      <c r="EO7" s="8"/>
      <c r="EP7" s="8"/>
      <c r="EQ7" s="8"/>
      <c r="ER7" s="8"/>
      <c r="ES7" s="29"/>
      <c r="ET7" s="24"/>
      <c r="EU7" s="24"/>
      <c r="EV7" s="129"/>
      <c r="EW7" s="46" t="s">
        <v>39</v>
      </c>
      <c r="EX7" s="8"/>
      <c r="EY7" s="8"/>
      <c r="EZ7" s="8"/>
      <c r="FA7" s="8"/>
      <c r="FB7" s="8"/>
      <c r="FC7" s="29"/>
      <c r="FD7" s="24"/>
      <c r="FE7" s="24"/>
      <c r="FF7" s="129"/>
      <c r="FG7" s="46" t="s">
        <v>39</v>
      </c>
      <c r="FH7" s="8"/>
      <c r="FI7" s="8"/>
      <c r="FJ7" s="8"/>
      <c r="FK7" s="8"/>
      <c r="FL7" s="8"/>
      <c r="FM7" s="29"/>
      <c r="FN7" s="24"/>
      <c r="FO7" s="24"/>
      <c r="FP7" s="129"/>
      <c r="FQ7" s="46" t="s">
        <v>39</v>
      </c>
      <c r="FR7" s="8"/>
      <c r="FS7" s="8"/>
      <c r="FT7" s="8"/>
      <c r="FU7" s="8"/>
      <c r="FV7" s="8"/>
      <c r="FW7" s="29"/>
      <c r="FX7" s="24"/>
      <c r="FY7" s="24"/>
      <c r="FZ7" s="129"/>
      <c r="GA7" s="46" t="s">
        <v>39</v>
      </c>
      <c r="GB7" s="8"/>
      <c r="GC7" s="8"/>
      <c r="GD7" s="8"/>
      <c r="GE7" s="8"/>
      <c r="GF7" s="8"/>
      <c r="GG7" s="29"/>
      <c r="GH7" s="24"/>
      <c r="GI7" s="24"/>
      <c r="GJ7" s="129"/>
      <c r="GK7" s="46" t="s">
        <v>39</v>
      </c>
      <c r="GL7" s="8"/>
      <c r="GM7" s="8"/>
      <c r="GN7" s="8"/>
      <c r="GO7" s="8"/>
      <c r="GP7" s="8"/>
      <c r="GQ7" s="29"/>
      <c r="GR7" s="24"/>
      <c r="GS7" s="24"/>
      <c r="GT7" s="129"/>
      <c r="GU7" s="46" t="s">
        <v>39</v>
      </c>
      <c r="GV7" s="8"/>
      <c r="GW7" s="8"/>
      <c r="GX7" s="8"/>
      <c r="GY7" s="8"/>
      <c r="GZ7" s="8"/>
      <c r="HA7" s="29"/>
      <c r="HB7" s="24"/>
      <c r="HC7" s="24"/>
      <c r="HD7" s="129"/>
      <c r="HE7" s="46" t="s">
        <v>39</v>
      </c>
      <c r="HF7" s="8"/>
      <c r="HG7" s="8"/>
      <c r="HH7" s="8"/>
      <c r="HI7" s="8"/>
      <c r="HJ7" s="8"/>
      <c r="HK7" s="29"/>
      <c r="HL7" s="24"/>
      <c r="HM7" s="24"/>
      <c r="HN7" s="129"/>
      <c r="HO7" s="46" t="s">
        <v>39</v>
      </c>
      <c r="HP7" s="8"/>
      <c r="HQ7" s="8"/>
      <c r="HR7" s="8"/>
      <c r="HS7" s="8"/>
      <c r="HT7" s="8"/>
      <c r="HU7" s="29"/>
      <c r="HV7" s="24"/>
      <c r="HW7" s="24"/>
      <c r="HX7" s="129"/>
      <c r="HY7" s="46" t="s">
        <v>39</v>
      </c>
      <c r="HZ7" s="8"/>
      <c r="IA7" s="8"/>
      <c r="IB7" s="8"/>
      <c r="IC7" s="8"/>
      <c r="ID7" s="8"/>
      <c r="IE7" s="29"/>
      <c r="IF7" s="24"/>
      <c r="IG7" s="24"/>
      <c r="IH7" s="129"/>
      <c r="II7" s="205" t="s">
        <v>39</v>
      </c>
      <c r="IJ7" s="8"/>
      <c r="IK7" s="8"/>
      <c r="IL7" s="8">
        <v>22.881360000000001</v>
      </c>
      <c r="IM7" s="8"/>
      <c r="IN7" s="8"/>
      <c r="IO7" s="29"/>
      <c r="IP7" s="24"/>
      <c r="IQ7" s="24"/>
      <c r="IR7" s="129"/>
      <c r="IS7" s="46" t="s">
        <v>39</v>
      </c>
      <c r="IT7" s="8"/>
      <c r="IU7" s="8"/>
      <c r="IV7" s="8"/>
      <c r="IW7" s="8"/>
      <c r="IX7" s="8"/>
      <c r="IY7" s="29"/>
      <c r="IZ7" s="24"/>
      <c r="JA7" s="24"/>
      <c r="JB7" s="129"/>
      <c r="JC7" s="46" t="s">
        <v>39</v>
      </c>
      <c r="JD7" s="8"/>
      <c r="JE7" s="8"/>
      <c r="JF7" s="8"/>
      <c r="JG7" s="8"/>
      <c r="JH7" s="8"/>
      <c r="JI7" s="29"/>
      <c r="JJ7" s="24"/>
      <c r="JK7" s="24"/>
      <c r="JL7" s="129"/>
      <c r="JM7" s="46" t="s">
        <v>39</v>
      </c>
      <c r="JN7" s="8"/>
      <c r="JO7" s="8"/>
      <c r="JP7" s="8"/>
      <c r="JQ7" s="8"/>
      <c r="JR7" s="8"/>
      <c r="JS7" s="29"/>
      <c r="JT7" s="24"/>
      <c r="JU7" s="24"/>
      <c r="JV7" s="129"/>
      <c r="JW7" s="46" t="s">
        <v>39</v>
      </c>
      <c r="JX7" s="8"/>
      <c r="JY7" s="8"/>
      <c r="JZ7" s="8"/>
      <c r="KA7" s="8"/>
      <c r="KB7" s="8"/>
      <c r="KC7" s="29"/>
      <c r="KD7" s="24"/>
      <c r="KE7" s="24"/>
      <c r="KF7" s="129"/>
      <c r="KG7" s="46" t="s">
        <v>39</v>
      </c>
      <c r="KH7" s="8"/>
      <c r="KI7" s="8"/>
      <c r="KJ7" s="8"/>
      <c r="KK7" s="8"/>
      <c r="KL7" s="8"/>
      <c r="KM7" s="29"/>
      <c r="KN7" s="24"/>
      <c r="KO7" s="24"/>
      <c r="KP7" s="129"/>
      <c r="KQ7" s="46" t="s">
        <v>39</v>
      </c>
      <c r="KR7" s="8"/>
      <c r="KS7" s="8"/>
      <c r="KT7" s="8"/>
      <c r="KU7" s="8"/>
      <c r="KV7" s="8"/>
      <c r="KW7" s="29"/>
      <c r="KX7" s="24"/>
      <c r="KY7" s="24"/>
      <c r="KZ7" s="129"/>
      <c r="LA7" s="46" t="s">
        <v>39</v>
      </c>
      <c r="LB7" s="8"/>
      <c r="LC7" s="8"/>
      <c r="LD7" s="8"/>
      <c r="LE7" s="8"/>
      <c r="LF7" s="8"/>
      <c r="LG7" s="29"/>
      <c r="LH7" s="24"/>
      <c r="LI7" s="24"/>
      <c r="LJ7" s="129"/>
      <c r="LK7" s="46" t="s">
        <v>39</v>
      </c>
      <c r="LL7" s="8"/>
      <c r="LM7" s="8"/>
      <c r="LN7" s="8"/>
      <c r="LO7" s="8"/>
      <c r="LP7" s="8"/>
      <c r="LQ7" s="29"/>
      <c r="LR7" s="24"/>
      <c r="LS7" s="24"/>
      <c r="LT7" s="129"/>
      <c r="LU7" s="46" t="s">
        <v>39</v>
      </c>
      <c r="LV7" s="8"/>
      <c r="LW7" s="8"/>
      <c r="LX7" s="8"/>
      <c r="LY7" s="8"/>
      <c r="LZ7" s="8"/>
      <c r="MA7" s="29"/>
      <c r="MB7" s="24"/>
      <c r="MC7" s="24"/>
      <c r="MD7" s="129"/>
      <c r="ME7" s="46" t="s">
        <v>39</v>
      </c>
      <c r="MF7" s="8"/>
      <c r="MG7" s="8"/>
      <c r="MH7" s="8"/>
      <c r="MI7" s="8"/>
      <c r="MJ7" s="8"/>
      <c r="MK7" s="29"/>
      <c r="ML7" s="24"/>
      <c r="MM7" s="24"/>
    </row>
    <row xmlns:x14ac="http://schemas.microsoft.com/office/spreadsheetml/2009/9/ac" r="8" s="4" customFormat="true" ht="15.6" customHeight="true" x14ac:dyDescent="0.25">
      <c r="A8" s="420" t="str">
        <f ca="true">IF(ISBLANK('Data Summary'!A10),"",'Data Summary'!A10)</f>
        <v>NER_2007_EMIS</v>
      </c>
      <c r="B8" s="129"/>
      <c r="C8" s="46" t="s">
        <v>107</v>
      </c>
      <c r="D8" s="9"/>
      <c r="E8" s="9"/>
      <c r="F8" s="9"/>
      <c r="G8" s="9"/>
      <c r="H8" s="9"/>
      <c r="I8" s="29"/>
      <c r="J8" s="24"/>
      <c r="K8" s="24"/>
      <c r="L8" s="129"/>
      <c r="M8" s="46" t="s">
        <v>107</v>
      </c>
      <c r="N8" s="9"/>
      <c r="O8" s="9"/>
      <c r="P8" s="9"/>
      <c r="Q8" s="9"/>
      <c r="R8" s="9"/>
      <c r="S8" s="29"/>
      <c r="T8" s="24"/>
      <c r="U8" s="24"/>
      <c r="V8" s="129"/>
      <c r="W8" s="46" t="s">
        <v>107</v>
      </c>
      <c r="X8" s="9"/>
      <c r="Y8" s="9"/>
      <c r="Z8" s="9"/>
      <c r="AA8" s="9"/>
      <c r="AB8" s="9"/>
      <c r="AC8" s="29"/>
      <c r="AD8" s="24"/>
      <c r="AE8" s="24"/>
      <c r="AF8" s="129"/>
      <c r="AG8" s="46" t="s">
        <v>107</v>
      </c>
      <c r="AH8" s="9"/>
      <c r="AI8" s="9"/>
      <c r="AJ8" s="9"/>
      <c r="AK8" s="9"/>
      <c r="AL8" s="9"/>
      <c r="AM8" s="29"/>
      <c r="AN8" s="24"/>
      <c r="AO8" s="24"/>
      <c r="AP8" s="129"/>
      <c r="AQ8" s="46" t="s">
        <v>107</v>
      </c>
      <c r="AR8" s="9"/>
      <c r="AS8" s="9"/>
      <c r="AT8" s="9"/>
      <c r="AU8" s="9"/>
      <c r="AV8" s="9"/>
      <c r="AW8" s="29"/>
      <c r="AX8" s="24"/>
      <c r="AY8" s="24"/>
      <c r="AZ8" s="129"/>
      <c r="BA8" s="46" t="s">
        <v>107</v>
      </c>
      <c r="BB8" s="9"/>
      <c r="BC8" s="9"/>
      <c r="BD8" s="9"/>
      <c r="BE8" s="9"/>
      <c r="BF8" s="9"/>
      <c r="BG8" s="29"/>
      <c r="BH8" s="24"/>
      <c r="BI8" s="24"/>
      <c r="BJ8" s="129"/>
      <c r="BK8" s="46" t="s">
        <v>107</v>
      </c>
      <c r="BL8" s="9"/>
      <c r="BM8" s="9"/>
      <c r="BN8" s="9"/>
      <c r="BO8" s="9"/>
      <c r="BP8" s="9"/>
      <c r="BQ8" s="29"/>
      <c r="BR8" s="24"/>
      <c r="BS8" s="24"/>
      <c r="BT8" s="129"/>
      <c r="BU8" s="46" t="s">
        <v>107</v>
      </c>
      <c r="BV8" s="9"/>
      <c r="BW8" s="9"/>
      <c r="BX8" s="9"/>
      <c r="BY8" s="9"/>
      <c r="BZ8" s="9"/>
      <c r="CA8" s="29"/>
      <c r="CB8" s="24"/>
      <c r="CC8" s="24"/>
      <c r="CD8" s="129"/>
      <c r="CE8" s="104" t="s">
        <v>107</v>
      </c>
      <c r="CF8" s="105"/>
      <c r="CG8" s="9"/>
      <c r="CH8" s="9"/>
      <c r="CI8" s="9"/>
      <c r="CJ8" s="9"/>
      <c r="CK8" s="29"/>
      <c r="CL8" s="24"/>
      <c r="CM8" s="24"/>
      <c r="CN8" s="129"/>
      <c r="CO8" s="104" t="s">
        <v>107</v>
      </c>
      <c r="CP8" s="9"/>
      <c r="CQ8" s="9"/>
      <c r="CR8" s="9"/>
      <c r="CS8" s="9"/>
      <c r="CT8" s="9"/>
      <c r="CU8" s="29"/>
      <c r="CV8" s="24"/>
      <c r="CW8" s="24"/>
      <c r="CX8" s="129"/>
      <c r="CY8" s="46" t="s">
        <v>107</v>
      </c>
      <c r="CZ8" s="9"/>
      <c r="DA8" s="9"/>
      <c r="DB8" s="9"/>
      <c r="DC8" s="9"/>
      <c r="DD8" s="9"/>
      <c r="DE8" s="29"/>
      <c r="DF8" s="24"/>
      <c r="DG8" s="24"/>
      <c r="DH8" s="129"/>
      <c r="DI8" s="46" t="s">
        <v>107</v>
      </c>
      <c r="DJ8" s="9"/>
      <c r="DK8" s="9"/>
      <c r="DL8" s="9"/>
      <c r="DM8" s="9"/>
      <c r="DN8" s="9"/>
      <c r="DO8" s="29"/>
      <c r="DP8" s="24"/>
      <c r="DQ8" s="24"/>
      <c r="DR8" s="129"/>
      <c r="DS8" s="46" t="s">
        <v>107</v>
      </c>
      <c r="DT8" s="9"/>
      <c r="DU8" s="9"/>
      <c r="DV8" s="9"/>
      <c r="DW8" s="9"/>
      <c r="DX8" s="9"/>
      <c r="DY8" s="29"/>
      <c r="DZ8" s="24"/>
      <c r="EA8" s="24"/>
      <c r="EB8" s="129"/>
      <c r="EC8" s="46" t="s">
        <v>107</v>
      </c>
      <c r="ED8" s="9"/>
      <c r="EE8" s="9"/>
      <c r="EF8" s="9"/>
      <c r="EG8" s="9"/>
      <c r="EH8" s="9"/>
      <c r="EI8" s="29"/>
      <c r="EJ8" s="24"/>
      <c r="EK8" s="24"/>
      <c r="EL8" s="129"/>
      <c r="EM8" s="46" t="s">
        <v>107</v>
      </c>
      <c r="EN8" s="9"/>
      <c r="EO8" s="9"/>
      <c r="EP8" s="9"/>
      <c r="EQ8" s="9"/>
      <c r="ER8" s="9"/>
      <c r="ES8" s="29"/>
      <c r="ET8" s="24"/>
      <c r="EU8" s="24"/>
      <c r="EV8" s="129"/>
      <c r="EW8" s="46" t="s">
        <v>107</v>
      </c>
      <c r="EX8" s="9"/>
      <c r="EY8" s="9"/>
      <c r="EZ8" s="9"/>
      <c r="FA8" s="9"/>
      <c r="FB8" s="9"/>
      <c r="FC8" s="29"/>
      <c r="FD8" s="24"/>
      <c r="FE8" s="24"/>
      <c r="FF8" s="129"/>
      <c r="FG8" s="46" t="s">
        <v>107</v>
      </c>
      <c r="FH8" s="9"/>
      <c r="FI8" s="9"/>
      <c r="FJ8" s="9"/>
      <c r="FK8" s="9"/>
      <c r="FL8" s="9"/>
      <c r="FM8" s="29"/>
      <c r="FN8" s="24"/>
      <c r="FO8" s="24"/>
      <c r="FP8" s="129"/>
      <c r="FQ8" s="46" t="s">
        <v>107</v>
      </c>
      <c r="FR8" s="9"/>
      <c r="FS8" s="9"/>
      <c r="FT8" s="9"/>
      <c r="FU8" s="9"/>
      <c r="FV8" s="9"/>
      <c r="FW8" s="29"/>
      <c r="FX8" s="24"/>
      <c r="FY8" s="24"/>
      <c r="FZ8" s="129"/>
      <c r="GA8" s="46" t="s">
        <v>107</v>
      </c>
      <c r="GB8" s="9"/>
      <c r="GC8" s="9"/>
      <c r="GD8" s="9"/>
      <c r="GE8" s="9"/>
      <c r="GF8" s="9"/>
      <c r="GG8" s="29"/>
      <c r="GH8" s="24"/>
      <c r="GI8" s="24"/>
      <c r="GJ8" s="129"/>
      <c r="GK8" s="46" t="s">
        <v>107</v>
      </c>
      <c r="GL8" s="9"/>
      <c r="GM8" s="9"/>
      <c r="GN8" s="9"/>
      <c r="GO8" s="9"/>
      <c r="GP8" s="9"/>
      <c r="GQ8" s="29"/>
      <c r="GR8" s="24"/>
      <c r="GS8" s="24"/>
      <c r="GT8" s="129"/>
      <c r="GU8" s="46" t="s">
        <v>107</v>
      </c>
      <c r="GV8" s="9"/>
      <c r="GW8" s="9"/>
      <c r="GX8" s="9"/>
      <c r="GY8" s="9"/>
      <c r="GZ8" s="9"/>
      <c r="HA8" s="29"/>
      <c r="HB8" s="24"/>
      <c r="HC8" s="24"/>
      <c r="HD8" s="129"/>
      <c r="HE8" s="46" t="s">
        <v>107</v>
      </c>
      <c r="HF8" s="9"/>
      <c r="HG8" s="9"/>
      <c r="HH8" s="9"/>
      <c r="HI8" s="9"/>
      <c r="HJ8" s="9"/>
      <c r="HK8" s="29"/>
      <c r="HL8" s="24"/>
      <c r="HM8" s="24"/>
      <c r="HN8" s="129"/>
      <c r="HO8" s="46" t="s">
        <v>107</v>
      </c>
      <c r="HP8" s="9">
        <v>13.784190000000001</v>
      </c>
      <c r="HQ8" s="9"/>
      <c r="HR8" s="9"/>
      <c r="HS8" s="9"/>
      <c r="HT8" s="9">
        <v>13.784190000000001</v>
      </c>
      <c r="HU8" s="29"/>
      <c r="HV8" s="24"/>
      <c r="HW8" s="24"/>
      <c r="HX8" s="129"/>
      <c r="HY8" s="46" t="s">
        <v>107</v>
      </c>
      <c r="HZ8" s="9"/>
      <c r="IA8" s="9"/>
      <c r="IB8" s="9"/>
      <c r="IC8" s="9"/>
      <c r="ID8" s="9"/>
      <c r="IE8" s="29"/>
      <c r="IF8" s="24"/>
      <c r="IG8" s="24"/>
      <c r="IH8" s="129"/>
      <c r="II8" s="205" t="s">
        <v>107</v>
      </c>
      <c r="IJ8" s="9"/>
      <c r="IK8" s="9"/>
      <c r="IL8" s="9">
        <v>20.338979999999999</v>
      </c>
      <c r="IM8" s="9"/>
      <c r="IN8" s="9"/>
      <c r="IO8" s="29"/>
      <c r="IP8" s="24"/>
      <c r="IQ8" s="24"/>
      <c r="IR8" s="129"/>
      <c r="IS8" s="46" t="s">
        <v>107</v>
      </c>
      <c r="IT8" s="9"/>
      <c r="IU8" s="9"/>
      <c r="IV8" s="9"/>
      <c r="IW8" s="9"/>
      <c r="IX8" s="9"/>
      <c r="IY8" s="29"/>
      <c r="IZ8" s="24"/>
      <c r="JA8" s="24"/>
      <c r="JB8" s="129"/>
      <c r="JC8" s="46" t="s">
        <v>107</v>
      </c>
      <c r="JD8" s="9">
        <v>15.6</v>
      </c>
      <c r="JE8" s="9"/>
      <c r="JF8" s="9"/>
      <c r="JG8" s="9"/>
      <c r="JH8" s="9">
        <v>15.6</v>
      </c>
      <c r="JI8" s="29"/>
      <c r="JJ8" s="24"/>
      <c r="JK8" s="24"/>
      <c r="JL8" s="129"/>
      <c r="JM8" s="46" t="s">
        <v>107</v>
      </c>
      <c r="JN8" s="45">
        <v>19.103521878335112</v>
      </c>
      <c r="JO8" s="7"/>
      <c r="JP8" s="7"/>
      <c r="JQ8" s="7"/>
      <c r="JR8" s="45">
        <v>19.103521878335112</v>
      </c>
      <c r="JS8" s="66"/>
      <c r="JT8" s="24"/>
      <c r="JU8" s="24"/>
      <c r="JV8" s="129"/>
      <c r="JW8" s="46" t="s">
        <v>107</v>
      </c>
      <c r="JX8" s="9"/>
      <c r="JY8" s="9"/>
      <c r="JZ8" s="9"/>
      <c r="KA8" s="9"/>
      <c r="KB8" s="9"/>
      <c r="KC8" s="29"/>
      <c r="KD8" s="24"/>
      <c r="KE8" s="24"/>
      <c r="KF8" s="129"/>
      <c r="KG8" s="46" t="s">
        <v>107</v>
      </c>
      <c r="KH8" s="45">
        <v>17.815714598380389</v>
      </c>
      <c r="KI8" s="7"/>
      <c r="KJ8" s="7"/>
      <c r="KK8" s="7"/>
      <c r="KL8" s="45">
        <v>17.815714598380389</v>
      </c>
      <c r="KM8" s="66"/>
      <c r="KN8" s="24"/>
      <c r="KO8" s="24"/>
      <c r="KP8" s="129"/>
      <c r="KQ8" s="46" t="s">
        <v>107</v>
      </c>
      <c r="KR8" s="9"/>
      <c r="KS8" s="9"/>
      <c r="KT8" s="9"/>
      <c r="KU8" s="9"/>
      <c r="KV8" s="9"/>
      <c r="KW8" s="29"/>
      <c r="KX8" s="24"/>
      <c r="KY8" s="24"/>
      <c r="KZ8" s="129"/>
      <c r="LA8" s="46" t="s">
        <v>107</v>
      </c>
      <c r="LB8" s="45"/>
      <c r="LC8" s="7"/>
      <c r="LD8" s="7"/>
      <c r="LE8" s="7"/>
      <c r="LF8" s="45"/>
      <c r="LG8" s="66"/>
      <c r="LH8" s="24"/>
      <c r="LI8" s="24"/>
      <c r="LJ8" s="129"/>
      <c r="LK8" s="46" t="s">
        <v>107</v>
      </c>
      <c r="LL8" s="45">
        <v>23.097626715552693</v>
      </c>
      <c r="LM8" s="45"/>
      <c r="LN8" s="45">
        <v>17.289423685877136</v>
      </c>
      <c r="LO8" s="45"/>
      <c r="LP8" s="45">
        <v>23.9</v>
      </c>
      <c r="LQ8" s="66">
        <v>15.539494062983996</v>
      </c>
      <c r="LR8" s="24"/>
      <c r="LS8" s="24"/>
      <c r="LT8" s="129"/>
      <c r="LU8" s="46" t="s">
        <v>107</v>
      </c>
      <c r="LV8" s="45">
        <v>33.331714729370013</v>
      </c>
      <c r="LW8" s="45"/>
      <c r="LX8" s="45">
        <v>19.832352585749728</v>
      </c>
      <c r="LY8" s="45">
        <v>62</v>
      </c>
      <c r="LZ8" s="45">
        <v>26.05</v>
      </c>
      <c r="MA8" s="66">
        <v>62.046035805626602</v>
      </c>
      <c r="MB8" s="24"/>
      <c r="MC8" s="24"/>
      <c r="MD8" s="129"/>
      <c r="ME8" s="46" t="s">
        <v>107</v>
      </c>
      <c r="MF8" s="45">
        <v>36.44468981118942</v>
      </c>
      <c r="MG8" s="7">
        <v>30.916844349680172</v>
      </c>
      <c r="MH8" s="7">
        <v>21.243156199677941</v>
      </c>
      <c r="MI8" s="7">
        <v>68.430000000000007</v>
      </c>
      <c r="MJ8" s="45">
        <v>28.37</v>
      </c>
      <c r="MK8" s="66">
        <v>62.988966900702103</v>
      </c>
      <c r="ML8" s="24"/>
      <c r="MM8" s="24"/>
    </row>
    <row xmlns:x14ac="http://schemas.microsoft.com/office/spreadsheetml/2009/9/ac" r="9" s="4" customFormat="true" x14ac:dyDescent="0.25">
      <c r="A9" s="420" t="str">
        <f ca="true">IF(ISBLANK('Data Summary'!A11),"",'Data Summary'!A11)</f>
        <v>NER_2008_EMIS</v>
      </c>
      <c r="B9" s="129"/>
      <c r="C9" s="65" t="s">
        <v>183</v>
      </c>
      <c r="D9" s="8"/>
      <c r="E9" s="8"/>
      <c r="F9" s="8"/>
      <c r="G9" s="8"/>
      <c r="H9" s="8"/>
      <c r="I9" s="26"/>
      <c r="J9" s="24"/>
      <c r="K9" s="24"/>
      <c r="L9" s="129"/>
      <c r="M9" s="65" t="s">
        <v>183</v>
      </c>
      <c r="N9" s="8"/>
      <c r="O9" s="8"/>
      <c r="P9" s="8"/>
      <c r="Q9" s="8"/>
      <c r="R9" s="8"/>
      <c r="S9" s="26"/>
      <c r="T9" s="24"/>
      <c r="U9" s="24"/>
      <c r="V9" s="129"/>
      <c r="W9" s="65" t="s">
        <v>183</v>
      </c>
      <c r="X9" s="8"/>
      <c r="Y9" s="8"/>
      <c r="Z9" s="8"/>
      <c r="AA9" s="8"/>
      <c r="AB9" s="8"/>
      <c r="AC9" s="26"/>
      <c r="AD9" s="24"/>
      <c r="AE9" s="24"/>
      <c r="AF9" s="129"/>
      <c r="AG9" s="65" t="s">
        <v>183</v>
      </c>
      <c r="AH9" s="8"/>
      <c r="AI9" s="8"/>
      <c r="AJ9" s="8"/>
      <c r="AK9" s="8"/>
      <c r="AL9" s="8"/>
      <c r="AM9" s="26"/>
      <c r="AN9" s="24"/>
      <c r="AO9" s="24"/>
      <c r="AP9" s="129"/>
      <c r="AQ9" s="65" t="s">
        <v>183</v>
      </c>
      <c r="AR9" s="8"/>
      <c r="AS9" s="8"/>
      <c r="AT9" s="8"/>
      <c r="AU9" s="8"/>
      <c r="AV9" s="8"/>
      <c r="AW9" s="26"/>
      <c r="AX9" s="24"/>
      <c r="AY9" s="24"/>
      <c r="AZ9" s="129"/>
      <c r="BA9" s="65" t="s">
        <v>183</v>
      </c>
      <c r="BB9" s="8"/>
      <c r="BC9" s="8"/>
      <c r="BD9" s="8"/>
      <c r="BE9" s="8"/>
      <c r="BF9" s="8"/>
      <c r="BG9" s="26"/>
      <c r="BH9" s="24"/>
      <c r="BI9" s="24"/>
      <c r="BJ9" s="129"/>
      <c r="BK9" s="65" t="s">
        <v>183</v>
      </c>
      <c r="BL9" s="8"/>
      <c r="BM9" s="8"/>
      <c r="BN9" s="8"/>
      <c r="BO9" s="8"/>
      <c r="BP9" s="8"/>
      <c r="BQ9" s="26"/>
      <c r="BR9" s="24"/>
      <c r="BS9" s="24"/>
      <c r="BT9" s="129"/>
      <c r="BU9" s="65" t="s">
        <v>183</v>
      </c>
      <c r="BV9" s="8"/>
      <c r="BW9" s="8"/>
      <c r="BX9" s="8"/>
      <c r="BY9" s="8"/>
      <c r="BZ9" s="8"/>
      <c r="CA9" s="26"/>
      <c r="CB9" s="24"/>
      <c r="CC9" s="24"/>
      <c r="CD9" s="129"/>
      <c r="CE9" s="65" t="s">
        <v>183</v>
      </c>
      <c r="CF9" s="106"/>
      <c r="CG9" s="7"/>
      <c r="CH9" s="7"/>
      <c r="CI9" s="7"/>
      <c r="CJ9" s="7"/>
      <c r="CK9" s="26"/>
      <c r="CL9" s="24"/>
      <c r="CM9" s="24"/>
      <c r="CN9" s="129"/>
      <c r="CO9" s="65" t="s">
        <v>183</v>
      </c>
      <c r="CP9" s="8"/>
      <c r="CQ9" s="8"/>
      <c r="CR9" s="8"/>
      <c r="CS9" s="8"/>
      <c r="CT9" s="8"/>
      <c r="CU9" s="26"/>
      <c r="CV9" s="24"/>
      <c r="CW9" s="24"/>
      <c r="CX9" s="129"/>
      <c r="CY9" s="65" t="s">
        <v>183</v>
      </c>
      <c r="CZ9" s="8"/>
      <c r="DA9" s="8"/>
      <c r="DB9" s="8"/>
      <c r="DC9" s="8"/>
      <c r="DD9" s="8"/>
      <c r="DE9" s="26"/>
      <c r="DF9" s="24"/>
      <c r="DG9" s="24"/>
      <c r="DH9" s="129"/>
      <c r="DI9" s="65" t="s">
        <v>183</v>
      </c>
      <c r="DJ9" s="8"/>
      <c r="DK9" s="8"/>
      <c r="DL9" s="8"/>
      <c r="DM9" s="8"/>
      <c r="DN9" s="8"/>
      <c r="DO9" s="26"/>
      <c r="DP9" s="24"/>
      <c r="DQ9" s="24"/>
      <c r="DR9" s="129"/>
      <c r="DS9" s="65" t="s">
        <v>183</v>
      </c>
      <c r="DT9" s="8"/>
      <c r="DU9" s="8"/>
      <c r="DV9" s="8"/>
      <c r="DW9" s="8"/>
      <c r="DX9" s="8"/>
      <c r="DY9" s="26"/>
      <c r="DZ9" s="24"/>
      <c r="EA9" s="24"/>
      <c r="EB9" s="129"/>
      <c r="EC9" s="65" t="s">
        <v>183</v>
      </c>
      <c r="ED9" s="8"/>
      <c r="EE9" s="8"/>
      <c r="EF9" s="8"/>
      <c r="EG9" s="8"/>
      <c r="EH9" s="8"/>
      <c r="EI9" s="26"/>
      <c r="EJ9" s="24"/>
      <c r="EK9" s="24"/>
      <c r="EL9" s="129"/>
      <c r="EM9" s="65" t="s">
        <v>183</v>
      </c>
      <c r="EN9" s="8"/>
      <c r="EO9" s="8"/>
      <c r="EP9" s="8"/>
      <c r="EQ9" s="8"/>
      <c r="ER9" s="8"/>
      <c r="ES9" s="26"/>
      <c r="ET9" s="24"/>
      <c r="EU9" s="24"/>
      <c r="EV9" s="129"/>
      <c r="EW9" s="65" t="s">
        <v>183</v>
      </c>
      <c r="EX9" s="8"/>
      <c r="EY9" s="8"/>
      <c r="EZ9" s="8"/>
      <c r="FA9" s="8"/>
      <c r="FB9" s="8"/>
      <c r="FC9" s="26"/>
      <c r="FD9" s="24"/>
      <c r="FE9" s="24"/>
      <c r="FF9" s="129"/>
      <c r="FG9" s="65" t="s">
        <v>183</v>
      </c>
      <c r="FH9" s="8"/>
      <c r="FI9" s="7"/>
      <c r="FJ9" s="7"/>
      <c r="FK9" s="7"/>
      <c r="FL9" s="7"/>
      <c r="FM9" s="26"/>
      <c r="FN9" s="24"/>
      <c r="FO9" s="24"/>
      <c r="FP9" s="129"/>
      <c r="FQ9" s="65" t="s">
        <v>183</v>
      </c>
      <c r="FR9" s="8"/>
      <c r="FS9" s="8"/>
      <c r="FT9" s="8"/>
      <c r="FU9" s="8"/>
      <c r="FV9" s="8"/>
      <c r="FW9" s="26"/>
      <c r="FX9" s="24"/>
      <c r="FY9" s="24"/>
      <c r="FZ9" s="129"/>
      <c r="GA9" s="65" t="s">
        <v>183</v>
      </c>
      <c r="GB9" s="8"/>
      <c r="GC9" s="7"/>
      <c r="GD9" s="7"/>
      <c r="GE9" s="7"/>
      <c r="GF9" s="7"/>
      <c r="GG9" s="26"/>
      <c r="GH9" s="24"/>
      <c r="GI9" s="24"/>
      <c r="GJ9" s="129"/>
      <c r="GK9" s="65" t="s">
        <v>183</v>
      </c>
      <c r="GL9" s="8"/>
      <c r="GM9" s="8"/>
      <c r="GN9" s="8"/>
      <c r="GO9" s="8"/>
      <c r="GP9" s="8"/>
      <c r="GQ9" s="26"/>
      <c r="GR9" s="24"/>
      <c r="GS9" s="24"/>
      <c r="GT9" s="129" t="s">
        <v>192</v>
      </c>
      <c r="GU9" s="65" t="s">
        <v>183</v>
      </c>
      <c r="GV9" s="8"/>
      <c r="GW9" s="8"/>
      <c r="GX9" s="8"/>
      <c r="GY9" s="8"/>
      <c r="GZ9" s="8"/>
      <c r="HA9" s="26">
        <v>64.650000000000006</v>
      </c>
      <c r="HB9" s="24"/>
      <c r="HC9" s="24"/>
      <c r="HD9" s="129"/>
      <c r="HE9" s="65" t="s">
        <v>183</v>
      </c>
      <c r="HF9" s="8"/>
      <c r="HG9" s="8"/>
      <c r="HH9" s="8"/>
      <c r="HI9" s="8"/>
      <c r="HJ9" s="8"/>
      <c r="HK9" s="26"/>
      <c r="HL9" s="24"/>
      <c r="HM9" s="24"/>
      <c r="HN9" s="129"/>
      <c r="HO9" s="65" t="s">
        <v>183</v>
      </c>
      <c r="HP9" s="8"/>
      <c r="HQ9" s="8"/>
      <c r="HR9" s="8"/>
      <c r="HS9" s="8"/>
      <c r="HT9" s="8"/>
      <c r="HU9" s="26"/>
      <c r="HV9" s="24"/>
      <c r="HW9" s="24"/>
      <c r="HX9" s="129" t="s">
        <v>192</v>
      </c>
      <c r="HY9" s="65" t="s">
        <v>183</v>
      </c>
      <c r="HZ9" s="8">
        <f>ID9</f>
        <v>16.66385</v>
      </c>
      <c r="IA9" s="8"/>
      <c r="IB9" s="8"/>
      <c r="IC9" s="8"/>
      <c r="ID9" s="8">
        <v>16.66385</v>
      </c>
      <c r="IE9" s="26"/>
      <c r="IF9" s="24"/>
      <c r="IG9" s="24"/>
      <c r="IH9" s="129"/>
      <c r="II9" s="206" t="s">
        <v>183</v>
      </c>
      <c r="IJ9" s="8"/>
      <c r="IK9" s="207"/>
      <c r="IL9" s="207">
        <v>20.338979999999999</v>
      </c>
      <c r="IM9" s="207"/>
      <c r="IN9" s="207"/>
      <c r="IO9" s="26"/>
      <c r="IP9" s="24"/>
      <c r="IQ9" s="24"/>
      <c r="IR9" s="129" t="s">
        <v>192</v>
      </c>
      <c r="IS9" s="65" t="s">
        <v>183</v>
      </c>
      <c r="IT9" s="8">
        <f>IX9</f>
        <v>15.6</v>
      </c>
      <c r="IU9" s="8"/>
      <c r="IV9" s="8"/>
      <c r="IW9" s="8"/>
      <c r="IX9" s="8">
        <v>15.6</v>
      </c>
      <c r="IY9" s="26"/>
      <c r="IZ9" s="24"/>
      <c r="JA9" s="24"/>
      <c r="JB9" s="129"/>
      <c r="JC9" s="65" t="s">
        <v>183</v>
      </c>
      <c r="JD9" s="9"/>
      <c r="JE9" s="9"/>
      <c r="JF9" s="9"/>
      <c r="JG9" s="9"/>
      <c r="JH9" s="9"/>
      <c r="JI9" s="26"/>
      <c r="JJ9" s="24"/>
      <c r="JK9" s="24"/>
      <c r="JL9" s="129"/>
      <c r="JM9" s="65" t="s">
        <v>183</v>
      </c>
      <c r="JN9" s="45"/>
      <c r="JO9" s="7"/>
      <c r="JP9" s="7"/>
      <c r="JQ9" s="7"/>
      <c r="JR9" s="45"/>
      <c r="JS9" s="66"/>
      <c r="JT9" s="24"/>
      <c r="JU9" s="24"/>
      <c r="JV9" s="129" t="s">
        <v>192</v>
      </c>
      <c r="JW9" s="65" t="s">
        <v>183</v>
      </c>
      <c r="JX9" s="8">
        <v>29.784677670183854</v>
      </c>
      <c r="JY9" s="8"/>
      <c r="JZ9" s="8"/>
      <c r="KA9" s="8"/>
      <c r="KB9" s="8">
        <v>13.784190000000001</v>
      </c>
      <c r="KC9" s="26">
        <v>47.927325835614361</v>
      </c>
      <c r="KD9" s="24"/>
      <c r="KE9" s="24"/>
      <c r="KF9" s="129"/>
      <c r="KG9" s="65" t="s">
        <v>183</v>
      </c>
      <c r="KH9" s="45"/>
      <c r="KI9" s="7"/>
      <c r="KJ9" s="7"/>
      <c r="KK9" s="7"/>
      <c r="KL9" s="45"/>
      <c r="KM9" s="66"/>
      <c r="KN9" s="24"/>
      <c r="KO9" s="24"/>
      <c r="KP9" s="129" t="s">
        <v>192</v>
      </c>
      <c r="KQ9" s="65" t="s">
        <v>183</v>
      </c>
      <c r="KR9" s="8">
        <v>17.368685594386132</v>
      </c>
      <c r="KS9" s="8"/>
      <c r="KT9" s="8"/>
      <c r="KU9" s="8"/>
      <c r="KV9" s="8">
        <v>18.66</v>
      </c>
      <c r="KW9" s="26">
        <v>15.920666962544368</v>
      </c>
      <c r="KX9" s="24"/>
      <c r="KY9" s="24"/>
      <c r="KZ9" s="129"/>
      <c r="LA9" s="65" t="s">
        <v>183</v>
      </c>
      <c r="LB9" s="45"/>
      <c r="LC9" s="7"/>
      <c r="LD9" s="7"/>
      <c r="LE9" s="7"/>
      <c r="LF9" s="45"/>
      <c r="LG9" s="66"/>
      <c r="LH9" s="24"/>
      <c r="LI9" s="24"/>
      <c r="LJ9" s="129"/>
      <c r="LK9" s="65" t="s">
        <v>183</v>
      </c>
      <c r="LL9" s="45"/>
      <c r="LM9" s="7"/>
      <c r="LN9" s="7"/>
      <c r="LO9" s="7"/>
      <c r="LP9" s="45"/>
      <c r="LQ9" s="66"/>
      <c r="LR9" s="24"/>
      <c r="LS9" s="24"/>
      <c r="LT9" s="129"/>
      <c r="LU9" s="65" t="s">
        <v>183</v>
      </c>
      <c r="LV9" s="45"/>
      <c r="LW9" s="7"/>
      <c r="LX9" s="7"/>
      <c r="LY9" s="7"/>
      <c r="LZ9" s="45"/>
      <c r="MA9" s="66"/>
      <c r="MB9" s="24"/>
      <c r="MC9" s="24"/>
      <c r="MD9" s="129"/>
      <c r="ME9" s="65" t="s">
        <v>183</v>
      </c>
      <c r="MF9" s="45"/>
      <c r="MG9" s="7"/>
      <c r="MH9" s="7"/>
      <c r="MI9" s="7"/>
      <c r="MJ9" s="45"/>
      <c r="MK9" s="66"/>
      <c r="ML9" s="24"/>
      <c r="MM9" s="24"/>
    </row>
    <row xmlns:x14ac="http://schemas.microsoft.com/office/spreadsheetml/2009/9/ac" r="10" s="4" customFormat="true" ht="15.6" customHeight="true" x14ac:dyDescent="0.25">
      <c r="A10" s="420" t="str">
        <f ca="true">IF(ISBLANK('Data Summary'!A12),"",'Data Summary'!A12)</f>
        <v>NER_2009_EMIS</v>
      </c>
      <c r="B10" s="129"/>
      <c r="C10" s="65" t="s">
        <v>108</v>
      </c>
      <c r="D10" s="19"/>
      <c r="E10" s="7"/>
      <c r="F10" s="7"/>
      <c r="G10" s="7"/>
      <c r="H10" s="7"/>
      <c r="I10" s="26"/>
      <c r="J10" s="24"/>
      <c r="K10" s="24"/>
      <c r="L10" s="129"/>
      <c r="M10" s="65" t="s">
        <v>108</v>
      </c>
      <c r="N10" s="19"/>
      <c r="O10" s="7"/>
      <c r="P10" s="7"/>
      <c r="Q10" s="7"/>
      <c r="R10" s="7"/>
      <c r="S10" s="26"/>
      <c r="T10" s="24"/>
      <c r="U10" s="24"/>
      <c r="V10" s="129"/>
      <c r="W10" s="65" t="s">
        <v>108</v>
      </c>
      <c r="X10" s="19"/>
      <c r="Y10" s="7"/>
      <c r="Z10" s="7"/>
      <c r="AA10" s="7"/>
      <c r="AB10" s="7"/>
      <c r="AC10" s="26"/>
      <c r="AD10" s="24"/>
      <c r="AE10" s="24"/>
      <c r="AF10" s="129"/>
      <c r="AG10" s="65" t="s">
        <v>108</v>
      </c>
      <c r="AH10" s="19"/>
      <c r="AI10" s="7"/>
      <c r="AJ10" s="7"/>
      <c r="AK10" s="7"/>
      <c r="AL10" s="7"/>
      <c r="AM10" s="26"/>
      <c r="AN10" s="24"/>
      <c r="AO10" s="24"/>
      <c r="AP10" s="129"/>
      <c r="AQ10" s="65" t="s">
        <v>108</v>
      </c>
      <c r="AR10" s="19"/>
      <c r="AS10" s="7"/>
      <c r="AT10" s="7"/>
      <c r="AU10" s="7"/>
      <c r="AV10" s="7"/>
      <c r="AW10" s="26"/>
      <c r="AX10" s="24"/>
      <c r="AY10" s="24"/>
      <c r="AZ10" s="129"/>
      <c r="BA10" s="65" t="s">
        <v>108</v>
      </c>
      <c r="BB10" s="19"/>
      <c r="BC10" s="7"/>
      <c r="BD10" s="7"/>
      <c r="BE10" s="7"/>
      <c r="BF10" s="7"/>
      <c r="BG10" s="26"/>
      <c r="BH10" s="24"/>
      <c r="BI10" s="24"/>
      <c r="BJ10" s="129"/>
      <c r="BK10" s="65" t="s">
        <v>108</v>
      </c>
      <c r="BL10" s="19"/>
      <c r="BM10" s="7"/>
      <c r="BN10" s="7"/>
      <c r="BO10" s="7"/>
      <c r="BP10" s="7"/>
      <c r="BQ10" s="26"/>
      <c r="BR10" s="24"/>
      <c r="BS10" s="24"/>
      <c r="BT10" s="129"/>
      <c r="BU10" s="65" t="s">
        <v>108</v>
      </c>
      <c r="BV10" s="19"/>
      <c r="BW10" s="7"/>
      <c r="BX10" s="7"/>
      <c r="BY10" s="7"/>
      <c r="BZ10" s="7"/>
      <c r="CA10" s="26"/>
      <c r="CB10" s="24"/>
      <c r="CC10" s="24"/>
      <c r="CD10" s="129"/>
      <c r="CE10" s="65" t="s">
        <v>108</v>
      </c>
      <c r="CF10" s="107"/>
      <c r="CG10" s="7"/>
      <c r="CH10" s="7"/>
      <c r="CI10" s="7"/>
      <c r="CJ10" s="7"/>
      <c r="CK10" s="26"/>
      <c r="CL10" s="24"/>
      <c r="CM10" s="24"/>
      <c r="CN10" s="129"/>
      <c r="CO10" s="65" t="s">
        <v>108</v>
      </c>
      <c r="CP10" s="139"/>
      <c r="CQ10" s="140"/>
      <c r="CR10" s="140"/>
      <c r="CS10" s="140"/>
      <c r="CT10" s="140"/>
      <c r="CU10" s="138"/>
      <c r="CV10" s="24"/>
      <c r="CW10" s="24"/>
      <c r="CX10" s="129"/>
      <c r="CY10" s="65" t="s">
        <v>108</v>
      </c>
      <c r="CZ10" s="19"/>
      <c r="DA10" s="7"/>
      <c r="DB10" s="7"/>
      <c r="DC10" s="7"/>
      <c r="DD10" s="7"/>
      <c r="DE10" s="26"/>
      <c r="DF10" s="24"/>
      <c r="DG10" s="24"/>
      <c r="DH10" s="129"/>
      <c r="DI10" s="65" t="s">
        <v>108</v>
      </c>
      <c r="DJ10" s="19"/>
      <c r="DK10" s="7"/>
      <c r="DL10" s="7"/>
      <c r="DM10" s="7"/>
      <c r="DN10" s="7"/>
      <c r="DO10" s="26"/>
      <c r="DP10" s="24"/>
      <c r="DQ10" s="24"/>
      <c r="DR10" s="129"/>
      <c r="DS10" s="65" t="s">
        <v>108</v>
      </c>
      <c r="DT10" s="19"/>
      <c r="DU10" s="7"/>
      <c r="DV10" s="7"/>
      <c r="DW10" s="7"/>
      <c r="DX10" s="7"/>
      <c r="DY10" s="26"/>
      <c r="DZ10" s="24"/>
      <c r="EA10" s="24"/>
      <c r="EB10" s="129"/>
      <c r="EC10" s="65" t="s">
        <v>108</v>
      </c>
      <c r="ED10" s="19"/>
      <c r="EE10" s="7"/>
      <c r="EF10" s="7"/>
      <c r="EG10" s="7"/>
      <c r="EH10" s="7"/>
      <c r="EI10" s="26"/>
      <c r="EJ10" s="24"/>
      <c r="EK10" s="24"/>
      <c r="EL10" s="129"/>
      <c r="EM10" s="65" t="s">
        <v>108</v>
      </c>
      <c r="EN10" s="19"/>
      <c r="EO10" s="7"/>
      <c r="EP10" s="7"/>
      <c r="EQ10" s="7"/>
      <c r="ER10" s="7"/>
      <c r="ES10" s="26"/>
      <c r="ET10" s="24"/>
      <c r="EU10" s="24"/>
      <c r="EV10" s="129"/>
      <c r="EW10" s="65" t="s">
        <v>108</v>
      </c>
      <c r="EX10" s="19"/>
      <c r="EY10" s="7"/>
      <c r="EZ10" s="7"/>
      <c r="FA10" s="7"/>
      <c r="FB10" s="7"/>
      <c r="FC10" s="26"/>
      <c r="FD10" s="24"/>
      <c r="FE10" s="24"/>
      <c r="FF10" s="129"/>
      <c r="FG10" s="65" t="s">
        <v>108</v>
      </c>
      <c r="FH10" s="19"/>
      <c r="FI10" s="7"/>
      <c r="FJ10" s="7"/>
      <c r="FK10" s="7"/>
      <c r="FL10" s="7"/>
      <c r="FM10" s="26"/>
      <c r="FN10" s="24"/>
      <c r="FO10" s="24"/>
      <c r="FP10" s="129"/>
      <c r="FQ10" s="65" t="s">
        <v>108</v>
      </c>
      <c r="FR10" s="19"/>
      <c r="FS10" s="7"/>
      <c r="FT10" s="7"/>
      <c r="FU10" s="7"/>
      <c r="FV10" s="7"/>
      <c r="FW10" s="26"/>
      <c r="FX10" s="24"/>
      <c r="FY10" s="24"/>
      <c r="FZ10" s="129"/>
      <c r="GA10" s="65" t="s">
        <v>108</v>
      </c>
      <c r="GB10" s="19"/>
      <c r="GC10" s="7"/>
      <c r="GD10" s="7"/>
      <c r="GE10" s="7"/>
      <c r="GF10" s="7"/>
      <c r="GG10" s="26"/>
      <c r="GH10" s="24"/>
      <c r="GI10" s="24"/>
      <c r="GJ10" s="129"/>
      <c r="GK10" s="65" t="s">
        <v>108</v>
      </c>
      <c r="GL10" s="19"/>
      <c r="GM10" s="7"/>
      <c r="GN10" s="7"/>
      <c r="GO10" s="7"/>
      <c r="GP10" s="7"/>
      <c r="GQ10" s="26"/>
      <c r="GR10" s="24"/>
      <c r="GS10" s="24"/>
      <c r="GT10" s="129"/>
      <c r="GU10" s="65" t="s">
        <v>108</v>
      </c>
      <c r="GV10" s="19"/>
      <c r="GW10" s="7"/>
      <c r="GX10" s="7"/>
      <c r="GY10" s="7"/>
      <c r="GZ10" s="7"/>
      <c r="HA10" s="26"/>
      <c r="HB10" s="24"/>
      <c r="HC10" s="24"/>
      <c r="HD10" s="129"/>
      <c r="HE10" s="65" t="s">
        <v>108</v>
      </c>
      <c r="HF10" s="19"/>
      <c r="HG10" s="7"/>
      <c r="HH10" s="7"/>
      <c r="HI10" s="7"/>
      <c r="HJ10" s="7"/>
      <c r="HK10" s="26"/>
      <c r="HL10" s="24"/>
      <c r="HM10" s="24"/>
      <c r="HN10" s="129"/>
      <c r="HO10" s="65" t="s">
        <v>108</v>
      </c>
      <c r="HP10" s="19"/>
      <c r="HQ10" s="7"/>
      <c r="HR10" s="7"/>
      <c r="HS10" s="7"/>
      <c r="HT10" s="7"/>
      <c r="HU10" s="26"/>
      <c r="HV10" s="24"/>
      <c r="HW10" s="24"/>
      <c r="HX10" s="129"/>
      <c r="HY10" s="65" t="s">
        <v>108</v>
      </c>
      <c r="HZ10" s="19"/>
      <c r="IA10" s="7"/>
      <c r="IB10" s="7"/>
      <c r="IC10" s="7"/>
      <c r="ID10" s="7"/>
      <c r="IE10" s="26"/>
      <c r="IF10" s="24"/>
      <c r="IG10" s="24"/>
      <c r="IH10" s="129"/>
      <c r="II10" s="206" t="s">
        <v>108</v>
      </c>
      <c r="IJ10" s="208"/>
      <c r="IK10" s="207"/>
      <c r="IL10" s="207"/>
      <c r="IM10" s="207"/>
      <c r="IN10" s="207"/>
      <c r="IO10" s="26"/>
      <c r="IP10" s="24"/>
      <c r="IQ10" s="24"/>
      <c r="IR10" s="129"/>
      <c r="IS10" s="65" t="s">
        <v>108</v>
      </c>
      <c r="IT10" s="19"/>
      <c r="IU10" s="7"/>
      <c r="IV10" s="7"/>
      <c r="IW10" s="7"/>
      <c r="IX10" s="7"/>
      <c r="IY10" s="26"/>
      <c r="IZ10" s="24"/>
      <c r="JA10" s="24"/>
      <c r="JB10" s="129"/>
      <c r="JC10" s="65" t="s">
        <v>108</v>
      </c>
      <c r="JD10" s="19"/>
      <c r="JE10" s="7"/>
      <c r="JF10" s="7"/>
      <c r="JG10" s="7"/>
      <c r="JH10" s="7"/>
      <c r="JI10" s="26"/>
      <c r="JJ10" s="24"/>
      <c r="JK10" s="24"/>
      <c r="JL10" s="129"/>
      <c r="JM10" s="65" t="s">
        <v>108</v>
      </c>
      <c r="JN10" s="19"/>
      <c r="JO10" s="7"/>
      <c r="JP10" s="7"/>
      <c r="JQ10" s="7"/>
      <c r="JR10" s="7"/>
      <c r="JS10" s="26"/>
      <c r="JT10" s="24"/>
      <c r="JU10" s="24"/>
      <c r="JV10" s="129"/>
      <c r="JW10" s="65" t="s">
        <v>108</v>
      </c>
      <c r="JX10" s="19"/>
      <c r="JY10" s="7"/>
      <c r="JZ10" s="7"/>
      <c r="KA10" s="7"/>
      <c r="KB10" s="7"/>
      <c r="KC10" s="26"/>
      <c r="KD10" s="24"/>
      <c r="KE10" s="24"/>
      <c r="KF10" s="129"/>
      <c r="KG10" s="65" t="s">
        <v>108</v>
      </c>
      <c r="KH10" s="19"/>
      <c r="KI10" s="7"/>
      <c r="KJ10" s="7"/>
      <c r="KK10" s="7"/>
      <c r="KL10" s="7"/>
      <c r="KM10" s="26"/>
      <c r="KN10" s="24"/>
      <c r="KO10" s="24"/>
      <c r="KP10" s="129"/>
      <c r="KQ10" s="65" t="s">
        <v>108</v>
      </c>
      <c r="KR10" s="19"/>
      <c r="KS10" s="7"/>
      <c r="KT10" s="7"/>
      <c r="KU10" s="7"/>
      <c r="KV10" s="7"/>
      <c r="KW10" s="26"/>
      <c r="KX10" s="24"/>
      <c r="KY10" s="24"/>
      <c r="KZ10" s="129"/>
      <c r="LA10" s="65" t="s">
        <v>108</v>
      </c>
      <c r="LB10" s="19"/>
      <c r="LC10" s="7"/>
      <c r="LD10" s="7"/>
      <c r="LE10" s="7"/>
      <c r="LF10" s="7"/>
      <c r="LG10" s="26"/>
      <c r="LH10" s="24"/>
      <c r="LI10" s="24"/>
      <c r="LJ10" s="129"/>
      <c r="LK10" s="65" t="s">
        <v>108</v>
      </c>
      <c r="LL10" s="19"/>
      <c r="LM10" s="7"/>
      <c r="LN10" s="7"/>
      <c r="LO10" s="7"/>
      <c r="LP10" s="7"/>
      <c r="LQ10" s="26"/>
      <c r="LR10" s="24"/>
      <c r="LS10" s="24"/>
      <c r="LT10" s="129"/>
      <c r="LU10" s="65" t="s">
        <v>108</v>
      </c>
      <c r="LV10" s="19"/>
      <c r="LW10" s="7"/>
      <c r="LX10" s="7"/>
      <c r="LY10" s="7"/>
      <c r="LZ10" s="7"/>
      <c r="MA10" s="26"/>
      <c r="MB10" s="24"/>
      <c r="MC10" s="24"/>
      <c r="MD10" s="129"/>
      <c r="ME10" s="65" t="s">
        <v>108</v>
      </c>
      <c r="MF10" s="19"/>
      <c r="MG10" s="7"/>
      <c r="MH10" s="7"/>
      <c r="MI10" s="7"/>
      <c r="MJ10" s="7"/>
      <c r="MK10" s="26"/>
      <c r="ML10" s="24"/>
      <c r="MM10" s="24"/>
    </row>
    <row xmlns:x14ac="http://schemas.microsoft.com/office/spreadsheetml/2009/9/ac" r="11" s="4" customFormat="true" ht="15.6" customHeight="true" x14ac:dyDescent="0.25">
      <c r="A11" s="420" t="str">
        <f ca="true">IF(ISBLANK('Data Summary'!A13),"",'Data Summary'!A13)</f>
        <v>NER_2010_EMIS</v>
      </c>
      <c r="B11" s="129"/>
      <c r="C11" s="65" t="s">
        <v>109</v>
      </c>
      <c r="D11" s="19"/>
      <c r="E11" s="7"/>
      <c r="F11" s="7"/>
      <c r="G11" s="7"/>
      <c r="H11" s="7"/>
      <c r="I11" s="26"/>
      <c r="J11" s="24"/>
      <c r="K11" s="24"/>
      <c r="L11" s="129"/>
      <c r="M11" s="65" t="s">
        <v>109</v>
      </c>
      <c r="N11" s="19"/>
      <c r="O11" s="7"/>
      <c r="P11" s="7"/>
      <c r="Q11" s="7"/>
      <c r="R11" s="7"/>
      <c r="S11" s="26"/>
      <c r="T11" s="24"/>
      <c r="U11" s="24"/>
      <c r="V11" s="129"/>
      <c r="W11" s="65" t="s">
        <v>109</v>
      </c>
      <c r="X11" s="19"/>
      <c r="Y11" s="7"/>
      <c r="Z11" s="7"/>
      <c r="AA11" s="7"/>
      <c r="AB11" s="7"/>
      <c r="AC11" s="26"/>
      <c r="AD11" s="24"/>
      <c r="AE11" s="24"/>
      <c r="AF11" s="129"/>
      <c r="AG11" s="65" t="s">
        <v>109</v>
      </c>
      <c r="AH11" s="19"/>
      <c r="AI11" s="7"/>
      <c r="AJ11" s="7"/>
      <c r="AK11" s="7"/>
      <c r="AL11" s="7"/>
      <c r="AM11" s="26"/>
      <c r="AN11" s="24"/>
      <c r="AO11" s="24"/>
      <c r="AP11" s="129"/>
      <c r="AQ11" s="65" t="s">
        <v>109</v>
      </c>
      <c r="AR11" s="19"/>
      <c r="AS11" s="7"/>
      <c r="AT11" s="7"/>
      <c r="AU11" s="7"/>
      <c r="AV11" s="7"/>
      <c r="AW11" s="26"/>
      <c r="AX11" s="24"/>
      <c r="AY11" s="24"/>
      <c r="AZ11" s="129"/>
      <c r="BA11" s="65" t="s">
        <v>109</v>
      </c>
      <c r="BB11" s="19"/>
      <c r="BC11" s="7"/>
      <c r="BD11" s="7"/>
      <c r="BE11" s="7"/>
      <c r="BF11" s="7"/>
      <c r="BG11" s="26"/>
      <c r="BH11" s="24"/>
      <c r="BI11" s="24"/>
      <c r="BJ11" s="129"/>
      <c r="BK11" s="65" t="s">
        <v>109</v>
      </c>
      <c r="BL11" s="19"/>
      <c r="BM11" s="7"/>
      <c r="BN11" s="7"/>
      <c r="BO11" s="7"/>
      <c r="BP11" s="7"/>
      <c r="BQ11" s="26"/>
      <c r="BR11" s="24"/>
      <c r="BS11" s="24"/>
      <c r="BT11" s="129"/>
      <c r="BU11" s="65" t="s">
        <v>109</v>
      </c>
      <c r="BV11" s="19"/>
      <c r="BW11" s="7"/>
      <c r="BX11" s="7"/>
      <c r="BY11" s="7"/>
      <c r="BZ11" s="7"/>
      <c r="CA11" s="26"/>
      <c r="CB11" s="24"/>
      <c r="CC11" s="24"/>
      <c r="CD11" s="129"/>
      <c r="CE11" s="65" t="s">
        <v>109</v>
      </c>
      <c r="CF11" s="107"/>
      <c r="CG11" s="7"/>
      <c r="CH11" s="7"/>
      <c r="CI11" s="7"/>
      <c r="CJ11" s="7"/>
      <c r="CK11" s="26"/>
      <c r="CL11" s="24"/>
      <c r="CM11" s="24"/>
      <c r="CN11" s="129"/>
      <c r="CO11" s="65" t="s">
        <v>109</v>
      </c>
      <c r="CP11" s="139"/>
      <c r="CQ11" s="140"/>
      <c r="CR11" s="140"/>
      <c r="CS11" s="140"/>
      <c r="CT11" s="140"/>
      <c r="CU11" s="138"/>
      <c r="CV11" s="24"/>
      <c r="CW11" s="24"/>
      <c r="CX11" s="129"/>
      <c r="CY11" s="65" t="s">
        <v>109</v>
      </c>
      <c r="CZ11" s="19"/>
      <c r="DA11" s="7"/>
      <c r="DB11" s="7"/>
      <c r="DC11" s="7"/>
      <c r="DD11" s="7"/>
      <c r="DE11" s="26"/>
      <c r="DF11" s="24"/>
      <c r="DG11" s="24"/>
      <c r="DH11" s="129"/>
      <c r="DI11" s="65" t="s">
        <v>109</v>
      </c>
      <c r="DJ11" s="19"/>
      <c r="DK11" s="7"/>
      <c r="DL11" s="7"/>
      <c r="DM11" s="7"/>
      <c r="DN11" s="7"/>
      <c r="DO11" s="26"/>
      <c r="DP11" s="24"/>
      <c r="DQ11" s="24"/>
      <c r="DR11" s="129"/>
      <c r="DS11" s="65" t="s">
        <v>109</v>
      </c>
      <c r="DT11" s="19"/>
      <c r="DU11" s="7"/>
      <c r="DV11" s="7"/>
      <c r="DW11" s="7"/>
      <c r="DX11" s="7"/>
      <c r="DY11" s="26"/>
      <c r="DZ11" s="24"/>
      <c r="EA11" s="24"/>
      <c r="EB11" s="129"/>
      <c r="EC11" s="65" t="s">
        <v>109</v>
      </c>
      <c r="ED11" s="19"/>
      <c r="EE11" s="7"/>
      <c r="EF11" s="7"/>
      <c r="EG11" s="7"/>
      <c r="EH11" s="7"/>
      <c r="EI11" s="26"/>
      <c r="EJ11" s="24"/>
      <c r="EK11" s="24"/>
      <c r="EL11" s="129"/>
      <c r="EM11" s="65" t="s">
        <v>109</v>
      </c>
      <c r="EN11" s="19"/>
      <c r="EO11" s="7"/>
      <c r="EP11" s="7"/>
      <c r="EQ11" s="7"/>
      <c r="ER11" s="7"/>
      <c r="ES11" s="26"/>
      <c r="ET11" s="24"/>
      <c r="EU11" s="24"/>
      <c r="EV11" s="129"/>
      <c r="EW11" s="65" t="s">
        <v>109</v>
      </c>
      <c r="EX11" s="19"/>
      <c r="EY11" s="7"/>
      <c r="EZ11" s="7"/>
      <c r="FA11" s="7"/>
      <c r="FB11" s="7"/>
      <c r="FC11" s="26"/>
      <c r="FD11" s="24"/>
      <c r="FE11" s="24"/>
      <c r="FF11" s="129"/>
      <c r="FG11" s="65" t="s">
        <v>109</v>
      </c>
      <c r="FH11" s="19"/>
      <c r="FI11" s="7"/>
      <c r="FJ11" s="7"/>
      <c r="FK11" s="7"/>
      <c r="FL11" s="7"/>
      <c r="FM11" s="26"/>
      <c r="FN11" s="24"/>
      <c r="FO11" s="24"/>
      <c r="FP11" s="129"/>
      <c r="FQ11" s="65" t="s">
        <v>109</v>
      </c>
      <c r="FR11" s="19"/>
      <c r="FS11" s="7"/>
      <c r="FT11" s="7"/>
      <c r="FU11" s="7"/>
      <c r="FV11" s="7"/>
      <c r="FW11" s="26"/>
      <c r="FX11" s="24"/>
      <c r="FY11" s="24"/>
      <c r="FZ11" s="129"/>
      <c r="GA11" s="65" t="s">
        <v>109</v>
      </c>
      <c r="GB11" s="19"/>
      <c r="GC11" s="7"/>
      <c r="GD11" s="7"/>
      <c r="GE11" s="7"/>
      <c r="GF11" s="7"/>
      <c r="GG11" s="26"/>
      <c r="GH11" s="24"/>
      <c r="GI11" s="24"/>
      <c r="GJ11" s="129"/>
      <c r="GK11" s="65" t="s">
        <v>109</v>
      </c>
      <c r="GL11" s="19"/>
      <c r="GM11" s="7"/>
      <c r="GN11" s="7"/>
      <c r="GO11" s="7"/>
      <c r="GP11" s="7"/>
      <c r="GQ11" s="26"/>
      <c r="GR11" s="24"/>
      <c r="GS11" s="24"/>
      <c r="GT11" s="129"/>
      <c r="GU11" s="65" t="s">
        <v>109</v>
      </c>
      <c r="GV11" s="19"/>
      <c r="GW11" s="7"/>
      <c r="GX11" s="7"/>
      <c r="GY11" s="7"/>
      <c r="GZ11" s="7"/>
      <c r="HA11" s="26"/>
      <c r="HB11" s="24"/>
      <c r="HC11" s="24"/>
      <c r="HD11" s="129"/>
      <c r="HE11" s="65" t="s">
        <v>109</v>
      </c>
      <c r="HF11" s="19"/>
      <c r="HG11" s="7"/>
      <c r="HH11" s="7"/>
      <c r="HI11" s="7"/>
      <c r="HJ11" s="7"/>
      <c r="HK11" s="26"/>
      <c r="HL11" s="24"/>
      <c r="HM11" s="24"/>
      <c r="HN11" s="129"/>
      <c r="HO11" s="65" t="s">
        <v>109</v>
      </c>
      <c r="HP11" s="19"/>
      <c r="HQ11" s="7"/>
      <c r="HR11" s="7"/>
      <c r="HS11" s="7"/>
      <c r="HT11" s="7"/>
      <c r="HU11" s="26"/>
      <c r="HV11" s="24"/>
      <c r="HW11" s="24"/>
      <c r="HX11" s="129"/>
      <c r="HY11" s="65" t="s">
        <v>109</v>
      </c>
      <c r="HZ11" s="19"/>
      <c r="IA11" s="7"/>
      <c r="IB11" s="7"/>
      <c r="IC11" s="7"/>
      <c r="ID11" s="7"/>
      <c r="IE11" s="26"/>
      <c r="IF11" s="24"/>
      <c r="IG11" s="24"/>
      <c r="IH11" s="129"/>
      <c r="II11" s="206" t="s">
        <v>109</v>
      </c>
      <c r="IJ11" s="208"/>
      <c r="IK11" s="207"/>
      <c r="IL11" s="207"/>
      <c r="IM11" s="207"/>
      <c r="IN11" s="207"/>
      <c r="IO11" s="26"/>
      <c r="IP11" s="24"/>
      <c r="IQ11" s="24"/>
      <c r="IR11" s="129"/>
      <c r="IS11" s="65" t="s">
        <v>109</v>
      </c>
      <c r="IT11" s="19"/>
      <c r="IU11" s="7"/>
      <c r="IV11" s="7"/>
      <c r="IW11" s="7"/>
      <c r="IX11" s="7"/>
      <c r="IY11" s="26"/>
      <c r="IZ11" s="24"/>
      <c r="JA11" s="24"/>
      <c r="JB11" s="129"/>
      <c r="JC11" s="65" t="s">
        <v>109</v>
      </c>
      <c r="JD11" s="19"/>
      <c r="JE11" s="7"/>
      <c r="JF11" s="7"/>
      <c r="JG11" s="7"/>
      <c r="JH11" s="7"/>
      <c r="JI11" s="26"/>
      <c r="JJ11" s="24"/>
      <c r="JK11" s="24"/>
      <c r="JL11" s="129"/>
      <c r="JM11" s="65" t="s">
        <v>109</v>
      </c>
      <c r="JN11" s="19"/>
      <c r="JO11" s="7"/>
      <c r="JP11" s="7"/>
      <c r="JQ11" s="7"/>
      <c r="JR11" s="7"/>
      <c r="JS11" s="26"/>
      <c r="JT11" s="24"/>
      <c r="JU11" s="24"/>
      <c r="JV11" s="129"/>
      <c r="JW11" s="65" t="s">
        <v>109</v>
      </c>
      <c r="JX11" s="19"/>
      <c r="JY11" s="7"/>
      <c r="JZ11" s="7"/>
      <c r="KA11" s="7"/>
      <c r="KB11" s="7"/>
      <c r="KC11" s="26"/>
      <c r="KD11" s="24"/>
      <c r="KE11" s="24"/>
      <c r="KF11" s="129"/>
      <c r="KG11" s="65" t="s">
        <v>109</v>
      </c>
      <c r="KH11" s="19"/>
      <c r="KI11" s="7"/>
      <c r="KJ11" s="7"/>
      <c r="KK11" s="7"/>
      <c r="KL11" s="7"/>
      <c r="KM11" s="26"/>
      <c r="KN11" s="24"/>
      <c r="KO11" s="24"/>
      <c r="KP11" s="129"/>
      <c r="KQ11" s="65" t="s">
        <v>109</v>
      </c>
      <c r="KR11" s="19"/>
      <c r="KS11" s="7"/>
      <c r="KT11" s="7"/>
      <c r="KU11" s="7"/>
      <c r="KV11" s="7"/>
      <c r="KW11" s="26"/>
      <c r="KX11" s="24"/>
      <c r="KY11" s="24"/>
      <c r="KZ11" s="129"/>
      <c r="LA11" s="65" t="s">
        <v>109</v>
      </c>
      <c r="LB11" s="19"/>
      <c r="LC11" s="7"/>
      <c r="LD11" s="7"/>
      <c r="LE11" s="7"/>
      <c r="LF11" s="7"/>
      <c r="LG11" s="26"/>
      <c r="LH11" s="24"/>
      <c r="LI11" s="24"/>
      <c r="LJ11" s="129"/>
      <c r="LK11" s="65" t="s">
        <v>109</v>
      </c>
      <c r="LL11" s="19"/>
      <c r="LM11" s="7"/>
      <c r="LN11" s="7"/>
      <c r="LO11" s="7"/>
      <c r="LP11" s="7"/>
      <c r="LQ11" s="26"/>
      <c r="LR11" s="24"/>
      <c r="LS11" s="24"/>
      <c r="LT11" s="129"/>
      <c r="LU11" s="65" t="s">
        <v>109</v>
      </c>
      <c r="LV11" s="19"/>
      <c r="LW11" s="7"/>
      <c r="LX11" s="7"/>
      <c r="LY11" s="7"/>
      <c r="LZ11" s="7"/>
      <c r="MA11" s="26"/>
      <c r="MB11" s="24"/>
      <c r="MC11" s="24"/>
      <c r="MD11" s="129"/>
      <c r="ME11" s="65" t="s">
        <v>109</v>
      </c>
      <c r="MF11" s="19"/>
      <c r="MG11" s="7"/>
      <c r="MH11" s="7"/>
      <c r="MI11" s="7"/>
      <c r="MJ11" s="7"/>
      <c r="MK11" s="26"/>
      <c r="ML11" s="24"/>
      <c r="MM11" s="24"/>
    </row>
    <row xmlns:x14ac="http://schemas.microsoft.com/office/spreadsheetml/2009/9/ac" r="12" s="286" customFormat="true" ht="18" customHeight="true" x14ac:dyDescent="0.2">
      <c r="A12" s="420" t="str">
        <f ca="true">IF(ISBLANK('Data Summary'!A14),"",'Data Summary'!A14)</f>
        <v>NER_2010_UIS</v>
      </c>
      <c r="B12" s="279" t="s">
        <v>58</v>
      </c>
      <c r="C12" s="280" t="s">
        <v>28</v>
      </c>
      <c r="D12" s="281"/>
      <c r="E12" s="281"/>
      <c r="F12" s="281"/>
      <c r="G12" s="281"/>
      <c r="H12" s="281"/>
      <c r="I12" s="282"/>
      <c r="J12" s="276"/>
      <c r="K12" s="276"/>
      <c r="L12" s="279" t="s">
        <v>58</v>
      </c>
      <c r="M12" s="280" t="s">
        <v>28</v>
      </c>
      <c r="N12" s="281"/>
      <c r="O12" s="281"/>
      <c r="P12" s="281"/>
      <c r="Q12" s="281"/>
      <c r="R12" s="281"/>
      <c r="S12" s="282"/>
      <c r="T12" s="276"/>
      <c r="U12" s="276"/>
      <c r="V12" s="279" t="s">
        <v>58</v>
      </c>
      <c r="W12" s="280" t="s">
        <v>28</v>
      </c>
      <c r="X12" s="281"/>
      <c r="Y12" s="281"/>
      <c r="Z12" s="281"/>
      <c r="AA12" s="281"/>
      <c r="AB12" s="281"/>
      <c r="AC12" s="282"/>
      <c r="AD12" s="276"/>
      <c r="AE12" s="276"/>
      <c r="AF12" s="279" t="s">
        <v>58</v>
      </c>
      <c r="AG12" s="280" t="s">
        <v>28</v>
      </c>
      <c r="AH12" s="281"/>
      <c r="AI12" s="281"/>
      <c r="AJ12" s="281"/>
      <c r="AK12" s="281"/>
      <c r="AL12" s="281"/>
      <c r="AM12" s="282"/>
      <c r="AN12" s="276"/>
      <c r="AO12" s="276"/>
      <c r="AP12" s="279" t="s">
        <v>58</v>
      </c>
      <c r="AQ12" s="280" t="s">
        <v>28</v>
      </c>
      <c r="AR12" s="281"/>
      <c r="AS12" s="281"/>
      <c r="AT12" s="281"/>
      <c r="AU12" s="281"/>
      <c r="AV12" s="281"/>
      <c r="AW12" s="282"/>
      <c r="AX12" s="276"/>
      <c r="AY12" s="276"/>
      <c r="AZ12" s="279" t="s">
        <v>58</v>
      </c>
      <c r="BA12" s="280" t="s">
        <v>28</v>
      </c>
      <c r="BB12" s="281"/>
      <c r="BC12" s="281"/>
      <c r="BD12" s="281"/>
      <c r="BE12" s="281"/>
      <c r="BF12" s="281"/>
      <c r="BG12" s="282"/>
      <c r="BH12" s="276"/>
      <c r="BI12" s="276"/>
      <c r="BJ12" s="279" t="s">
        <v>58</v>
      </c>
      <c r="BK12" s="280" t="s">
        <v>28</v>
      </c>
      <c r="BL12" s="281"/>
      <c r="BM12" s="281"/>
      <c r="BN12" s="281"/>
      <c r="BO12" s="281"/>
      <c r="BP12" s="281"/>
      <c r="BQ12" s="282"/>
      <c r="BR12" s="276"/>
      <c r="BS12" s="276"/>
      <c r="BT12" s="279" t="s">
        <v>58</v>
      </c>
      <c r="BU12" s="280" t="s">
        <v>28</v>
      </c>
      <c r="BV12" s="281"/>
      <c r="BW12" s="281"/>
      <c r="BX12" s="281"/>
      <c r="BY12" s="281"/>
      <c r="BZ12" s="281"/>
      <c r="CA12" s="282"/>
      <c r="CB12" s="276"/>
      <c r="CC12" s="276"/>
      <c r="CD12" s="279" t="s">
        <v>58</v>
      </c>
      <c r="CE12" s="280" t="s">
        <v>28</v>
      </c>
      <c r="CF12" s="281"/>
      <c r="CG12" s="281"/>
      <c r="CH12" s="281"/>
      <c r="CI12" s="281"/>
      <c r="CJ12" s="281"/>
      <c r="CK12" s="282"/>
      <c r="CL12" s="276"/>
      <c r="CM12" s="276"/>
      <c r="CN12" s="279" t="s">
        <v>58</v>
      </c>
      <c r="CO12" s="280" t="s">
        <v>28</v>
      </c>
      <c r="CP12" s="283"/>
      <c r="CQ12" s="283"/>
      <c r="CR12" s="283"/>
      <c r="CS12" s="283"/>
      <c r="CT12" s="283"/>
      <c r="CU12" s="284"/>
      <c r="CV12" s="276"/>
      <c r="CW12" s="276"/>
      <c r="CX12" s="279" t="s">
        <v>58</v>
      </c>
      <c r="CY12" s="280" t="s">
        <v>28</v>
      </c>
      <c r="CZ12" s="281"/>
      <c r="DA12" s="281"/>
      <c r="DB12" s="281"/>
      <c r="DC12" s="281"/>
      <c r="DD12" s="281"/>
      <c r="DE12" s="282"/>
      <c r="DF12" s="276"/>
      <c r="DG12" s="276"/>
      <c r="DH12" s="279" t="s">
        <v>58</v>
      </c>
      <c r="DI12" s="280" t="s">
        <v>28</v>
      </c>
      <c r="DJ12" s="281"/>
      <c r="DK12" s="281"/>
      <c r="DL12" s="281"/>
      <c r="DM12" s="281"/>
      <c r="DN12" s="281"/>
      <c r="DO12" s="282"/>
      <c r="DP12" s="276"/>
      <c r="DQ12" s="276"/>
      <c r="DR12" s="279" t="s">
        <v>58</v>
      </c>
      <c r="DS12" s="280" t="s">
        <v>28</v>
      </c>
      <c r="DT12" s="281"/>
      <c r="DU12" s="281"/>
      <c r="DV12" s="281"/>
      <c r="DW12" s="281"/>
      <c r="DX12" s="281"/>
      <c r="DY12" s="282"/>
      <c r="DZ12" s="276"/>
      <c r="EA12" s="276"/>
      <c r="EB12" s="279" t="s">
        <v>58</v>
      </c>
      <c r="EC12" s="280" t="s">
        <v>28</v>
      </c>
      <c r="ED12" s="281"/>
      <c r="EE12" s="281"/>
      <c r="EF12" s="281"/>
      <c r="EG12" s="281"/>
      <c r="EH12" s="281"/>
      <c r="EI12" s="282"/>
      <c r="EJ12" s="276"/>
      <c r="EK12" s="276"/>
      <c r="EL12" s="279" t="s">
        <v>58</v>
      </c>
      <c r="EM12" s="280" t="s">
        <v>28</v>
      </c>
      <c r="EN12" s="281"/>
      <c r="EO12" s="281"/>
      <c r="EP12" s="281"/>
      <c r="EQ12" s="281"/>
      <c r="ER12" s="281"/>
      <c r="ES12" s="282"/>
      <c r="ET12" s="276"/>
      <c r="EU12" s="276"/>
      <c r="EV12" s="279" t="s">
        <v>58</v>
      </c>
      <c r="EW12" s="280" t="s">
        <v>28</v>
      </c>
      <c r="EX12" s="281"/>
      <c r="EY12" s="281"/>
      <c r="EZ12" s="281"/>
      <c r="FA12" s="281"/>
      <c r="FB12" s="281"/>
      <c r="FC12" s="282"/>
      <c r="FD12" s="276"/>
      <c r="FE12" s="276"/>
      <c r="FF12" s="279" t="s">
        <v>58</v>
      </c>
      <c r="FG12" s="280" t="s">
        <v>28</v>
      </c>
      <c r="FH12" s="281"/>
      <c r="FI12" s="281"/>
      <c r="FJ12" s="281"/>
      <c r="FK12" s="281"/>
      <c r="FL12" s="281"/>
      <c r="FM12" s="282"/>
      <c r="FN12" s="276"/>
      <c r="FO12" s="276"/>
      <c r="FP12" s="279" t="s">
        <v>58</v>
      </c>
      <c r="FQ12" s="280" t="s">
        <v>28</v>
      </c>
      <c r="FR12" s="281"/>
      <c r="FS12" s="281"/>
      <c r="FT12" s="281"/>
      <c r="FU12" s="281"/>
      <c r="FV12" s="281"/>
      <c r="FW12" s="282"/>
      <c r="FX12" s="276"/>
      <c r="FY12" s="276"/>
      <c r="FZ12" s="279" t="s">
        <v>58</v>
      </c>
      <c r="GA12" s="280" t="s">
        <v>28</v>
      </c>
      <c r="GB12" s="281"/>
      <c r="GC12" s="281"/>
      <c r="GD12" s="281"/>
      <c r="GE12" s="281"/>
      <c r="GF12" s="281"/>
      <c r="GG12" s="282"/>
      <c r="GH12" s="276"/>
      <c r="GI12" s="276"/>
      <c r="GJ12" s="279" t="s">
        <v>58</v>
      </c>
      <c r="GK12" s="280" t="s">
        <v>28</v>
      </c>
      <c r="GL12" s="281"/>
      <c r="GM12" s="281"/>
      <c r="GN12" s="281"/>
      <c r="GO12" s="281"/>
      <c r="GP12" s="281"/>
      <c r="GQ12" s="282"/>
      <c r="GR12" s="276"/>
      <c r="GS12" s="276"/>
      <c r="GT12" s="279" t="s">
        <v>58</v>
      </c>
      <c r="GU12" s="280" t="s">
        <v>28</v>
      </c>
      <c r="GV12" s="281"/>
      <c r="GW12" s="281"/>
      <c r="GX12" s="281"/>
      <c r="GY12" s="281"/>
      <c r="GZ12" s="281"/>
      <c r="HA12" s="282"/>
      <c r="HB12" s="276"/>
      <c r="HC12" s="276"/>
      <c r="HD12" s="279" t="s">
        <v>58</v>
      </c>
      <c r="HE12" s="280" t="s">
        <v>28</v>
      </c>
      <c r="HF12" s="281"/>
      <c r="HG12" s="281"/>
      <c r="HH12" s="281"/>
      <c r="HI12" s="281"/>
      <c r="HJ12" s="281"/>
      <c r="HK12" s="282"/>
      <c r="HL12" s="276"/>
      <c r="HM12" s="276"/>
      <c r="HN12" s="279" t="s">
        <v>58</v>
      </c>
      <c r="HO12" s="280" t="s">
        <v>28</v>
      </c>
      <c r="HP12" s="281"/>
      <c r="HQ12" s="281"/>
      <c r="HR12" s="281"/>
      <c r="HS12" s="281"/>
      <c r="HT12" s="281"/>
      <c r="HU12" s="282"/>
      <c r="HV12" s="276"/>
      <c r="HW12" s="276"/>
      <c r="HX12" s="279" t="s">
        <v>58</v>
      </c>
      <c r="HY12" s="280" t="s">
        <v>28</v>
      </c>
      <c r="HZ12" s="281"/>
      <c r="IA12" s="281"/>
      <c r="IB12" s="281"/>
      <c r="IC12" s="281"/>
      <c r="ID12" s="281"/>
      <c r="IE12" s="282"/>
      <c r="IF12" s="276"/>
      <c r="IG12" s="276"/>
      <c r="IH12" s="279" t="s">
        <v>58</v>
      </c>
      <c r="II12" s="280" t="s">
        <v>28</v>
      </c>
      <c r="IJ12" s="285"/>
      <c r="IK12" s="285"/>
      <c r="IL12" s="285"/>
      <c r="IM12" s="285"/>
      <c r="IN12" s="285"/>
      <c r="IO12" s="282"/>
      <c r="IP12" s="276"/>
      <c r="IQ12" s="276"/>
      <c r="IR12" s="279" t="s">
        <v>58</v>
      </c>
      <c r="IS12" s="280" t="s">
        <v>28</v>
      </c>
      <c r="IT12" s="281"/>
      <c r="IU12" s="281"/>
      <c r="IV12" s="281"/>
      <c r="IW12" s="281"/>
      <c r="IX12" s="281"/>
      <c r="IY12" s="282"/>
      <c r="IZ12" s="276"/>
      <c r="JA12" s="276"/>
      <c r="JB12" s="279" t="s">
        <v>58</v>
      </c>
      <c r="JC12" s="280" t="s">
        <v>28</v>
      </c>
      <c r="JD12" s="281"/>
      <c r="JE12" s="281"/>
      <c r="JF12" s="281"/>
      <c r="JG12" s="281"/>
      <c r="JH12" s="281"/>
      <c r="JI12" s="282"/>
      <c r="JJ12" s="276"/>
      <c r="JK12" s="276"/>
      <c r="JL12" s="279" t="s">
        <v>58</v>
      </c>
      <c r="JM12" s="280" t="s">
        <v>28</v>
      </c>
      <c r="JN12" s="281"/>
      <c r="JO12" s="281"/>
      <c r="JP12" s="281"/>
      <c r="JQ12" s="281"/>
      <c r="JR12" s="281"/>
      <c r="JS12" s="282"/>
      <c r="JT12" s="276"/>
      <c r="JU12" s="276"/>
      <c r="JV12" s="279" t="s">
        <v>58</v>
      </c>
      <c r="JW12" s="280" t="s">
        <v>28</v>
      </c>
      <c r="JX12" s="281"/>
      <c r="JY12" s="281"/>
      <c r="JZ12" s="281"/>
      <c r="KA12" s="281"/>
      <c r="KB12" s="281"/>
      <c r="KC12" s="282"/>
      <c r="KD12" s="276"/>
      <c r="KE12" s="276"/>
      <c r="KF12" s="279" t="s">
        <v>58</v>
      </c>
      <c r="KG12" s="280" t="s">
        <v>28</v>
      </c>
      <c r="KH12" s="281"/>
      <c r="KI12" s="281"/>
      <c r="KJ12" s="281"/>
      <c r="KK12" s="281"/>
      <c r="KL12" s="281"/>
      <c r="KM12" s="282"/>
      <c r="KN12" s="276"/>
      <c r="KO12" s="276"/>
      <c r="KP12" s="279" t="s">
        <v>58</v>
      </c>
      <c r="KQ12" s="280" t="s">
        <v>28</v>
      </c>
      <c r="KR12" s="281"/>
      <c r="KS12" s="281"/>
      <c r="KT12" s="281"/>
      <c r="KU12" s="281"/>
      <c r="KV12" s="281"/>
      <c r="KW12" s="282"/>
      <c r="KX12" s="276"/>
      <c r="KY12" s="276"/>
      <c r="KZ12" s="279" t="s">
        <v>58</v>
      </c>
      <c r="LA12" s="280" t="s">
        <v>28</v>
      </c>
      <c r="LB12" s="281"/>
      <c r="LC12" s="281"/>
      <c r="LD12" s="281"/>
      <c r="LE12" s="281"/>
      <c r="LF12" s="281"/>
      <c r="LG12" s="282"/>
      <c r="LH12" s="276"/>
      <c r="LI12" s="276"/>
      <c r="LJ12" s="279" t="s">
        <v>58</v>
      </c>
      <c r="LK12" s="280" t="s">
        <v>28</v>
      </c>
      <c r="LL12" s="281"/>
      <c r="LM12" s="281"/>
      <c r="LN12" s="281"/>
      <c r="LO12" s="281"/>
      <c r="LP12" s="281"/>
      <c r="LQ12" s="282"/>
      <c r="LR12" s="276"/>
      <c r="LS12" s="276"/>
      <c r="LT12" s="279" t="s">
        <v>58</v>
      </c>
      <c r="LU12" s="280" t="s">
        <v>28</v>
      </c>
      <c r="LV12" s="281"/>
      <c r="LW12" s="281"/>
      <c r="LX12" s="281"/>
      <c r="LY12" s="281"/>
      <c r="LZ12" s="281"/>
      <c r="MA12" s="282"/>
      <c r="MB12" s="276"/>
      <c r="MC12" s="276"/>
      <c r="MD12" s="279" t="s">
        <v>58</v>
      </c>
      <c r="ME12" s="280" t="s">
        <v>28</v>
      </c>
      <c r="MF12" s="281"/>
      <c r="MG12" s="281"/>
      <c r="MH12" s="281"/>
      <c r="MI12" s="281"/>
      <c r="MJ12" s="281"/>
      <c r="MK12" s="282"/>
      <c r="ML12" s="276"/>
      <c r="MM12" s="276"/>
    </row>
    <row xmlns:x14ac="http://schemas.microsoft.com/office/spreadsheetml/2009/9/ac" r="13" s="14" customFormat="true" ht="14.25" customHeight="true" x14ac:dyDescent="0.2">
      <c r="A13" s="420" t="str">
        <f ca="true">IF(ISBLANK('Data Summary'!A15),"",'Data Summary'!A15)</f>
        <v>NER_2011_EMIS</v>
      </c>
      <c r="B13" s="130" t="s">
        <v>56</v>
      </c>
      <c r="C13" s="5">
        <v>0</v>
      </c>
      <c r="D13" s="45"/>
      <c r="E13" s="45"/>
      <c r="F13" s="45"/>
      <c r="G13" s="45"/>
      <c r="H13" s="45"/>
      <c r="I13" s="66"/>
      <c r="J13" s="11"/>
      <c r="K13" s="11"/>
      <c r="L13" s="130" t="s">
        <v>56</v>
      </c>
      <c r="M13" s="5">
        <v>0</v>
      </c>
      <c r="N13" s="45"/>
      <c r="O13" s="45"/>
      <c r="P13" s="45"/>
      <c r="Q13" s="45"/>
      <c r="R13" s="45"/>
      <c r="S13" s="66"/>
      <c r="T13" s="11"/>
      <c r="U13" s="11"/>
      <c r="V13" s="130" t="s">
        <v>56</v>
      </c>
      <c r="W13" s="5">
        <v>0</v>
      </c>
      <c r="X13" s="45"/>
      <c r="Y13" s="45"/>
      <c r="Z13" s="45"/>
      <c r="AA13" s="45"/>
      <c r="AB13" s="45"/>
      <c r="AC13" s="66"/>
      <c r="AD13" s="11"/>
      <c r="AE13" s="11"/>
      <c r="AF13" s="130" t="s">
        <v>56</v>
      </c>
      <c r="AG13" s="5">
        <v>0</v>
      </c>
      <c r="AH13" s="45"/>
      <c r="AI13" s="45"/>
      <c r="AJ13" s="45"/>
      <c r="AK13" s="45"/>
      <c r="AL13" s="45"/>
      <c r="AM13" s="66"/>
      <c r="AN13" s="11"/>
      <c r="AO13" s="11"/>
      <c r="AP13" s="130" t="s">
        <v>56</v>
      </c>
      <c r="AQ13" s="5">
        <v>0</v>
      </c>
      <c r="AR13" s="45"/>
      <c r="AS13" s="45"/>
      <c r="AT13" s="45"/>
      <c r="AU13" s="45"/>
      <c r="AV13" s="45"/>
      <c r="AW13" s="66"/>
      <c r="AX13" s="11"/>
      <c r="AY13" s="11"/>
      <c r="AZ13" s="130" t="s">
        <v>56</v>
      </c>
      <c r="BA13" s="5">
        <v>0</v>
      </c>
      <c r="BB13" s="45"/>
      <c r="BC13" s="45"/>
      <c r="BD13" s="45"/>
      <c r="BE13" s="45"/>
      <c r="BF13" s="45"/>
      <c r="BG13" s="66"/>
      <c r="BH13" s="11"/>
      <c r="BI13" s="11"/>
      <c r="BJ13" s="130" t="s">
        <v>56</v>
      </c>
      <c r="BK13" s="5">
        <v>0</v>
      </c>
      <c r="BL13" s="45"/>
      <c r="BM13" s="45"/>
      <c r="BN13" s="45"/>
      <c r="BO13" s="45"/>
      <c r="BP13" s="45"/>
      <c r="BQ13" s="66"/>
      <c r="BR13" s="11"/>
      <c r="BS13" s="11"/>
      <c r="BT13" s="130" t="s">
        <v>56</v>
      </c>
      <c r="BU13" s="5">
        <v>0</v>
      </c>
      <c r="BV13" s="45"/>
      <c r="BW13" s="45"/>
      <c r="BX13" s="45"/>
      <c r="BY13" s="45"/>
      <c r="BZ13" s="45"/>
      <c r="CA13" s="66"/>
      <c r="CB13" s="11"/>
      <c r="CC13" s="11"/>
      <c r="CD13" s="130" t="s">
        <v>56</v>
      </c>
      <c r="CE13" s="5">
        <v>0</v>
      </c>
      <c r="CF13" s="45"/>
      <c r="CG13" s="45"/>
      <c r="CH13" s="45"/>
      <c r="CI13" s="45"/>
      <c r="CJ13" s="45"/>
      <c r="CK13" s="66"/>
      <c r="CL13" s="11"/>
      <c r="CM13" s="11"/>
      <c r="CN13" s="130" t="s">
        <v>56</v>
      </c>
      <c r="CO13" s="5">
        <v>0</v>
      </c>
      <c r="CP13" s="45"/>
      <c r="CQ13" s="45"/>
      <c r="CR13" s="45"/>
      <c r="CS13" s="45"/>
      <c r="CT13" s="45"/>
      <c r="CU13" s="66"/>
      <c r="CV13" s="11"/>
      <c r="CW13" s="11"/>
      <c r="CX13" s="130" t="s">
        <v>56</v>
      </c>
      <c r="CY13" s="5">
        <v>0</v>
      </c>
      <c r="CZ13" s="45"/>
      <c r="DA13" s="45"/>
      <c r="DB13" s="45"/>
      <c r="DC13" s="45"/>
      <c r="DD13" s="45"/>
      <c r="DE13" s="66"/>
      <c r="DF13" s="11"/>
      <c r="DG13" s="11"/>
      <c r="DH13" s="130" t="s">
        <v>56</v>
      </c>
      <c r="DI13" s="5">
        <v>0</v>
      </c>
      <c r="DJ13" s="45"/>
      <c r="DK13" s="45"/>
      <c r="DL13" s="45"/>
      <c r="DM13" s="45"/>
      <c r="DN13" s="45"/>
      <c r="DO13" s="66"/>
      <c r="DP13" s="11"/>
      <c r="DQ13" s="11"/>
      <c r="DR13" s="130" t="s">
        <v>56</v>
      </c>
      <c r="DS13" s="5">
        <v>0</v>
      </c>
      <c r="DT13" s="45"/>
      <c r="DU13" s="45"/>
      <c r="DV13" s="45"/>
      <c r="DW13" s="45"/>
      <c r="DX13" s="45"/>
      <c r="DY13" s="66"/>
      <c r="DZ13" s="11"/>
      <c r="EA13" s="11"/>
      <c r="EB13" s="130" t="s">
        <v>56</v>
      </c>
      <c r="EC13" s="5">
        <v>0</v>
      </c>
      <c r="ED13" s="45"/>
      <c r="EE13" s="45"/>
      <c r="EF13" s="45"/>
      <c r="EG13" s="45"/>
      <c r="EH13" s="45"/>
      <c r="EI13" s="66"/>
      <c r="EJ13" s="11"/>
      <c r="EK13" s="11"/>
      <c r="EL13" s="130" t="s">
        <v>56</v>
      </c>
      <c r="EM13" s="5">
        <v>0</v>
      </c>
      <c r="EN13" s="45"/>
      <c r="EO13" s="45"/>
      <c r="EP13" s="45"/>
      <c r="EQ13" s="45"/>
      <c r="ER13" s="45"/>
      <c r="ES13" s="66"/>
      <c r="ET13" s="11"/>
      <c r="EU13" s="11"/>
      <c r="EV13" s="130" t="s">
        <v>56</v>
      </c>
      <c r="EW13" s="5">
        <v>0</v>
      </c>
      <c r="EX13" s="45"/>
      <c r="EY13" s="45"/>
      <c r="EZ13" s="45"/>
      <c r="FA13" s="45"/>
      <c r="FB13" s="45"/>
      <c r="FC13" s="66"/>
      <c r="FD13" s="11"/>
      <c r="FE13" s="11"/>
      <c r="FF13" s="130" t="s">
        <v>56</v>
      </c>
      <c r="FG13" s="5">
        <v>0</v>
      </c>
      <c r="FH13" s="45"/>
      <c r="FI13" s="45"/>
      <c r="FJ13" s="45"/>
      <c r="FK13" s="45"/>
      <c r="FL13" s="45"/>
      <c r="FM13" s="66"/>
      <c r="FN13" s="11"/>
      <c r="FO13" s="11"/>
      <c r="FP13" s="130" t="s">
        <v>56</v>
      </c>
      <c r="FQ13" s="5">
        <v>0</v>
      </c>
      <c r="FR13" s="45">
        <f>SUMPRODUCT(FV13:FW13,FV31:FW31)/SUM(FV31:FW31)</f>
        <v>77.158369595152863</v>
      </c>
      <c r="FS13" s="45"/>
      <c r="FT13" s="45"/>
      <c r="FU13" s="45"/>
      <c r="FV13" s="45">
        <f>100-18.1</f>
        <v>81.900000000000006</v>
      </c>
      <c r="FW13" s="66">
        <v>31.172657631113733</v>
      </c>
      <c r="FX13" s="11"/>
      <c r="FY13" s="11"/>
      <c r="FZ13" s="130" t="s">
        <v>56</v>
      </c>
      <c r="GA13" s="5">
        <v>0</v>
      </c>
      <c r="GB13" s="45"/>
      <c r="GC13" s="45"/>
      <c r="GD13" s="45"/>
      <c r="GE13" s="45"/>
      <c r="GF13" s="45"/>
      <c r="GG13" s="66"/>
      <c r="GH13" s="11"/>
      <c r="GI13" s="11"/>
      <c r="GJ13" s="130" t="s">
        <v>56</v>
      </c>
      <c r="GK13" s="5">
        <v>0</v>
      </c>
      <c r="GL13" s="45"/>
      <c r="GM13" s="45"/>
      <c r="GN13" s="45"/>
      <c r="GO13" s="45"/>
      <c r="GP13" s="45"/>
      <c r="GQ13" s="66"/>
      <c r="GR13" s="11"/>
      <c r="GS13" s="11"/>
      <c r="GT13" s="130" t="s">
        <v>56</v>
      </c>
      <c r="GU13" s="5">
        <v>0</v>
      </c>
      <c r="GV13" s="45"/>
      <c r="GW13" s="45"/>
      <c r="GX13" s="45"/>
      <c r="GY13" s="45"/>
      <c r="GZ13" s="45"/>
      <c r="HA13" s="66"/>
      <c r="HB13" s="11"/>
      <c r="HC13" s="11"/>
      <c r="HD13" s="130" t="s">
        <v>56</v>
      </c>
      <c r="HE13" s="5">
        <v>0</v>
      </c>
      <c r="HF13" s="45"/>
      <c r="HG13" s="45"/>
      <c r="HH13" s="45"/>
      <c r="HI13" s="45"/>
      <c r="HJ13" s="45"/>
      <c r="HK13" s="66"/>
      <c r="HL13" s="11"/>
      <c r="HM13" s="11"/>
      <c r="HN13" s="130" t="s">
        <v>56</v>
      </c>
      <c r="HO13" s="5">
        <v>0</v>
      </c>
      <c r="HP13" s="45"/>
      <c r="HQ13" s="45"/>
      <c r="HR13" s="45"/>
      <c r="HS13" s="45"/>
      <c r="HT13" s="45"/>
      <c r="HU13" s="66"/>
      <c r="HV13" s="11"/>
      <c r="HW13" s="11"/>
      <c r="HX13" s="130" t="s">
        <v>56</v>
      </c>
      <c r="HY13" s="5">
        <v>0</v>
      </c>
      <c r="HZ13" s="45"/>
      <c r="IA13" s="45"/>
      <c r="IB13" s="45"/>
      <c r="IC13" s="45"/>
      <c r="ID13" s="45"/>
      <c r="IE13" s="66"/>
      <c r="IF13" s="11"/>
      <c r="IG13" s="11"/>
      <c r="IH13" s="130" t="s">
        <v>56</v>
      </c>
      <c r="II13" s="5">
        <v>0</v>
      </c>
      <c r="IJ13" s="45"/>
      <c r="IK13" s="45"/>
      <c r="IL13" s="45">
        <f>22.88136+2.54237</f>
        <v>25.423729999999999</v>
      </c>
      <c r="IM13" s="45"/>
      <c r="IN13" s="45"/>
      <c r="IO13" s="66"/>
      <c r="IP13" s="11"/>
      <c r="IQ13" s="11"/>
      <c r="IR13" s="130" t="s">
        <v>56</v>
      </c>
      <c r="IS13" s="5">
        <v>0</v>
      </c>
      <c r="IT13" s="45"/>
      <c r="IU13" s="45"/>
      <c r="IV13" s="45"/>
      <c r="IW13" s="45"/>
      <c r="IX13" s="45"/>
      <c r="IY13" s="66"/>
      <c r="IZ13" s="11"/>
      <c r="JA13" s="11"/>
      <c r="JB13" s="130" t="s">
        <v>56</v>
      </c>
      <c r="JC13" s="5">
        <v>0</v>
      </c>
      <c r="JD13" s="45"/>
      <c r="JE13" s="45"/>
      <c r="JF13" s="45"/>
      <c r="JG13" s="45"/>
      <c r="JH13" s="45"/>
      <c r="JI13" s="66"/>
      <c r="JJ13" s="11"/>
      <c r="JK13" s="11"/>
      <c r="JL13" s="130" t="s">
        <v>56</v>
      </c>
      <c r="JM13" s="5">
        <v>0</v>
      </c>
      <c r="JN13" s="45"/>
      <c r="JO13" s="45"/>
      <c r="JP13" s="45"/>
      <c r="JQ13" s="45"/>
      <c r="JR13" s="45"/>
      <c r="JS13" s="66"/>
      <c r="JT13" s="11"/>
      <c r="JU13" s="11"/>
      <c r="JV13" s="130" t="s">
        <v>56</v>
      </c>
      <c r="JW13" s="5">
        <v>0</v>
      </c>
      <c r="JX13" s="45"/>
      <c r="JY13" s="45"/>
      <c r="JZ13" s="45"/>
      <c r="KA13" s="45"/>
      <c r="KB13" s="45"/>
      <c r="KC13" s="66"/>
      <c r="KD13" s="11"/>
      <c r="KE13" s="11"/>
      <c r="KF13" s="130" t="s">
        <v>56</v>
      </c>
      <c r="KG13" s="5">
        <v>0</v>
      </c>
      <c r="KH13" s="45"/>
      <c r="KI13" s="45"/>
      <c r="KJ13" s="45"/>
      <c r="KK13" s="45"/>
      <c r="KL13" s="45"/>
      <c r="KM13" s="66"/>
      <c r="KN13" s="11"/>
      <c r="KO13" s="11"/>
      <c r="KP13" s="130" t="s">
        <v>56</v>
      </c>
      <c r="KQ13" s="5">
        <v>0</v>
      </c>
      <c r="KR13" s="45"/>
      <c r="KS13" s="45"/>
      <c r="KT13" s="45"/>
      <c r="KU13" s="45"/>
      <c r="KV13" s="45"/>
      <c r="KW13" s="66"/>
      <c r="KX13" s="11"/>
      <c r="KY13" s="11"/>
      <c r="KZ13" s="130" t="s">
        <v>56</v>
      </c>
      <c r="LA13" s="5">
        <v>0</v>
      </c>
      <c r="LB13" s="45"/>
      <c r="LC13" s="45">
        <v>26.1</v>
      </c>
      <c r="LD13" s="45">
        <v>63</v>
      </c>
      <c r="LE13" s="45"/>
      <c r="LF13" s="45">
        <v>45.4</v>
      </c>
      <c r="LG13" s="66"/>
      <c r="LH13" s="11"/>
      <c r="LI13" s="11"/>
      <c r="LJ13" s="130" t="s">
        <v>56</v>
      </c>
      <c r="LK13" s="5">
        <v>0</v>
      </c>
      <c r="LL13" s="45"/>
      <c r="LM13" s="45"/>
      <c r="LN13" s="45"/>
      <c r="LO13" s="45"/>
      <c r="LP13" s="45"/>
      <c r="LQ13" s="66"/>
      <c r="LR13" s="11"/>
      <c r="LS13" s="11"/>
      <c r="LT13" s="130" t="s">
        <v>56</v>
      </c>
      <c r="LU13" s="5">
        <v>0</v>
      </c>
      <c r="LV13" s="45"/>
      <c r="LW13" s="45"/>
      <c r="LX13" s="45"/>
      <c r="LY13" s="45"/>
      <c r="LZ13" s="45"/>
      <c r="MA13" s="66"/>
      <c r="MB13" s="11"/>
      <c r="MC13" s="11"/>
      <c r="MD13" s="130" t="s">
        <v>56</v>
      </c>
      <c r="ME13" s="5">
        <v>0</v>
      </c>
      <c r="MF13" s="45"/>
      <c r="MG13" s="45"/>
      <c r="MH13" s="45"/>
      <c r="MI13" s="45"/>
      <c r="MJ13" s="45"/>
      <c r="MK13" s="66"/>
      <c r="ML13" s="11"/>
      <c r="MM13" s="11"/>
    </row>
    <row xmlns:x14ac="http://schemas.microsoft.com/office/spreadsheetml/2009/9/ac" r="14" x14ac:dyDescent="0.25">
      <c r="A14" s="420" t="str">
        <f ca="true">IF(ISBLANK('Data Summary'!A16),"",'Data Summary'!A16)</f>
        <v>NER_2011_UIS</v>
      </c>
      <c r="B14" s="131" t="s">
        <v>106</v>
      </c>
      <c r="C14" s="22">
        <v>0</v>
      </c>
      <c r="D14" s="45"/>
      <c r="E14" s="45"/>
      <c r="F14" s="45"/>
      <c r="G14" s="45"/>
      <c r="H14" s="45"/>
      <c r="I14" s="66"/>
      <c r="J14" s="11"/>
      <c r="K14" s="11"/>
      <c r="L14" s="131" t="s">
        <v>106</v>
      </c>
      <c r="M14" s="22">
        <v>0</v>
      </c>
      <c r="N14" s="45"/>
      <c r="O14" s="45"/>
      <c r="P14" s="45"/>
      <c r="Q14" s="45"/>
      <c r="R14" s="45"/>
      <c r="S14" s="66"/>
      <c r="T14" s="11"/>
      <c r="U14" s="11"/>
      <c r="V14" s="131" t="s">
        <v>106</v>
      </c>
      <c r="W14" s="22">
        <v>0</v>
      </c>
      <c r="X14" s="45"/>
      <c r="Y14" s="45"/>
      <c r="Z14" s="45"/>
      <c r="AA14" s="45"/>
      <c r="AB14" s="45"/>
      <c r="AC14" s="66"/>
      <c r="AD14" s="11"/>
      <c r="AE14" s="11"/>
      <c r="AF14" s="131" t="s">
        <v>106</v>
      </c>
      <c r="AG14" s="22">
        <v>0</v>
      </c>
      <c r="AH14" s="45"/>
      <c r="AI14" s="45"/>
      <c r="AJ14" s="45"/>
      <c r="AK14" s="45"/>
      <c r="AL14" s="45"/>
      <c r="AM14" s="66"/>
      <c r="AN14" s="11"/>
      <c r="AO14" s="11"/>
      <c r="AP14" s="131" t="s">
        <v>106</v>
      </c>
      <c r="AQ14" s="22">
        <v>0</v>
      </c>
      <c r="AR14" s="45"/>
      <c r="AS14" s="45"/>
      <c r="AT14" s="45"/>
      <c r="AU14" s="45"/>
      <c r="AV14" s="45"/>
      <c r="AW14" s="66"/>
      <c r="AX14" s="11"/>
      <c r="AY14" s="11"/>
      <c r="AZ14" s="131" t="s">
        <v>106</v>
      </c>
      <c r="BA14" s="22">
        <v>0</v>
      </c>
      <c r="BB14" s="45"/>
      <c r="BC14" s="45"/>
      <c r="BD14" s="45"/>
      <c r="BE14" s="45"/>
      <c r="BF14" s="45"/>
      <c r="BG14" s="66"/>
      <c r="BH14" s="11"/>
      <c r="BI14" s="11"/>
      <c r="BJ14" s="131" t="s">
        <v>106</v>
      </c>
      <c r="BK14" s="22">
        <v>0</v>
      </c>
      <c r="BL14" s="45"/>
      <c r="BM14" s="45"/>
      <c r="BN14" s="45"/>
      <c r="BO14" s="45"/>
      <c r="BP14" s="45"/>
      <c r="BQ14" s="66"/>
      <c r="BR14" s="11"/>
      <c r="BS14" s="11"/>
      <c r="BT14" s="131" t="s">
        <v>106</v>
      </c>
      <c r="BU14" s="22">
        <v>0</v>
      </c>
      <c r="BV14" s="45"/>
      <c r="BW14" s="45"/>
      <c r="BX14" s="45"/>
      <c r="BY14" s="45"/>
      <c r="BZ14" s="45"/>
      <c r="CA14" s="66"/>
      <c r="CB14" s="11"/>
      <c r="CC14" s="11"/>
      <c r="CD14" s="131" t="s">
        <v>106</v>
      </c>
      <c r="CE14" s="22">
        <v>0</v>
      </c>
      <c r="CF14" s="45"/>
      <c r="CG14" s="45"/>
      <c r="CH14" s="45"/>
      <c r="CI14" s="45"/>
      <c r="CJ14" s="45">
        <v>0</v>
      </c>
      <c r="CK14" s="66">
        <v>0</v>
      </c>
      <c r="CL14" s="11"/>
      <c r="CM14" s="11"/>
      <c r="CN14" s="131" t="s">
        <v>106</v>
      </c>
      <c r="CO14" s="22">
        <v>0</v>
      </c>
      <c r="CP14" s="45"/>
      <c r="CQ14" s="45"/>
      <c r="CR14" s="45"/>
      <c r="CS14" s="45"/>
      <c r="CT14" s="45"/>
      <c r="CU14" s="66"/>
      <c r="CV14" s="11"/>
      <c r="CW14" s="11"/>
      <c r="CX14" s="131" t="s">
        <v>106</v>
      </c>
      <c r="CY14" s="22">
        <v>0</v>
      </c>
      <c r="CZ14" s="45"/>
      <c r="DA14" s="45"/>
      <c r="DB14" s="45"/>
      <c r="DC14" s="45"/>
      <c r="DD14" s="45">
        <v>0</v>
      </c>
      <c r="DE14" s="66"/>
      <c r="DF14" s="11"/>
      <c r="DG14" s="11"/>
      <c r="DH14" s="131" t="s">
        <v>106</v>
      </c>
      <c r="DI14" s="22">
        <v>0</v>
      </c>
      <c r="DJ14" s="45"/>
      <c r="DK14" s="45"/>
      <c r="DL14" s="45"/>
      <c r="DM14" s="45"/>
      <c r="DN14" s="45"/>
      <c r="DO14" s="66"/>
      <c r="DP14" s="11"/>
      <c r="DQ14" s="11"/>
      <c r="DR14" s="131" t="s">
        <v>106</v>
      </c>
      <c r="DS14" s="22">
        <v>0</v>
      </c>
      <c r="DT14" s="45"/>
      <c r="DU14" s="45"/>
      <c r="DV14" s="45"/>
      <c r="DW14" s="45"/>
      <c r="DX14" s="45">
        <v>0</v>
      </c>
      <c r="DY14" s="66">
        <v>4.8</v>
      </c>
      <c r="DZ14" s="11"/>
      <c r="EA14" s="11"/>
      <c r="EB14" s="131" t="s">
        <v>106</v>
      </c>
      <c r="EC14" s="22">
        <v>0</v>
      </c>
      <c r="ED14" s="45"/>
      <c r="EE14" s="45"/>
      <c r="EF14" s="45"/>
      <c r="EG14" s="45"/>
      <c r="EH14" s="45"/>
      <c r="EI14" s="66"/>
      <c r="EJ14" s="11"/>
      <c r="EK14" s="11"/>
      <c r="EL14" s="131" t="s">
        <v>106</v>
      </c>
      <c r="EM14" s="22">
        <v>0</v>
      </c>
      <c r="EN14" s="45"/>
      <c r="EO14" s="45"/>
      <c r="EP14" s="45"/>
      <c r="EQ14" s="45"/>
      <c r="ER14" s="45">
        <v>0</v>
      </c>
      <c r="ES14" s="66">
        <v>0</v>
      </c>
      <c r="ET14" s="11"/>
      <c r="EU14" s="11"/>
      <c r="EV14" s="131" t="s">
        <v>106</v>
      </c>
      <c r="EW14" s="22">
        <v>0</v>
      </c>
      <c r="EX14" s="45"/>
      <c r="EY14" s="45"/>
      <c r="EZ14" s="45"/>
      <c r="FA14" s="45"/>
      <c r="FB14" s="45"/>
      <c r="FC14" s="66"/>
      <c r="FD14" s="11"/>
      <c r="FE14" s="11"/>
      <c r="FF14" s="131" t="s">
        <v>106</v>
      </c>
      <c r="FG14" s="22">
        <v>0</v>
      </c>
      <c r="FH14" s="45"/>
      <c r="FI14" s="45"/>
      <c r="FJ14" s="45"/>
      <c r="FK14" s="45"/>
      <c r="FL14" s="45">
        <v>0</v>
      </c>
      <c r="FM14" s="66">
        <v>0</v>
      </c>
      <c r="FN14" s="11"/>
      <c r="FO14" s="11"/>
      <c r="FP14" s="131" t="s">
        <v>106</v>
      </c>
      <c r="FQ14" s="22">
        <v>0</v>
      </c>
      <c r="FR14" s="45"/>
      <c r="FS14" s="45"/>
      <c r="FT14" s="45"/>
      <c r="FU14" s="45"/>
      <c r="FV14" s="45"/>
      <c r="FW14" s="66"/>
      <c r="FX14" s="11"/>
      <c r="FY14" s="11"/>
      <c r="FZ14" s="131" t="s">
        <v>106</v>
      </c>
      <c r="GA14" s="22">
        <v>0</v>
      </c>
      <c r="GB14" s="45"/>
      <c r="GC14" s="45"/>
      <c r="GD14" s="45"/>
      <c r="GE14" s="45"/>
      <c r="GF14" s="45">
        <v>0</v>
      </c>
      <c r="GG14" s="66">
        <v>0</v>
      </c>
      <c r="GH14" s="11"/>
      <c r="GI14" s="11"/>
      <c r="GJ14" s="131" t="s">
        <v>106</v>
      </c>
      <c r="GK14" s="22">
        <v>0</v>
      </c>
      <c r="GL14" s="45"/>
      <c r="GM14" s="45"/>
      <c r="GN14" s="45"/>
      <c r="GO14" s="45"/>
      <c r="GP14" s="45"/>
      <c r="GQ14" s="66"/>
      <c r="GR14" s="11"/>
      <c r="GS14" s="11"/>
      <c r="GT14" s="131" t="s">
        <v>106</v>
      </c>
      <c r="GU14" s="22">
        <v>0</v>
      </c>
      <c r="GV14" s="45"/>
      <c r="GW14" s="45"/>
      <c r="GX14" s="45"/>
      <c r="GY14" s="45"/>
      <c r="GZ14" s="45"/>
      <c r="HA14" s="66"/>
      <c r="HB14" s="11"/>
      <c r="HC14" s="11"/>
      <c r="HD14" s="131" t="s">
        <v>106</v>
      </c>
      <c r="HE14" s="22">
        <v>0</v>
      </c>
      <c r="HF14" s="45"/>
      <c r="HG14" s="45"/>
      <c r="HH14" s="45"/>
      <c r="HI14" s="45"/>
      <c r="HJ14" s="45"/>
      <c r="HK14" s="66"/>
      <c r="HL14" s="11"/>
      <c r="HM14" s="11"/>
      <c r="HN14" s="131" t="s">
        <v>106</v>
      </c>
      <c r="HO14" s="22">
        <v>0</v>
      </c>
      <c r="HP14" s="45"/>
      <c r="HQ14" s="45"/>
      <c r="HR14" s="45"/>
      <c r="HS14" s="45"/>
      <c r="HT14" s="45"/>
      <c r="HU14" s="66"/>
      <c r="HV14" s="11"/>
      <c r="HW14" s="11"/>
      <c r="HX14" s="131" t="s">
        <v>106</v>
      </c>
      <c r="HY14" s="22">
        <v>0</v>
      </c>
      <c r="HZ14" s="45"/>
      <c r="IA14" s="45"/>
      <c r="IB14" s="45"/>
      <c r="IC14" s="45"/>
      <c r="ID14" s="45"/>
      <c r="IE14" s="66"/>
      <c r="IF14" s="11"/>
      <c r="IG14" s="11"/>
      <c r="IH14" s="131" t="s">
        <v>106</v>
      </c>
      <c r="II14" s="209">
        <v>0</v>
      </c>
      <c r="IJ14" s="45"/>
      <c r="IK14" s="45"/>
      <c r="IL14" s="45">
        <v>0</v>
      </c>
      <c r="IM14" s="45"/>
      <c r="IN14" s="45"/>
      <c r="IO14" s="66"/>
      <c r="IP14" s="11"/>
      <c r="IQ14" s="11"/>
      <c r="IR14" s="131" t="s">
        <v>106</v>
      </c>
      <c r="IS14" s="22">
        <v>0</v>
      </c>
      <c r="IT14" s="45"/>
      <c r="IU14" s="45"/>
      <c r="IV14" s="45"/>
      <c r="IW14" s="45"/>
      <c r="IX14" s="45"/>
      <c r="IY14" s="66"/>
      <c r="IZ14" s="11"/>
      <c r="JA14" s="11"/>
      <c r="JB14" s="131" t="s">
        <v>106</v>
      </c>
      <c r="JC14" s="22">
        <v>0</v>
      </c>
      <c r="JD14" s="45"/>
      <c r="JE14" s="45"/>
      <c r="JF14" s="45"/>
      <c r="JG14" s="45"/>
      <c r="JH14" s="45"/>
      <c r="JI14" s="66"/>
      <c r="JJ14" s="11"/>
      <c r="JK14" s="11"/>
      <c r="JL14" s="131" t="s">
        <v>106</v>
      </c>
      <c r="JM14" s="22">
        <v>0</v>
      </c>
      <c r="JN14" s="45"/>
      <c r="JO14" s="45"/>
      <c r="JP14" s="45"/>
      <c r="JQ14" s="45"/>
      <c r="JR14" s="45"/>
      <c r="JS14" s="66"/>
      <c r="JT14" s="11"/>
      <c r="JU14" s="11"/>
      <c r="JV14" s="131" t="s">
        <v>106</v>
      </c>
      <c r="JW14" s="22">
        <v>0</v>
      </c>
      <c r="JX14" s="45"/>
      <c r="JY14" s="45"/>
      <c r="JZ14" s="45"/>
      <c r="KA14" s="45"/>
      <c r="KB14" s="45"/>
      <c r="KC14" s="66"/>
      <c r="KD14" s="11"/>
      <c r="KE14" s="11"/>
      <c r="KF14" s="131" t="s">
        <v>106</v>
      </c>
      <c r="KG14" s="22">
        <v>0</v>
      </c>
      <c r="KH14" s="45"/>
      <c r="KI14" s="45"/>
      <c r="KJ14" s="45"/>
      <c r="KK14" s="45"/>
      <c r="KL14" s="45"/>
      <c r="KM14" s="66"/>
      <c r="KN14" s="11"/>
      <c r="KO14" s="11"/>
      <c r="KP14" s="131" t="s">
        <v>106</v>
      </c>
      <c r="KQ14" s="22">
        <v>0</v>
      </c>
      <c r="KR14" s="45"/>
      <c r="KS14" s="45"/>
      <c r="KT14" s="45"/>
      <c r="KU14" s="45"/>
      <c r="KV14" s="45"/>
      <c r="KW14" s="66"/>
      <c r="KX14" s="11"/>
      <c r="KY14" s="11"/>
      <c r="KZ14" s="131" t="s">
        <v>106</v>
      </c>
      <c r="LA14" s="22">
        <v>0</v>
      </c>
      <c r="LB14" s="45"/>
      <c r="LC14" s="45"/>
      <c r="LD14" s="45"/>
      <c r="LE14" s="45"/>
      <c r="LF14" s="45"/>
      <c r="LG14" s="66"/>
      <c r="LH14" s="11"/>
      <c r="LI14" s="11"/>
      <c r="LJ14" s="131" t="s">
        <v>106</v>
      </c>
      <c r="LK14" s="22">
        <v>0</v>
      </c>
      <c r="LL14" s="45"/>
      <c r="LM14" s="45"/>
      <c r="LN14" s="45"/>
      <c r="LO14" s="45"/>
      <c r="LP14" s="45"/>
      <c r="LQ14" s="66"/>
      <c r="LR14" s="11"/>
      <c r="LS14" s="11"/>
      <c r="LT14" s="131" t="s">
        <v>106</v>
      </c>
      <c r="LU14" s="22">
        <v>0</v>
      </c>
      <c r="LV14" s="45"/>
      <c r="LW14" s="45"/>
      <c r="LX14" s="45"/>
      <c r="LY14" s="45"/>
      <c r="LZ14" s="45"/>
      <c r="MA14" s="66"/>
      <c r="MB14" s="11"/>
      <c r="MC14" s="11"/>
      <c r="MD14" s="131" t="s">
        <v>106</v>
      </c>
      <c r="ME14" s="22">
        <v>0</v>
      </c>
      <c r="MF14" s="45"/>
      <c r="MG14" s="45"/>
      <c r="MH14" s="45"/>
      <c r="MI14" s="45"/>
      <c r="MJ14" s="45"/>
      <c r="MK14" s="66"/>
      <c r="ML14" s="11"/>
      <c r="MM14" s="11"/>
    </row>
    <row xmlns:x14ac="http://schemas.microsoft.com/office/spreadsheetml/2009/9/ac" r="15" s="2" customFormat="true" x14ac:dyDescent="0.25">
      <c r="A15" s="420" t="str">
        <f ca="true">IF(ISBLANK('Data Summary'!A17),"",'Data Summary'!A17)</f>
        <v>NER_2012_EMIS</v>
      </c>
      <c r="B15" s="131"/>
      <c r="C15" s="6"/>
      <c r="D15" s="45"/>
      <c r="E15" s="7"/>
      <c r="F15" s="7"/>
      <c r="G15" s="7"/>
      <c r="H15" s="45"/>
      <c r="I15" s="66"/>
      <c r="J15" s="11"/>
      <c r="K15" s="11"/>
      <c r="L15" s="131" t="s">
        <v>168</v>
      </c>
      <c r="M15" s="6">
        <v>1</v>
      </c>
      <c r="N15" s="45"/>
      <c r="O15" s="7"/>
      <c r="P15" s="7"/>
      <c r="Q15" s="7">
        <v>51</v>
      </c>
      <c r="R15" s="45"/>
      <c r="S15" s="66"/>
      <c r="T15" s="11"/>
      <c r="U15" s="11"/>
      <c r="V15" s="131" t="s">
        <v>168</v>
      </c>
      <c r="W15" s="6">
        <v>1</v>
      </c>
      <c r="X15" s="45"/>
      <c r="Y15" s="7"/>
      <c r="Z15" s="7"/>
      <c r="AA15" s="7">
        <v>53</v>
      </c>
      <c r="AB15" s="45"/>
      <c r="AC15" s="66"/>
      <c r="AD15" s="11"/>
      <c r="AE15" s="11"/>
      <c r="AF15" s="131" t="s">
        <v>168</v>
      </c>
      <c r="AG15" s="6">
        <v>1</v>
      </c>
      <c r="AH15" s="45"/>
      <c r="AI15" s="7"/>
      <c r="AJ15" s="7"/>
      <c r="AK15" s="7">
        <v>51</v>
      </c>
      <c r="AL15" s="45"/>
      <c r="AM15" s="66"/>
      <c r="AN15" s="11"/>
      <c r="AO15" s="11"/>
      <c r="AP15" s="131" t="s">
        <v>168</v>
      </c>
      <c r="AQ15" s="6">
        <v>1</v>
      </c>
      <c r="AR15" s="45">
        <f>SUMPRODUCT(AU15:AW15,AU31:AW31)/SUM(AU31:AW31)</f>
        <v>16.960521272518207</v>
      </c>
      <c r="AS15" s="7">
        <v>51.755175517551756</v>
      </c>
      <c r="AT15" s="7">
        <v>9.0464255877789714</v>
      </c>
      <c r="AU15" s="7">
        <f>182/401*100</f>
        <v>45.386533665835408</v>
      </c>
      <c r="AV15" s="45">
        <f>1333/AV31*100</f>
        <v>14.046364594309798</v>
      </c>
      <c r="AW15" s="66">
        <v>46.788990825688074</v>
      </c>
      <c r="AX15" s="11"/>
      <c r="AY15" s="11"/>
      <c r="AZ15" s="131" t="s">
        <v>168</v>
      </c>
      <c r="BA15" s="6">
        <v>1</v>
      </c>
      <c r="BB15" s="45">
        <f>SUMPRODUCT(BE15:BG15,BE31:BG31)/SUM(BE31:BG31)</f>
        <v>19.377224199288257</v>
      </c>
      <c r="BC15" s="7">
        <v>49.690880989180833</v>
      </c>
      <c r="BD15" s="7">
        <v>10.825439783491204</v>
      </c>
      <c r="BE15" s="7">
        <f>288/BE31*100</f>
        <v>57.029702970297024</v>
      </c>
      <c r="BF15" s="45">
        <f>1603/BF31*100</f>
        <v>15.774453847667782</v>
      </c>
      <c r="BG15" s="66">
        <v>50.087260034904013</v>
      </c>
      <c r="BH15" s="11"/>
      <c r="BI15" s="11"/>
      <c r="BJ15" s="131" t="s">
        <v>168</v>
      </c>
      <c r="BK15" s="6">
        <v>1</v>
      </c>
      <c r="BL15" s="45">
        <f>SUMPRODUCT(BO15:BQ15,BO31:BQ31)/SUM(BO31:BQ31)</f>
        <v>19.643413266895049</v>
      </c>
      <c r="BM15" s="7">
        <v>49.30139720558882</v>
      </c>
      <c r="BN15" s="7">
        <v>11.487088156723063</v>
      </c>
      <c r="BO15" s="7">
        <f>314/BO31*100</f>
        <v>50.56360708534622</v>
      </c>
      <c r="BP15" s="45">
        <f>1902/BP31*100</f>
        <v>16.383840124041694</v>
      </c>
      <c r="BQ15" s="66">
        <v>50</v>
      </c>
      <c r="BR15" s="11"/>
      <c r="BS15" s="11"/>
      <c r="BT15" s="131" t="s">
        <v>168</v>
      </c>
      <c r="BU15" s="6">
        <v>1</v>
      </c>
      <c r="BV15" s="45">
        <f>(BY15/100*BY31+BZ15/100*BZ31)/(BY31+BZ31)*100</f>
        <v>19.458695813815151</v>
      </c>
      <c r="BW15" s="7">
        <v>47.208436724565757</v>
      </c>
      <c r="BX15" s="7">
        <v>13.422940695667968</v>
      </c>
      <c r="BY15" s="7">
        <f>378/BY31*100</f>
        <v>45.762711864406782</v>
      </c>
      <c r="BZ15" s="45">
        <f>2239/BZ31*100</f>
        <v>17.737463360532363</v>
      </c>
      <c r="CA15" s="66"/>
      <c r="CB15" s="11"/>
      <c r="CC15" s="11"/>
      <c r="CD15" s="131" t="s">
        <v>162</v>
      </c>
      <c r="CE15" s="6">
        <v>1</v>
      </c>
      <c r="CF15" s="45">
        <f>(CJ15*12623 + CK15*859)/SUM(12623+859)</f>
        <v>17.746321020620087</v>
      </c>
      <c r="CG15" s="7"/>
      <c r="CH15" s="7"/>
      <c r="CI15" s="7"/>
      <c r="CJ15" s="45">
        <v>16.3</v>
      </c>
      <c r="CK15" s="66">
        <v>39</v>
      </c>
      <c r="CL15" s="11"/>
      <c r="CM15" s="11"/>
      <c r="CN15" s="131" t="s">
        <v>168</v>
      </c>
      <c r="CO15" s="6">
        <v>1</v>
      </c>
      <c r="CP15" s="45">
        <f>(CS15/100*CS31+CT15/100*CT31)/(CS31+CT31)*100</f>
        <v>17.72564136647614</v>
      </c>
      <c r="CQ15" s="7">
        <v>45.599559955995602</v>
      </c>
      <c r="CR15" s="7">
        <v>11.845960652992884</v>
      </c>
      <c r="CS15" s="7">
        <f>423/CS31*100</f>
        <v>32.96960249415433</v>
      </c>
      <c r="CT15" s="45">
        <f>2244/CT31*100</f>
        <v>16.304584756230472</v>
      </c>
      <c r="CU15" s="66"/>
      <c r="CV15" s="11"/>
      <c r="CW15" s="11"/>
      <c r="CX15" s="131" t="s">
        <v>9</v>
      </c>
      <c r="CY15" s="6">
        <v>1</v>
      </c>
      <c r="CZ15" s="45">
        <f>DD15</f>
        <v>15.2</v>
      </c>
      <c r="DA15" s="7"/>
      <c r="DB15" s="7"/>
      <c r="DC15" s="7"/>
      <c r="DD15" s="45">
        <v>15.2</v>
      </c>
      <c r="DE15" s="66"/>
      <c r="DF15" s="11"/>
      <c r="DG15" s="11"/>
      <c r="DH15" s="131" t="s">
        <v>168</v>
      </c>
      <c r="DI15" s="6">
        <v>1</v>
      </c>
      <c r="DJ15" s="45">
        <f>(DM15/100*DM31+DN15/100*DN31)/(DM31+DN31)*100</f>
        <v>16.868142086665429</v>
      </c>
      <c r="DK15" s="7">
        <v>40.780809031044214</v>
      </c>
      <c r="DL15" s="7">
        <v>10.571771291483406</v>
      </c>
      <c r="DM15" s="7">
        <f>532/DM31*100</f>
        <v>35.466666666666669</v>
      </c>
      <c r="DN15" s="45">
        <f>2189/DN31*100</f>
        <v>14.961383364089945</v>
      </c>
      <c r="DO15" s="66"/>
      <c r="DP15" s="11"/>
      <c r="DQ15" s="11"/>
      <c r="DR15" s="131" t="s">
        <v>162</v>
      </c>
      <c r="DS15" s="6">
        <v>1</v>
      </c>
      <c r="DT15" s="45">
        <f>(DX15*12623 + DY15*859)/SUM(12623+859)</f>
        <v>16.454954754487467</v>
      </c>
      <c r="DU15" s="7"/>
      <c r="DV15" s="7"/>
      <c r="DW15" s="7"/>
      <c r="DX15" s="45">
        <v>13.9</v>
      </c>
      <c r="DY15" s="66">
        <v>54</v>
      </c>
      <c r="DZ15" s="11"/>
      <c r="EA15" s="11"/>
      <c r="EB15" s="131" t="s">
        <v>168</v>
      </c>
      <c r="EC15" s="6">
        <v>1</v>
      </c>
      <c r="ED15" s="45">
        <f>(EG15/100*EG31+EH15/100*EH31)/(EG31+EH31)*100</f>
        <v>18.12752403162505</v>
      </c>
      <c r="EE15" s="7">
        <v>45.064761054041988</v>
      </c>
      <c r="EF15" s="7">
        <v>11.759384893713252</v>
      </c>
      <c r="EG15" s="7">
        <f>618/EG31*100</f>
        <v>29.76878612716763</v>
      </c>
      <c r="EH15" s="45">
        <f>2569/EH31*100</f>
        <v>16.568848758465009</v>
      </c>
      <c r="EI15" s="66"/>
      <c r="EJ15" s="11"/>
      <c r="EK15" s="11"/>
      <c r="EL15" s="131" t="s">
        <v>162</v>
      </c>
      <c r="EM15" s="6">
        <v>1</v>
      </c>
      <c r="EN15" s="45">
        <f>(ER15*12623 + ES15*859)/SUM(12623+859)</f>
        <v>16.915865598575877</v>
      </c>
      <c r="EO15" s="7"/>
      <c r="EP15" s="7"/>
      <c r="EQ15" s="7"/>
      <c r="ER15" s="45">
        <v>15.1</v>
      </c>
      <c r="ES15" s="66">
        <v>43.6</v>
      </c>
      <c r="ET15" s="11"/>
      <c r="EU15" s="11"/>
      <c r="EV15" s="131" t="s">
        <v>168</v>
      </c>
      <c r="EW15" s="6">
        <v>1</v>
      </c>
      <c r="EX15" s="45">
        <f>SUMPRODUCT(FB15:FC15,FB31:FC31)/SUM(FB31:FC31)</f>
        <v>20.003505952380952</v>
      </c>
      <c r="EY15" s="7"/>
      <c r="EZ15" s="7"/>
      <c r="FA15" s="7">
        <v>29.776561787505702</v>
      </c>
      <c r="FB15" s="45">
        <v>17.899999999999999</v>
      </c>
      <c r="FC15" s="66">
        <v>52.923686818632312</v>
      </c>
      <c r="FD15" s="11"/>
      <c r="FE15" s="11"/>
      <c r="FF15" s="131" t="s">
        <v>162</v>
      </c>
      <c r="FG15" s="6">
        <v>1</v>
      </c>
      <c r="FH15" s="45">
        <f>(FL15*12623 + FM15*859)/SUM(12623+859)</f>
        <v>18.276234979973296</v>
      </c>
      <c r="FI15" s="7"/>
      <c r="FJ15" s="7"/>
      <c r="FK15" s="7"/>
      <c r="FL15" s="45">
        <v>16.899999999999999</v>
      </c>
      <c r="FM15" s="66">
        <v>38.5</v>
      </c>
      <c r="FN15" s="11"/>
      <c r="FO15" s="11"/>
      <c r="FP15" s="131" t="s">
        <v>201</v>
      </c>
      <c r="FQ15" s="6">
        <v>1</v>
      </c>
      <c r="FR15" s="45"/>
      <c r="FS15" s="7"/>
      <c r="FT15" s="7"/>
      <c r="FU15" s="7"/>
      <c r="FV15" s="45"/>
      <c r="FW15" s="66">
        <v>50.500883912787273</v>
      </c>
      <c r="FX15" s="11"/>
      <c r="FY15" s="11"/>
      <c r="FZ15" s="131" t="s">
        <v>162</v>
      </c>
      <c r="GA15" s="6">
        <v>1</v>
      </c>
      <c r="GB15" s="45">
        <f>(GF15*12623 + GG15*859)/SUM(12623+859)</f>
        <v>18.248805815160956</v>
      </c>
      <c r="GC15" s="7"/>
      <c r="GD15" s="7"/>
      <c r="GE15" s="7"/>
      <c r="GF15" s="45">
        <v>17</v>
      </c>
      <c r="GG15" s="66">
        <v>36.6</v>
      </c>
      <c r="GH15" s="11"/>
      <c r="GI15" s="11"/>
      <c r="GJ15" s="131" t="s">
        <v>168</v>
      </c>
      <c r="GK15" s="6">
        <v>1</v>
      </c>
      <c r="GL15" s="45">
        <f>SUMPRODUCT(GP15:GQ15,GP31:GQ31)/SUM(GP31:GQ31)</f>
        <v>18.953441447227572</v>
      </c>
      <c r="GM15" s="7"/>
      <c r="GN15" s="7"/>
      <c r="GO15" s="7"/>
      <c r="GP15" s="45">
        <v>16.7</v>
      </c>
      <c r="GQ15" s="66">
        <v>46.752319771591722</v>
      </c>
      <c r="GR15" s="11"/>
      <c r="GS15" s="11"/>
      <c r="GT15" s="131"/>
      <c r="GU15" s="6"/>
      <c r="GV15" s="45"/>
      <c r="GW15" s="7"/>
      <c r="GX15" s="7"/>
      <c r="GY15" s="7"/>
      <c r="GZ15" s="45"/>
      <c r="HA15" s="66"/>
      <c r="HB15" s="11"/>
      <c r="HC15" s="11"/>
      <c r="HD15" s="131"/>
      <c r="HE15" s="6"/>
      <c r="HF15" s="45"/>
      <c r="HG15" s="7"/>
      <c r="HH15" s="7"/>
      <c r="HI15" s="7"/>
      <c r="HJ15" s="45"/>
      <c r="HK15" s="66"/>
      <c r="HL15" s="11"/>
      <c r="HM15" s="11"/>
      <c r="HN15" s="131" t="s">
        <v>348</v>
      </c>
      <c r="HO15" s="6">
        <v>1</v>
      </c>
      <c r="HP15" s="45">
        <v>13.784190000000001</v>
      </c>
      <c r="HQ15" s="7"/>
      <c r="HR15" s="7"/>
      <c r="HS15" s="7"/>
      <c r="HT15" s="45">
        <v>13.784190000000001</v>
      </c>
      <c r="HU15" s="66"/>
      <c r="HV15" s="11"/>
      <c r="HW15" s="11"/>
      <c r="HX15" s="131"/>
      <c r="HY15" s="6"/>
      <c r="HZ15" s="45"/>
      <c r="IA15" s="7"/>
      <c r="IB15" s="7"/>
      <c r="IC15" s="7"/>
      <c r="ID15" s="45"/>
      <c r="IE15" s="66"/>
      <c r="IF15" s="11"/>
      <c r="IG15" s="11"/>
      <c r="IH15" s="131" t="s">
        <v>263</v>
      </c>
      <c r="II15" s="6">
        <v>1</v>
      </c>
      <c r="IJ15" s="45"/>
      <c r="IK15" s="207"/>
      <c r="IL15" s="207">
        <v>25.423729999999999</v>
      </c>
      <c r="IM15" s="207"/>
      <c r="IN15" s="45"/>
      <c r="IO15" s="66"/>
      <c r="IP15" s="11"/>
      <c r="IQ15" s="11"/>
      <c r="IR15" s="131"/>
      <c r="IS15" s="6"/>
      <c r="IT15" s="45"/>
      <c r="IU15" s="7"/>
      <c r="IV15" s="7"/>
      <c r="IW15" s="7"/>
      <c r="IX15" s="45"/>
      <c r="IY15" s="66"/>
      <c r="IZ15" s="11"/>
      <c r="JA15" s="11"/>
      <c r="JB15" s="131" t="s">
        <v>348</v>
      </c>
      <c r="JC15" s="6">
        <v>1</v>
      </c>
      <c r="JD15" s="45">
        <v>15.6</v>
      </c>
      <c r="JE15" s="7"/>
      <c r="JF15" s="7"/>
      <c r="JG15" s="7"/>
      <c r="JH15" s="45">
        <v>15.6</v>
      </c>
      <c r="JI15" s="66"/>
      <c r="JJ15" s="11"/>
      <c r="JK15" s="11"/>
      <c r="JL15" s="131" t="s">
        <v>358</v>
      </c>
      <c r="JM15" s="6">
        <v>1</v>
      </c>
      <c r="JN15" s="45">
        <v>19.103521878335112</v>
      </c>
      <c r="JO15" s="7"/>
      <c r="JP15" s="7"/>
      <c r="JQ15" s="7"/>
      <c r="JR15" s="45">
        <v>19.103521878335112</v>
      </c>
      <c r="JS15" s="66"/>
      <c r="JT15" s="11"/>
      <c r="JU15" s="11"/>
      <c r="JV15" s="131"/>
      <c r="JW15" s="6"/>
      <c r="JX15" s="45"/>
      <c r="JY15" s="7"/>
      <c r="JZ15" s="7"/>
      <c r="KA15" s="7"/>
      <c r="KB15" s="45"/>
      <c r="KC15" s="66"/>
      <c r="KD15" s="11"/>
      <c r="KE15" s="11"/>
      <c r="KF15" s="131" t="s">
        <v>358</v>
      </c>
      <c r="KG15" s="6">
        <v>1</v>
      </c>
      <c r="KH15" s="45">
        <v>17.815714598380389</v>
      </c>
      <c r="KI15" s="7"/>
      <c r="KJ15" s="7"/>
      <c r="KK15" s="7"/>
      <c r="KL15" s="45">
        <v>17.815714598380389</v>
      </c>
      <c r="KM15" s="66"/>
      <c r="KN15" s="11"/>
      <c r="KO15" s="11"/>
      <c r="KP15" s="131"/>
      <c r="KQ15" s="6"/>
      <c r="KR15" s="45"/>
      <c r="KS15" s="7"/>
      <c r="KT15" s="7"/>
      <c r="KU15" s="7"/>
      <c r="KV15" s="45"/>
      <c r="KW15" s="66"/>
      <c r="KX15" s="11"/>
      <c r="KY15" s="11"/>
      <c r="KZ15" s="131" t="s">
        <v>378</v>
      </c>
      <c r="LA15" s="6"/>
      <c r="LB15" s="45"/>
      <c r="LC15" s="7"/>
      <c r="LD15" s="7"/>
      <c r="LE15" s="7"/>
      <c r="LF15" s="45"/>
      <c r="LG15" s="66"/>
      <c r="LH15" s="11"/>
      <c r="LI15" s="11"/>
      <c r="LJ15" s="131" t="s">
        <v>393</v>
      </c>
      <c r="LK15" s="6">
        <v>1</v>
      </c>
      <c r="LL15" s="45">
        <v>23.097626715552693</v>
      </c>
      <c r="LM15" s="45"/>
      <c r="LN15" s="45">
        <v>17.289423685877136</v>
      </c>
      <c r="LO15" s="45"/>
      <c r="LP15" s="45">
        <v>23.9</v>
      </c>
      <c r="LQ15" s="66">
        <v>15.539494062983996</v>
      </c>
      <c r="LR15" s="11"/>
      <c r="LS15" s="11"/>
      <c r="LT15" s="131" t="s">
        <v>393</v>
      </c>
      <c r="LU15" s="6">
        <v>1</v>
      </c>
      <c r="LV15" s="45">
        <v>33.331714729370013</v>
      </c>
      <c r="LW15" s="45"/>
      <c r="LX15" s="45">
        <v>19.832352585749728</v>
      </c>
      <c r="LY15" s="45">
        <v>62</v>
      </c>
      <c r="LZ15" s="45">
        <v>26.05</v>
      </c>
      <c r="MA15" s="66">
        <v>62.046035805626602</v>
      </c>
      <c r="MB15" s="11"/>
      <c r="MC15" s="11"/>
      <c r="MD15" s="131" t="s">
        <v>393</v>
      </c>
      <c r="ME15" s="6">
        <v>1</v>
      </c>
      <c r="MF15" s="45">
        <v>36.44468981118942</v>
      </c>
      <c r="MG15" s="45">
        <v>30.916844349680172</v>
      </c>
      <c r="MH15" s="45">
        <v>21.243156199677941</v>
      </c>
      <c r="MI15" s="45">
        <v>68.430000000000007</v>
      </c>
      <c r="MJ15" s="45">
        <v>28.37</v>
      </c>
      <c r="MK15" s="66">
        <v>62.988966900702103</v>
      </c>
      <c r="ML15" s="11"/>
      <c r="MM15" s="11"/>
    </row>
    <row xmlns:x14ac="http://schemas.microsoft.com/office/spreadsheetml/2009/9/ac" r="16" s="2" customFormat="true" x14ac:dyDescent="0.25">
      <c r="A16" s="420" t="str">
        <f ca="true">IF(ISBLANK('Data Summary'!A18),"",'Data Summary'!A18)</f>
        <v>NER_2012_UIS</v>
      </c>
      <c r="B16" s="131"/>
      <c r="C16" s="13"/>
      <c r="D16" s="45"/>
      <c r="E16" s="7"/>
      <c r="F16" s="7"/>
      <c r="G16" s="7"/>
      <c r="H16" s="45"/>
      <c r="I16" s="66"/>
      <c r="J16" s="11"/>
      <c r="K16" s="11"/>
      <c r="L16" s="131"/>
      <c r="M16" s="13"/>
      <c r="N16" s="45"/>
      <c r="O16" s="7"/>
      <c r="P16" s="7"/>
      <c r="Q16" s="7"/>
      <c r="R16" s="45"/>
      <c r="S16" s="66"/>
      <c r="T16" s="11"/>
      <c r="U16" s="11"/>
      <c r="V16" s="131"/>
      <c r="W16" s="13"/>
      <c r="X16" s="45"/>
      <c r="Y16" s="7"/>
      <c r="Z16" s="7"/>
      <c r="AA16" s="7"/>
      <c r="AB16" s="45"/>
      <c r="AC16" s="66"/>
      <c r="AD16" s="11"/>
      <c r="AE16" s="11"/>
      <c r="AF16" s="131"/>
      <c r="AG16" s="13"/>
      <c r="AH16" s="45"/>
      <c r="AI16" s="7"/>
      <c r="AJ16" s="7"/>
      <c r="AK16" s="7"/>
      <c r="AL16" s="45"/>
      <c r="AM16" s="66"/>
      <c r="AN16" s="11"/>
      <c r="AO16" s="11"/>
      <c r="AP16" s="131"/>
      <c r="AQ16" s="13"/>
      <c r="AR16" s="45"/>
      <c r="AS16" s="7"/>
      <c r="AT16" s="7"/>
      <c r="AU16" s="7"/>
      <c r="AV16" s="45"/>
      <c r="AW16" s="66"/>
      <c r="AX16" s="11"/>
      <c r="AY16" s="11"/>
      <c r="AZ16" s="131"/>
      <c r="BA16" s="13"/>
      <c r="BB16" s="45"/>
      <c r="BC16" s="7"/>
      <c r="BD16" s="7"/>
      <c r="BE16" s="7"/>
      <c r="BF16" s="45"/>
      <c r="BG16" s="66"/>
      <c r="BH16" s="11"/>
      <c r="BI16" s="11"/>
      <c r="BJ16" s="131"/>
      <c r="BK16" s="13"/>
      <c r="BL16" s="45"/>
      <c r="BM16" s="7"/>
      <c r="BN16" s="7"/>
      <c r="BO16" s="7"/>
      <c r="BP16" s="45"/>
      <c r="BQ16" s="66"/>
      <c r="BR16" s="11"/>
      <c r="BS16" s="11"/>
      <c r="BT16" s="131"/>
      <c r="BU16" s="13"/>
      <c r="BV16" s="45"/>
      <c r="BW16" s="7"/>
      <c r="BX16" s="7"/>
      <c r="BY16" s="7"/>
      <c r="BZ16" s="45"/>
      <c r="CA16" s="66"/>
      <c r="CB16" s="11"/>
      <c r="CC16" s="11"/>
      <c r="CD16" s="137"/>
      <c r="CE16" s="108"/>
      <c r="CF16" s="45"/>
      <c r="CG16" s="7"/>
      <c r="CH16" s="7"/>
      <c r="CI16" s="7"/>
      <c r="CJ16" s="45"/>
      <c r="CK16" s="66"/>
      <c r="CL16" s="11"/>
      <c r="CM16" s="11"/>
      <c r="CN16" s="131"/>
      <c r="CO16" s="13"/>
      <c r="CP16" s="45"/>
      <c r="CQ16" s="7"/>
      <c r="CR16" s="7"/>
      <c r="CS16" s="7"/>
      <c r="CT16" s="45"/>
      <c r="CU16" s="66"/>
      <c r="CV16" s="11"/>
      <c r="CW16" s="11"/>
      <c r="CX16" s="131"/>
      <c r="CY16" s="13"/>
      <c r="CZ16" s="45"/>
      <c r="DA16" s="7"/>
      <c r="DB16" s="7"/>
      <c r="DC16" s="7"/>
      <c r="DD16" s="45"/>
      <c r="DE16" s="66"/>
      <c r="DF16" s="11"/>
      <c r="DG16" s="11"/>
      <c r="DH16" s="131"/>
      <c r="DI16" s="13"/>
      <c r="DJ16" s="45"/>
      <c r="DK16" s="7"/>
      <c r="DL16" s="7"/>
      <c r="DM16" s="7"/>
      <c r="DN16" s="45"/>
      <c r="DO16" s="66"/>
      <c r="DP16" s="11"/>
      <c r="DQ16" s="11"/>
      <c r="DR16" s="131"/>
      <c r="DS16" s="13"/>
      <c r="DT16" s="45"/>
      <c r="DU16" s="7"/>
      <c r="DV16" s="7"/>
      <c r="DW16" s="7"/>
      <c r="DX16" s="45"/>
      <c r="DY16" s="66"/>
      <c r="DZ16" s="11"/>
      <c r="EA16" s="11"/>
      <c r="EB16" s="131"/>
      <c r="EC16" s="13"/>
      <c r="ED16" s="45"/>
      <c r="EE16" s="7"/>
      <c r="EF16" s="7"/>
      <c r="EG16" s="7"/>
      <c r="EH16" s="45"/>
      <c r="EI16" s="66"/>
      <c r="EJ16" s="11"/>
      <c r="EK16" s="11"/>
      <c r="EL16" s="131"/>
      <c r="EM16" s="13"/>
      <c r="EN16" s="45"/>
      <c r="EO16" s="7"/>
      <c r="EP16" s="7"/>
      <c r="EQ16" s="7"/>
      <c r="ER16" s="45"/>
      <c r="ES16" s="66"/>
      <c r="ET16" s="11"/>
      <c r="EU16" s="11"/>
      <c r="EV16" s="131"/>
      <c r="EW16" s="13"/>
      <c r="EX16" s="45"/>
      <c r="EY16" s="7"/>
      <c r="EZ16" s="7"/>
      <c r="FA16" s="7"/>
      <c r="FB16" s="45"/>
      <c r="FC16" s="66"/>
      <c r="FD16" s="11"/>
      <c r="FE16" s="11"/>
      <c r="FF16" s="131"/>
      <c r="FG16" s="13"/>
      <c r="FH16" s="45"/>
      <c r="FI16" s="7"/>
      <c r="FJ16" s="7"/>
      <c r="FK16" s="7"/>
      <c r="FL16" s="45"/>
      <c r="FM16" s="66"/>
      <c r="FN16" s="11"/>
      <c r="FO16" s="11"/>
      <c r="FP16" s="131" t="s">
        <v>202</v>
      </c>
      <c r="FQ16" s="13">
        <v>1</v>
      </c>
      <c r="FR16" s="45"/>
      <c r="FS16" s="7"/>
      <c r="FT16" s="7"/>
      <c r="FU16" s="7"/>
      <c r="FV16" s="45"/>
      <c r="FW16" s="66">
        <v>2.4749558043606363</v>
      </c>
      <c r="FX16" s="11"/>
      <c r="FY16" s="11"/>
      <c r="FZ16" s="131"/>
      <c r="GA16" s="13"/>
      <c r="GB16" s="45"/>
      <c r="GC16" s="7"/>
      <c r="GD16" s="7"/>
      <c r="GE16" s="7"/>
      <c r="GF16" s="45"/>
      <c r="GG16" s="66"/>
      <c r="GH16" s="11"/>
      <c r="GI16" s="11"/>
      <c r="GJ16" s="131"/>
      <c r="GK16" s="13"/>
      <c r="GL16" s="45"/>
      <c r="GM16" s="7"/>
      <c r="GN16" s="7"/>
      <c r="GO16" s="7"/>
      <c r="GP16" s="45"/>
      <c r="GQ16" s="66"/>
      <c r="GR16" s="11"/>
      <c r="GS16" s="11"/>
      <c r="GT16" s="131"/>
      <c r="GU16" s="13"/>
      <c r="GV16" s="45"/>
      <c r="GW16" s="7"/>
      <c r="GX16" s="7"/>
      <c r="GY16" s="7"/>
      <c r="GZ16" s="45"/>
      <c r="HA16" s="66"/>
      <c r="HB16" s="11"/>
      <c r="HC16" s="11"/>
      <c r="HD16" s="131"/>
      <c r="HE16" s="13"/>
      <c r="HF16" s="45"/>
      <c r="HG16" s="7"/>
      <c r="HH16" s="7"/>
      <c r="HI16" s="7"/>
      <c r="HJ16" s="45"/>
      <c r="HK16" s="66"/>
      <c r="HL16" s="11"/>
      <c r="HM16" s="11"/>
      <c r="HN16" s="131"/>
      <c r="HO16" s="13"/>
      <c r="HP16" s="45"/>
      <c r="HQ16" s="7"/>
      <c r="HR16" s="7"/>
      <c r="HS16" s="7"/>
      <c r="HT16" s="45"/>
      <c r="HU16" s="66"/>
      <c r="HV16" s="11"/>
      <c r="HW16" s="11"/>
      <c r="HX16" s="131"/>
      <c r="HY16" s="13"/>
      <c r="HZ16" s="45"/>
      <c r="IA16" s="7"/>
      <c r="IB16" s="7"/>
      <c r="IC16" s="7"/>
      <c r="ID16" s="45"/>
      <c r="IE16" s="66"/>
      <c r="IF16" s="11"/>
      <c r="IG16" s="11"/>
      <c r="IH16" s="131" t="s">
        <v>264</v>
      </c>
      <c r="II16" s="210">
        <v>1</v>
      </c>
      <c r="IJ16" s="45"/>
      <c r="IK16" s="207"/>
      <c r="IL16" s="207">
        <v>15.254239999999999</v>
      </c>
      <c r="IM16" s="207"/>
      <c r="IN16" s="45"/>
      <c r="IO16" s="66"/>
      <c r="IP16" s="11"/>
      <c r="IQ16" s="11"/>
      <c r="IR16" s="131"/>
      <c r="IS16" s="13"/>
      <c r="IT16" s="45"/>
      <c r="IU16" s="7"/>
      <c r="IV16" s="7"/>
      <c r="IW16" s="7"/>
      <c r="IX16" s="45"/>
      <c r="IY16" s="66"/>
      <c r="IZ16" s="11"/>
      <c r="JA16" s="11"/>
      <c r="JB16" s="131"/>
      <c r="JC16" s="13"/>
      <c r="JD16" s="45"/>
      <c r="JE16" s="7"/>
      <c r="JF16" s="7"/>
      <c r="JG16" s="7"/>
      <c r="JH16" s="45"/>
      <c r="JI16" s="66"/>
      <c r="JJ16" s="11"/>
      <c r="JK16" s="11"/>
      <c r="JL16" s="131"/>
      <c r="JM16" s="13"/>
      <c r="JN16" s="45"/>
      <c r="JO16" s="7"/>
      <c r="JP16" s="7"/>
      <c r="JQ16" s="7"/>
      <c r="JR16" s="45"/>
      <c r="JS16" s="66"/>
      <c r="JT16" s="11"/>
      <c r="JU16" s="11"/>
      <c r="JV16" s="131"/>
      <c r="JW16" s="13"/>
      <c r="JX16" s="45"/>
      <c r="JY16" s="7"/>
      <c r="JZ16" s="7"/>
      <c r="KA16" s="7"/>
      <c r="KB16" s="45"/>
      <c r="KC16" s="66"/>
      <c r="KD16" s="11"/>
      <c r="KE16" s="11"/>
      <c r="KF16" s="131"/>
      <c r="KG16" s="13"/>
      <c r="KH16" s="45"/>
      <c r="KI16" s="7"/>
      <c r="KJ16" s="7"/>
      <c r="KK16" s="7"/>
      <c r="KL16" s="45"/>
      <c r="KM16" s="66"/>
      <c r="KN16" s="11"/>
      <c r="KO16" s="11"/>
      <c r="KP16" s="131"/>
      <c r="KQ16" s="13"/>
      <c r="KR16" s="45"/>
      <c r="KS16" s="7"/>
      <c r="KT16" s="7"/>
      <c r="KU16" s="7"/>
      <c r="KV16" s="45"/>
      <c r="KW16" s="66"/>
      <c r="KX16" s="11"/>
      <c r="KY16" s="11"/>
      <c r="KZ16" s="131"/>
      <c r="LA16" s="13"/>
      <c r="LB16" s="45"/>
      <c r="LC16" s="7"/>
      <c r="LD16" s="7"/>
      <c r="LE16" s="7"/>
      <c r="LF16" s="45"/>
      <c r="LG16" s="66"/>
      <c r="LH16" s="11"/>
      <c r="LI16" s="11"/>
      <c r="LJ16" s="131"/>
      <c r="LK16" s="13"/>
      <c r="LL16" s="45"/>
      <c r="LM16" s="7"/>
      <c r="LN16" s="7"/>
      <c r="LO16" s="7"/>
      <c r="LP16" s="45"/>
      <c r="LQ16" s="66"/>
      <c r="LR16" s="11"/>
      <c r="LS16" s="11"/>
      <c r="LT16" s="131"/>
      <c r="LU16" s="13"/>
      <c r="LV16" s="45"/>
      <c r="LW16" s="7"/>
      <c r="LX16" s="7"/>
      <c r="LY16" s="7"/>
      <c r="LZ16" s="45"/>
      <c r="MA16" s="66"/>
      <c r="MB16" s="11"/>
      <c r="MC16" s="11"/>
      <c r="MD16" s="131"/>
      <c r="ME16" s="13"/>
      <c r="MF16" s="45"/>
      <c r="MG16" s="7"/>
      <c r="MH16" s="7"/>
      <c r="MI16" s="7"/>
      <c r="MJ16" s="45"/>
      <c r="MK16" s="66"/>
      <c r="ML16" s="11"/>
      <c r="MM16" s="11"/>
    </row>
    <row xmlns:x14ac="http://schemas.microsoft.com/office/spreadsheetml/2009/9/ac" r="17" s="2" customFormat="true" x14ac:dyDescent="0.25">
      <c r="A17" s="420" t="str">
        <f ca="true">IF(ISBLANK('Data Summary'!A19),"",'Data Summary'!A19)</f>
        <v>NER_2013_EMIS</v>
      </c>
      <c r="B17" s="131"/>
      <c r="C17" s="13"/>
      <c r="D17" s="45"/>
      <c r="E17" s="7"/>
      <c r="F17" s="7"/>
      <c r="G17" s="7"/>
      <c r="H17" s="7"/>
      <c r="I17" s="26"/>
      <c r="J17" s="11"/>
      <c r="K17" s="11"/>
      <c r="L17" s="131"/>
      <c r="M17" s="13"/>
      <c r="N17" s="45"/>
      <c r="O17" s="7"/>
      <c r="P17" s="7"/>
      <c r="Q17" s="7"/>
      <c r="R17" s="7"/>
      <c r="S17" s="26"/>
      <c r="T17" s="11"/>
      <c r="U17" s="11"/>
      <c r="V17" s="131"/>
      <c r="W17" s="13"/>
      <c r="X17" s="45"/>
      <c r="Y17" s="7"/>
      <c r="Z17" s="7"/>
      <c r="AA17" s="7"/>
      <c r="AB17" s="7"/>
      <c r="AC17" s="26"/>
      <c r="AD17" s="11"/>
      <c r="AE17" s="11"/>
      <c r="AF17" s="131"/>
      <c r="AG17" s="13"/>
      <c r="AH17" s="45"/>
      <c r="AI17" s="7"/>
      <c r="AJ17" s="7"/>
      <c r="AK17" s="7"/>
      <c r="AL17" s="7"/>
      <c r="AM17" s="26"/>
      <c r="AN17" s="11"/>
      <c r="AO17" s="11"/>
      <c r="AP17" s="131"/>
      <c r="AQ17" s="13"/>
      <c r="AR17" s="45"/>
      <c r="AS17" s="7"/>
      <c r="AT17" s="7"/>
      <c r="AU17" s="7"/>
      <c r="AV17" s="7"/>
      <c r="AW17" s="26"/>
      <c r="AX17" s="11"/>
      <c r="AY17" s="11"/>
      <c r="AZ17" s="131"/>
      <c r="BA17" s="13"/>
      <c r="BB17" s="45"/>
      <c r="BC17" s="7"/>
      <c r="BD17" s="7"/>
      <c r="BE17" s="7"/>
      <c r="BF17" s="7"/>
      <c r="BG17" s="26"/>
      <c r="BH17" s="11"/>
      <c r="BI17" s="11"/>
      <c r="BJ17" s="131"/>
      <c r="BK17" s="13"/>
      <c r="BL17" s="45"/>
      <c r="BM17" s="7"/>
      <c r="BN17" s="7"/>
      <c r="BO17" s="7"/>
      <c r="BP17" s="7"/>
      <c r="BQ17" s="26"/>
      <c r="BR17" s="11"/>
      <c r="BS17" s="11"/>
      <c r="BT17" s="131"/>
      <c r="BU17" s="13"/>
      <c r="BV17" s="45"/>
      <c r="BW17" s="7"/>
      <c r="BX17" s="7"/>
      <c r="BY17" s="7"/>
      <c r="BZ17" s="7"/>
      <c r="CA17" s="26"/>
      <c r="CB17" s="11"/>
      <c r="CC17" s="11"/>
      <c r="CD17" s="137"/>
      <c r="CE17" s="108"/>
      <c r="CF17" s="45"/>
      <c r="CG17" s="7"/>
      <c r="CH17" s="7"/>
      <c r="CI17" s="7"/>
      <c r="CJ17" s="45"/>
      <c r="CK17" s="26"/>
      <c r="CL17" s="11"/>
      <c r="CM17" s="11"/>
      <c r="CN17" s="131"/>
      <c r="CO17" s="13"/>
      <c r="CP17" s="45"/>
      <c r="CQ17" s="7"/>
      <c r="CR17" s="7"/>
      <c r="CS17" s="7"/>
      <c r="CT17" s="7"/>
      <c r="CU17" s="26"/>
      <c r="CV17" s="11"/>
      <c r="CW17" s="11"/>
      <c r="CX17" s="131"/>
      <c r="CY17" s="13"/>
      <c r="CZ17" s="45"/>
      <c r="DA17" s="7"/>
      <c r="DB17" s="7"/>
      <c r="DC17" s="7"/>
      <c r="DD17" s="7"/>
      <c r="DE17" s="26"/>
      <c r="DF17" s="11"/>
      <c r="DG17" s="11"/>
      <c r="DH17" s="131"/>
      <c r="DI17" s="13"/>
      <c r="DJ17" s="45"/>
      <c r="DK17" s="7"/>
      <c r="DL17" s="7"/>
      <c r="DM17" s="7"/>
      <c r="DN17" s="7"/>
      <c r="DO17" s="26"/>
      <c r="DP17" s="11"/>
      <c r="DQ17" s="11"/>
      <c r="DR17" s="131"/>
      <c r="DS17" s="13"/>
      <c r="DT17" s="45"/>
      <c r="DU17" s="7"/>
      <c r="DV17" s="7"/>
      <c r="DW17" s="7"/>
      <c r="DX17" s="7"/>
      <c r="DY17" s="26"/>
      <c r="DZ17" s="11"/>
      <c r="EA17" s="11"/>
      <c r="EB17" s="131"/>
      <c r="EC17" s="13"/>
      <c r="ED17" s="45"/>
      <c r="EE17" s="7"/>
      <c r="EF17" s="7"/>
      <c r="EG17" s="7"/>
      <c r="EH17" s="7"/>
      <c r="EI17" s="26"/>
      <c r="EJ17" s="11"/>
      <c r="EK17" s="11"/>
      <c r="EL17" s="131"/>
      <c r="EM17" s="13"/>
      <c r="EN17" s="45"/>
      <c r="EO17" s="7"/>
      <c r="EP17" s="7"/>
      <c r="EQ17" s="7"/>
      <c r="ER17" s="7"/>
      <c r="ES17" s="26"/>
      <c r="ET17" s="11"/>
      <c r="EU17" s="11"/>
      <c r="EV17" s="131"/>
      <c r="EW17" s="13"/>
      <c r="EX17" s="45"/>
      <c r="EY17" s="7"/>
      <c r="EZ17" s="7"/>
      <c r="FB17" s="7"/>
      <c r="FC17" s="26"/>
      <c r="FD17" s="11"/>
      <c r="FE17" s="11"/>
      <c r="FF17" s="131"/>
      <c r="FG17" s="13"/>
      <c r="FH17" s="45"/>
      <c r="FI17" s="7"/>
      <c r="FJ17" s="7"/>
      <c r="FK17" s="7"/>
      <c r="FL17" s="7"/>
      <c r="FM17" s="26"/>
      <c r="FN17" s="11"/>
      <c r="FO17" s="11"/>
      <c r="FP17" s="131" t="s">
        <v>203</v>
      </c>
      <c r="FQ17" s="13">
        <v>0.5</v>
      </c>
      <c r="FR17" s="45"/>
      <c r="FS17" s="7"/>
      <c r="FT17" s="7"/>
      <c r="FU17" s="7"/>
      <c r="FV17" s="7"/>
      <c r="FW17" s="26">
        <v>15.851502651738361</v>
      </c>
      <c r="FX17" s="11"/>
      <c r="FY17" s="11"/>
      <c r="FZ17" s="131"/>
      <c r="GA17" s="13"/>
      <c r="GB17" s="45"/>
      <c r="GC17" s="7"/>
      <c r="GD17" s="7"/>
      <c r="GE17" s="7"/>
      <c r="GF17" s="7"/>
      <c r="GG17" s="26"/>
      <c r="GH17" s="11"/>
      <c r="GI17" s="11"/>
      <c r="GJ17" s="131"/>
      <c r="GK17" s="13"/>
      <c r="GL17" s="45"/>
      <c r="GM17" s="7"/>
      <c r="GN17" s="7"/>
      <c r="GO17" s="7"/>
      <c r="GP17" s="7"/>
      <c r="GQ17" s="26"/>
      <c r="GR17" s="11"/>
      <c r="GS17" s="11"/>
      <c r="GT17" s="131"/>
      <c r="GU17" s="13"/>
      <c r="GV17" s="45"/>
      <c r="GW17" s="7"/>
      <c r="GX17" s="7"/>
      <c r="GY17" s="7"/>
      <c r="GZ17" s="7"/>
      <c r="HA17" s="26"/>
      <c r="HB17" s="11"/>
      <c r="HC17" s="11"/>
      <c r="HD17" s="131"/>
      <c r="HE17" s="13"/>
      <c r="HF17" s="45"/>
      <c r="HG17" s="7"/>
      <c r="HH17" s="7"/>
      <c r="HI17" s="7"/>
      <c r="HJ17" s="7"/>
      <c r="HK17" s="26"/>
      <c r="HL17" s="11"/>
      <c r="HM17" s="11"/>
      <c r="HN17" s="131"/>
      <c r="HO17" s="13"/>
      <c r="HP17" s="45"/>
      <c r="HQ17" s="7"/>
      <c r="HR17" s="7"/>
      <c r="HS17" s="7"/>
      <c r="HT17" s="7"/>
      <c r="HU17" s="26"/>
      <c r="HV17" s="11"/>
      <c r="HW17" s="11"/>
      <c r="HX17" s="131"/>
      <c r="HY17" s="13"/>
      <c r="HZ17" s="45"/>
      <c r="IA17" s="7"/>
      <c r="IB17" s="7"/>
      <c r="IC17" s="7"/>
      <c r="ID17" s="7"/>
      <c r="IE17" s="26"/>
      <c r="IF17" s="11"/>
      <c r="IG17" s="11"/>
      <c r="IH17" s="131" t="s">
        <v>265</v>
      </c>
      <c r="II17" s="210">
        <v>1</v>
      </c>
      <c r="IJ17" s="45"/>
      <c r="IK17" s="207"/>
      <c r="IL17" s="207">
        <v>1.69492</v>
      </c>
      <c r="IM17" s="207"/>
      <c r="IN17" s="207"/>
      <c r="IO17" s="26"/>
      <c r="IP17" s="11"/>
      <c r="IQ17" s="11"/>
      <c r="IR17" s="131"/>
      <c r="IS17" s="13"/>
      <c r="IT17" s="45"/>
      <c r="IU17" s="7"/>
      <c r="IV17" s="7"/>
      <c r="IW17" s="7"/>
      <c r="IX17" s="7"/>
      <c r="IY17" s="26"/>
      <c r="IZ17" s="11"/>
      <c r="JA17" s="11"/>
      <c r="JB17" s="131"/>
      <c r="JC17" s="13"/>
      <c r="JD17" s="45"/>
      <c r="JE17" s="7"/>
      <c r="JF17" s="7"/>
      <c r="JG17" s="7"/>
      <c r="JH17" s="7"/>
      <c r="JI17" s="26"/>
      <c r="JJ17" s="11"/>
      <c r="JK17" s="11"/>
      <c r="JL17" s="131"/>
      <c r="JM17" s="13"/>
      <c r="JN17" s="45"/>
      <c r="JO17" s="7"/>
      <c r="JP17" s="7"/>
      <c r="JQ17" s="7"/>
      <c r="JR17" s="7"/>
      <c r="JS17" s="26"/>
      <c r="JT17" s="11"/>
      <c r="JU17" s="11"/>
      <c r="JV17" s="131"/>
      <c r="JW17" s="13"/>
      <c r="JX17" s="45"/>
      <c r="JY17" s="7"/>
      <c r="JZ17" s="7"/>
      <c r="KA17" s="7"/>
      <c r="KB17" s="7"/>
      <c r="KC17" s="26"/>
      <c r="KD17" s="11"/>
      <c r="KE17" s="11"/>
      <c r="KF17" s="131"/>
      <c r="KG17" s="13"/>
      <c r="KH17" s="45"/>
      <c r="KI17" s="7"/>
      <c r="KJ17" s="7"/>
      <c r="KK17" s="7"/>
      <c r="KL17" s="7"/>
      <c r="KM17" s="26"/>
      <c r="KN17" s="11"/>
      <c r="KO17" s="11"/>
      <c r="KP17" s="131"/>
      <c r="KQ17" s="13"/>
      <c r="KR17" s="45"/>
      <c r="KS17" s="7"/>
      <c r="KT17" s="7"/>
      <c r="KU17" s="7"/>
      <c r="KV17" s="7"/>
      <c r="KW17" s="26"/>
      <c r="KX17" s="11"/>
      <c r="KY17" s="11"/>
      <c r="KZ17" s="131"/>
      <c r="LA17" s="13"/>
      <c r="LB17" s="45"/>
      <c r="LC17" s="7"/>
      <c r="LD17" s="7"/>
      <c r="LE17" s="7"/>
      <c r="LF17" s="7"/>
      <c r="LG17" s="26"/>
      <c r="LH17" s="11"/>
      <c r="LI17" s="11"/>
      <c r="LJ17" s="131"/>
      <c r="LK17" s="13"/>
      <c r="LL17" s="45"/>
      <c r="LM17" s="7"/>
      <c r="LN17" s="7"/>
      <c r="LO17" s="7"/>
      <c r="LP17" s="7"/>
      <c r="LQ17" s="26"/>
      <c r="LR17" s="11"/>
      <c r="LS17" s="11"/>
      <c r="LT17" s="131"/>
      <c r="LU17" s="13"/>
      <c r="LV17" s="45"/>
      <c r="LW17" s="7"/>
      <c r="LX17" s="7"/>
      <c r="LY17" s="7"/>
      <c r="LZ17" s="7"/>
      <c r="MA17" s="26"/>
      <c r="MB17" s="11"/>
      <c r="MC17" s="11"/>
      <c r="MD17" s="131"/>
      <c r="ME17" s="13"/>
      <c r="MF17" s="45"/>
      <c r="MG17" s="7"/>
      <c r="MH17" s="7"/>
      <c r="MI17" s="7"/>
      <c r="MJ17" s="7"/>
      <c r="MK17" s="26"/>
      <c r="ML17" s="11"/>
      <c r="MM17" s="11"/>
    </row>
    <row xmlns:x14ac="http://schemas.microsoft.com/office/spreadsheetml/2009/9/ac" r="18" s="2" customFormat="true" x14ac:dyDescent="0.25">
      <c r="A18" s="420" t="str">
        <f ca="true">IF(ISBLANK('Data Summary'!A20),"",'Data Summary'!A20)</f>
        <v>NER_2013_UIS</v>
      </c>
      <c r="B18" s="131"/>
      <c r="C18" s="13"/>
      <c r="D18" s="45"/>
      <c r="E18" s="67"/>
      <c r="F18" s="67"/>
      <c r="G18" s="7"/>
      <c r="H18" s="7"/>
      <c r="I18" s="26"/>
      <c r="J18" s="11"/>
      <c r="K18" s="11"/>
      <c r="L18" s="131"/>
      <c r="M18" s="13"/>
      <c r="N18" s="45"/>
      <c r="O18" s="67"/>
      <c r="P18" s="67"/>
      <c r="Q18" s="7"/>
      <c r="R18" s="7"/>
      <c r="S18" s="26"/>
      <c r="T18" s="11"/>
      <c r="U18" s="11"/>
      <c r="V18" s="131"/>
      <c r="W18" s="13"/>
      <c r="X18" s="45"/>
      <c r="Y18" s="67"/>
      <c r="Z18" s="67"/>
      <c r="AA18" s="7"/>
      <c r="AB18" s="7"/>
      <c r="AC18" s="26"/>
      <c r="AD18" s="11"/>
      <c r="AE18" s="11"/>
      <c r="AF18" s="131"/>
      <c r="AG18" s="13"/>
      <c r="AH18" s="45"/>
      <c r="AI18" s="67"/>
      <c r="AJ18" s="67"/>
      <c r="AK18" s="7"/>
      <c r="AL18" s="7"/>
      <c r="AM18" s="26"/>
      <c r="AN18" s="11"/>
      <c r="AO18" s="11"/>
      <c r="AP18" s="131"/>
      <c r="AQ18" s="13"/>
      <c r="AR18" s="45"/>
      <c r="AS18" s="67"/>
      <c r="AT18" s="67"/>
      <c r="AU18" s="7"/>
      <c r="AV18" s="7"/>
      <c r="AW18" s="26"/>
      <c r="AX18" s="11"/>
      <c r="AY18" s="11"/>
      <c r="AZ18" s="131"/>
      <c r="BA18" s="13"/>
      <c r="BB18" s="45"/>
      <c r="BC18" s="67"/>
      <c r="BD18" s="67"/>
      <c r="BE18" s="7"/>
      <c r="BF18" s="7"/>
      <c r="BG18" s="26"/>
      <c r="BH18" s="11"/>
      <c r="BI18" s="11"/>
      <c r="BJ18" s="131"/>
      <c r="BK18" s="13"/>
      <c r="BL18" s="45"/>
      <c r="BM18" s="67"/>
      <c r="BN18" s="67"/>
      <c r="BO18" s="7"/>
      <c r="BP18" s="7"/>
      <c r="BQ18" s="26"/>
      <c r="BR18" s="11"/>
      <c r="BS18" s="11"/>
      <c r="BT18" s="131"/>
      <c r="BU18" s="13"/>
      <c r="BV18" s="45"/>
      <c r="BW18" s="67"/>
      <c r="BX18" s="67"/>
      <c r="BY18" s="7"/>
      <c r="BZ18" s="7"/>
      <c r="CA18" s="26"/>
      <c r="CB18" s="11"/>
      <c r="CC18" s="11"/>
      <c r="CD18" s="131"/>
      <c r="CE18" s="13"/>
      <c r="CF18" s="45"/>
      <c r="CG18" s="67"/>
      <c r="CH18" s="67"/>
      <c r="CI18" s="7"/>
      <c r="CJ18" s="45"/>
      <c r="CK18" s="26"/>
      <c r="CL18" s="11"/>
      <c r="CM18" s="11"/>
      <c r="CN18" s="131"/>
      <c r="CO18" s="13"/>
      <c r="CP18" s="45"/>
      <c r="CQ18" s="67"/>
      <c r="CR18" s="67"/>
      <c r="CS18" s="7"/>
      <c r="CT18" s="7"/>
      <c r="CU18" s="26"/>
      <c r="CV18" s="11"/>
      <c r="CW18" s="11"/>
      <c r="CX18" s="131"/>
      <c r="CY18" s="13"/>
      <c r="CZ18" s="45"/>
      <c r="DA18" s="67"/>
      <c r="DB18" s="67"/>
      <c r="DC18" s="7"/>
      <c r="DD18" s="7"/>
      <c r="DE18" s="26"/>
      <c r="DF18" s="11"/>
      <c r="DG18" s="11"/>
      <c r="DH18" s="131"/>
      <c r="DI18" s="13"/>
      <c r="DJ18" s="45"/>
      <c r="DK18" s="67"/>
      <c r="DL18" s="67"/>
      <c r="DM18" s="7"/>
      <c r="DN18" s="7"/>
      <c r="DO18" s="26"/>
      <c r="DP18" s="11"/>
      <c r="DQ18" s="11"/>
      <c r="DR18" s="131"/>
      <c r="DS18" s="13"/>
      <c r="DT18" s="45"/>
      <c r="DU18" s="67"/>
      <c r="DV18" s="67"/>
      <c r="DW18" s="7"/>
      <c r="DX18" s="7"/>
      <c r="DY18" s="26"/>
      <c r="DZ18" s="11"/>
      <c r="EA18" s="11"/>
      <c r="EB18" s="131"/>
      <c r="EC18" s="13"/>
      <c r="ED18" s="45"/>
      <c r="EE18" s="67"/>
      <c r="EF18" s="67"/>
      <c r="EG18" s="7"/>
      <c r="EH18" s="7"/>
      <c r="EI18" s="26"/>
      <c r="EJ18" s="11"/>
      <c r="EK18" s="11"/>
      <c r="EL18" s="131"/>
      <c r="EM18" s="13"/>
      <c r="EN18" s="45"/>
      <c r="EO18" s="67"/>
      <c r="EP18" s="67"/>
      <c r="EQ18" s="7"/>
      <c r="ER18" s="7"/>
      <c r="ES18" s="26"/>
      <c r="ET18" s="11"/>
      <c r="EU18" s="11"/>
      <c r="EV18" s="131"/>
      <c r="EW18" s="13"/>
      <c r="EX18" s="45"/>
      <c r="EY18" s="67"/>
      <c r="EZ18" s="67"/>
      <c r="FA18" s="7"/>
      <c r="FB18" s="7"/>
      <c r="FC18" s="26"/>
      <c r="FD18" s="11"/>
      <c r="FE18" s="11"/>
      <c r="FF18" s="131"/>
      <c r="FG18" s="13"/>
      <c r="FH18" s="45"/>
      <c r="FI18" s="67"/>
      <c r="FJ18" s="67"/>
      <c r="FK18" s="7"/>
      <c r="FL18" s="7"/>
      <c r="FM18" s="26"/>
      <c r="FN18" s="11"/>
      <c r="FO18" s="11"/>
      <c r="FP18" s="131"/>
      <c r="FQ18" s="13"/>
      <c r="FR18" s="45"/>
      <c r="FS18" s="67"/>
      <c r="FT18" s="67"/>
      <c r="FU18" s="7"/>
      <c r="FV18" s="7"/>
      <c r="FW18" s="26"/>
      <c r="FX18" s="11"/>
      <c r="FY18" s="11"/>
      <c r="FZ18" s="131"/>
      <c r="GA18" s="13"/>
      <c r="GB18" s="45"/>
      <c r="GC18" s="67"/>
      <c r="GD18" s="67"/>
      <c r="GE18" s="7"/>
      <c r="GF18" s="7"/>
      <c r="GG18" s="26"/>
      <c r="GH18" s="11"/>
      <c r="GI18" s="11"/>
      <c r="GJ18" s="131"/>
      <c r="GK18" s="13"/>
      <c r="GL18" s="45"/>
      <c r="GM18" s="67"/>
      <c r="GN18" s="67"/>
      <c r="GO18" s="7"/>
      <c r="GP18" s="7"/>
      <c r="GQ18" s="26"/>
      <c r="GR18" s="11"/>
      <c r="GS18" s="11"/>
      <c r="GT18" s="131"/>
      <c r="GU18" s="13"/>
      <c r="GV18" s="45"/>
      <c r="GW18" s="67"/>
      <c r="GX18" s="67"/>
      <c r="GY18" s="7"/>
      <c r="GZ18" s="7"/>
      <c r="HA18" s="26"/>
      <c r="HB18" s="11"/>
      <c r="HC18" s="11"/>
      <c r="HD18" s="131"/>
      <c r="HE18" s="13"/>
      <c r="HF18" s="45"/>
      <c r="HG18" s="67"/>
      <c r="HH18" s="67"/>
      <c r="HI18" s="7"/>
      <c r="HJ18" s="7"/>
      <c r="HK18" s="26"/>
      <c r="HL18" s="11"/>
      <c r="HM18" s="11"/>
      <c r="HN18" s="131"/>
      <c r="HO18" s="13"/>
      <c r="HP18" s="45"/>
      <c r="HQ18" s="67"/>
      <c r="HR18" s="67"/>
      <c r="HS18" s="7"/>
      <c r="HT18" s="7"/>
      <c r="HU18" s="26"/>
      <c r="HV18" s="11"/>
      <c r="HW18" s="11"/>
      <c r="HX18" s="131"/>
      <c r="HY18" s="13"/>
      <c r="HZ18" s="45"/>
      <c r="IA18" s="67"/>
      <c r="IB18" s="67"/>
      <c r="IC18" s="7"/>
      <c r="ID18" s="7"/>
      <c r="IE18" s="26"/>
      <c r="IF18" s="11"/>
      <c r="IG18" s="11"/>
      <c r="IH18" s="131" t="s">
        <v>266</v>
      </c>
      <c r="II18" s="210">
        <v>0</v>
      </c>
      <c r="IJ18" s="45"/>
      <c r="IK18" s="67"/>
      <c r="IL18" s="67">
        <v>23.728809999999999</v>
      </c>
      <c r="IM18" s="207"/>
      <c r="IN18" s="207"/>
      <c r="IO18" s="26"/>
      <c r="IP18" s="11"/>
      <c r="IQ18" s="11"/>
      <c r="IR18" s="131"/>
      <c r="IS18" s="13"/>
      <c r="IT18" s="45"/>
      <c r="IU18" s="67"/>
      <c r="IV18" s="67"/>
      <c r="IW18" s="7"/>
      <c r="IX18" s="7"/>
      <c r="IY18" s="26"/>
      <c r="IZ18" s="11"/>
      <c r="JA18" s="11"/>
      <c r="JB18" s="131"/>
      <c r="JC18" s="13"/>
      <c r="JD18" s="45"/>
      <c r="JE18" s="67"/>
      <c r="JF18" s="67"/>
      <c r="JG18" s="7"/>
      <c r="JH18" s="7"/>
      <c r="JI18" s="26"/>
      <c r="JJ18" s="11"/>
      <c r="JK18" s="11"/>
      <c r="JL18" s="131"/>
      <c r="JM18" s="13"/>
      <c r="JN18" s="45"/>
      <c r="JO18" s="67"/>
      <c r="JP18" s="67"/>
      <c r="JQ18" s="7"/>
      <c r="JR18" s="7"/>
      <c r="JS18" s="26"/>
      <c r="JT18" s="11"/>
      <c r="JU18" s="11"/>
      <c r="JV18" s="131"/>
      <c r="JW18" s="13"/>
      <c r="JX18" s="45"/>
      <c r="JY18" s="67"/>
      <c r="JZ18" s="67"/>
      <c r="KA18" s="7"/>
      <c r="KB18" s="7"/>
      <c r="KC18" s="26"/>
      <c r="KD18" s="11"/>
      <c r="KE18" s="11"/>
      <c r="KF18" s="131"/>
      <c r="KG18" s="13"/>
      <c r="KH18" s="45"/>
      <c r="KI18" s="67"/>
      <c r="KJ18" s="67"/>
      <c r="KK18" s="7"/>
      <c r="KL18" s="7"/>
      <c r="KM18" s="26"/>
      <c r="KN18" s="11"/>
      <c r="KO18" s="11"/>
      <c r="KP18" s="131"/>
      <c r="KQ18" s="13"/>
      <c r="KR18" s="45"/>
      <c r="KS18" s="67"/>
      <c r="KT18" s="67"/>
      <c r="KU18" s="7"/>
      <c r="KV18" s="7"/>
      <c r="KW18" s="26"/>
      <c r="KX18" s="11"/>
      <c r="KY18" s="11"/>
      <c r="KZ18" s="131"/>
      <c r="LA18" s="13"/>
      <c r="LB18" s="45"/>
      <c r="LC18" s="67"/>
      <c r="LD18" s="67"/>
      <c r="LE18" s="7"/>
      <c r="LF18" s="7"/>
      <c r="LG18" s="26"/>
      <c r="LH18" s="11"/>
      <c r="LI18" s="11"/>
      <c r="LJ18" s="131"/>
      <c r="LK18" s="13"/>
      <c r="LL18" s="45"/>
      <c r="LM18" s="67"/>
      <c r="LN18" s="67"/>
      <c r="LO18" s="7"/>
      <c r="LP18" s="7"/>
      <c r="LQ18" s="26"/>
      <c r="LR18" s="11"/>
      <c r="LS18" s="11"/>
      <c r="LT18" s="131"/>
      <c r="LU18" s="13"/>
      <c r="LV18" s="45"/>
      <c r="LW18" s="67"/>
      <c r="LX18" s="67"/>
      <c r="LY18" s="7"/>
      <c r="LZ18" s="7"/>
      <c r="MA18" s="26"/>
      <c r="MB18" s="11"/>
      <c r="MC18" s="11"/>
      <c r="MD18" s="131"/>
      <c r="ME18" s="13"/>
      <c r="MF18" s="45"/>
      <c r="MG18" s="67"/>
      <c r="MH18" s="67"/>
      <c r="MI18" s="7"/>
      <c r="MJ18" s="7"/>
      <c r="MK18" s="26"/>
      <c r="ML18" s="11"/>
      <c r="MM18" s="11"/>
    </row>
    <row xmlns:x14ac="http://schemas.microsoft.com/office/spreadsheetml/2009/9/ac" r="19" s="2" customFormat="true" x14ac:dyDescent="0.25">
      <c r="A19" s="420" t="str">
        <f ca="true">IF(ISBLANK('Data Summary'!A21),"",'Data Summary'!A21)</f>
        <v>NER_2014_EMIS</v>
      </c>
      <c r="B19" s="131"/>
      <c r="C19" s="6"/>
      <c r="D19" s="45"/>
      <c r="E19" s="67"/>
      <c r="F19" s="67"/>
      <c r="G19" s="67"/>
      <c r="H19" s="67"/>
      <c r="I19" s="68"/>
      <c r="J19" s="11"/>
      <c r="K19" s="11"/>
      <c r="L19" s="131"/>
      <c r="M19" s="6"/>
      <c r="N19" s="45"/>
      <c r="O19" s="67"/>
      <c r="P19" s="67"/>
      <c r="Q19" s="67"/>
      <c r="R19" s="67"/>
      <c r="S19" s="68"/>
      <c r="T19" s="11"/>
      <c r="U19" s="11"/>
      <c r="V19" s="131"/>
      <c r="W19" s="6"/>
      <c r="X19" s="45"/>
      <c r="Y19" s="67"/>
      <c r="Z19" s="67"/>
      <c r="AA19" s="67"/>
      <c r="AB19" s="67"/>
      <c r="AC19" s="68"/>
      <c r="AD19" s="11"/>
      <c r="AE19" s="11"/>
      <c r="AF19" s="131"/>
      <c r="AG19" s="6"/>
      <c r="AH19" s="45"/>
      <c r="AI19" s="67"/>
      <c r="AJ19" s="67"/>
      <c r="AK19" s="67"/>
      <c r="AL19" s="67"/>
      <c r="AM19" s="68"/>
      <c r="AN19" s="11"/>
      <c r="AO19" s="11"/>
      <c r="AP19" s="131"/>
      <c r="AQ19" s="6"/>
      <c r="AR19" s="45"/>
      <c r="AS19" s="67"/>
      <c r="AT19" s="67"/>
      <c r="AU19" s="67"/>
      <c r="AV19" s="67"/>
      <c r="AW19" s="68"/>
      <c r="AX19" s="11"/>
      <c r="AY19" s="11"/>
      <c r="AZ19" s="131"/>
      <c r="BA19" s="6"/>
      <c r="BB19" s="45"/>
      <c r="BC19" s="67"/>
      <c r="BD19" s="67"/>
      <c r="BE19" s="67"/>
      <c r="BF19" s="67"/>
      <c r="BG19" s="68"/>
      <c r="BH19" s="11"/>
      <c r="BI19" s="11"/>
      <c r="BJ19" s="131"/>
      <c r="BK19" s="6"/>
      <c r="BL19" s="45"/>
      <c r="BM19" s="67"/>
      <c r="BN19" s="67"/>
      <c r="BO19" s="67"/>
      <c r="BP19" s="67"/>
      <c r="BQ19" s="68"/>
      <c r="BR19" s="11"/>
      <c r="BS19" s="11"/>
      <c r="BT19" s="131"/>
      <c r="BU19" s="6"/>
      <c r="BV19" s="45"/>
      <c r="BW19" s="67"/>
      <c r="BX19" s="67"/>
      <c r="BY19" s="67"/>
      <c r="BZ19" s="67"/>
      <c r="CA19" s="68"/>
      <c r="CB19" s="11"/>
      <c r="CC19" s="11"/>
      <c r="CD19" s="131"/>
      <c r="CE19" s="6"/>
      <c r="CF19" s="109"/>
      <c r="CG19" s="67"/>
      <c r="CH19" s="67"/>
      <c r="CI19" s="67"/>
      <c r="CJ19" s="45"/>
      <c r="CK19" s="68"/>
      <c r="CL19" s="11"/>
      <c r="CM19" s="11"/>
      <c r="CN19" s="131"/>
      <c r="CO19" s="6"/>
      <c r="CP19" s="45"/>
      <c r="CQ19" s="67"/>
      <c r="CR19" s="67"/>
      <c r="CS19" s="67"/>
      <c r="CT19" s="67"/>
      <c r="CU19" s="68"/>
      <c r="CV19" s="11"/>
      <c r="CW19" s="11"/>
      <c r="CX19" s="131"/>
      <c r="CY19" s="6"/>
      <c r="CZ19" s="45"/>
      <c r="DA19" s="67"/>
      <c r="DB19" s="67"/>
      <c r="DC19" s="67"/>
      <c r="DD19" s="67"/>
      <c r="DE19" s="68"/>
      <c r="DF19" s="11"/>
      <c r="DG19" s="11"/>
      <c r="DH19" s="131"/>
      <c r="DI19" s="6"/>
      <c r="DJ19" s="45"/>
      <c r="DK19" s="67"/>
      <c r="DL19" s="67"/>
      <c r="DM19" s="67"/>
      <c r="DN19" s="67"/>
      <c r="DO19" s="68"/>
      <c r="DP19" s="11"/>
      <c r="DQ19" s="11"/>
      <c r="DR19" s="131"/>
      <c r="DS19" s="6"/>
      <c r="DT19" s="45"/>
      <c r="DU19" s="67"/>
      <c r="DV19" s="67"/>
      <c r="DW19" s="67"/>
      <c r="DX19" s="67"/>
      <c r="DY19" s="68"/>
      <c r="DZ19" s="11"/>
      <c r="EA19" s="11"/>
      <c r="EB19" s="131"/>
      <c r="EC19" s="6"/>
      <c r="ED19" s="45"/>
      <c r="EE19" s="67"/>
      <c r="EF19" s="67"/>
      <c r="EG19" s="67"/>
      <c r="EH19" s="67"/>
      <c r="EI19" s="68"/>
      <c r="EJ19" s="11"/>
      <c r="EK19" s="11"/>
      <c r="EL19" s="131"/>
      <c r="EM19" s="6"/>
      <c r="EN19" s="45"/>
      <c r="EO19" s="67"/>
      <c r="EP19" s="67"/>
      <c r="EQ19" s="67"/>
      <c r="ER19" s="67"/>
      <c r="ES19" s="68"/>
      <c r="ET19" s="11"/>
      <c r="EU19" s="11"/>
      <c r="EV19" s="131"/>
      <c r="EW19" s="6"/>
      <c r="EX19" s="45"/>
      <c r="EY19" s="67"/>
      <c r="EZ19" s="67"/>
      <c r="FA19" s="67"/>
      <c r="FB19" s="67"/>
      <c r="FC19" s="68"/>
      <c r="FD19" s="11"/>
      <c r="FE19" s="11"/>
      <c r="FF19" s="131"/>
      <c r="FG19" s="6"/>
      <c r="FH19" s="45"/>
      <c r="FI19" s="67"/>
      <c r="FJ19" s="67"/>
      <c r="FK19" s="67"/>
      <c r="FL19" s="67"/>
      <c r="FM19" s="68"/>
      <c r="FN19" s="11"/>
      <c r="FO19" s="11"/>
      <c r="FP19" s="131"/>
      <c r="FQ19" s="6"/>
      <c r="FR19" s="45"/>
      <c r="FS19" s="67"/>
      <c r="FT19" s="67"/>
      <c r="FU19" s="67"/>
      <c r="FV19" s="67"/>
      <c r="FW19" s="68"/>
      <c r="FX19" s="11"/>
      <c r="FY19" s="11"/>
      <c r="FZ19" s="131"/>
      <c r="GA19" s="6"/>
      <c r="GB19" s="45"/>
      <c r="GC19" s="67"/>
      <c r="GD19" s="67"/>
      <c r="GE19" s="67"/>
      <c r="GF19" s="67"/>
      <c r="GG19" s="68"/>
      <c r="GH19" s="11"/>
      <c r="GI19" s="11"/>
      <c r="GJ19" s="131"/>
      <c r="GK19" s="6"/>
      <c r="GL19" s="45"/>
      <c r="GM19" s="67"/>
      <c r="GN19" s="67"/>
      <c r="GO19" s="67"/>
      <c r="GP19" s="67"/>
      <c r="GQ19" s="68"/>
      <c r="GR19" s="11"/>
      <c r="GS19" s="11"/>
      <c r="GT19" s="131"/>
      <c r="GU19" s="6"/>
      <c r="GV19" s="45"/>
      <c r="GW19" s="67"/>
      <c r="GX19" s="67"/>
      <c r="GY19" s="67"/>
      <c r="GZ19" s="67"/>
      <c r="HA19" s="68"/>
      <c r="HB19" s="11"/>
      <c r="HC19" s="11"/>
      <c r="HD19" s="131"/>
      <c r="HE19" s="6"/>
      <c r="HF19" s="45"/>
      <c r="HG19" s="67"/>
      <c r="HH19" s="67"/>
      <c r="HI19" s="67"/>
      <c r="HJ19" s="67"/>
      <c r="HK19" s="68"/>
      <c r="HL19" s="11"/>
      <c r="HM19" s="11"/>
      <c r="HN19" s="131"/>
      <c r="HO19" s="6"/>
      <c r="HP19" s="45"/>
      <c r="HQ19" s="67"/>
      <c r="HR19" s="67"/>
      <c r="HS19" s="67"/>
      <c r="HT19" s="67"/>
      <c r="HU19" s="68"/>
      <c r="HV19" s="11"/>
      <c r="HW19" s="11"/>
      <c r="HX19" s="131"/>
      <c r="HY19" s="6"/>
      <c r="HZ19" s="45"/>
      <c r="IA19" s="67"/>
      <c r="IB19" s="67"/>
      <c r="IC19" s="67"/>
      <c r="ID19" s="67"/>
      <c r="IE19" s="68"/>
      <c r="IF19" s="11"/>
      <c r="IG19" s="11"/>
      <c r="IH19" s="131" t="s">
        <v>267</v>
      </c>
      <c r="II19" s="6">
        <v>1</v>
      </c>
      <c r="IJ19" s="45"/>
      <c r="IK19" s="67"/>
      <c r="IL19" s="67">
        <v>0</v>
      </c>
      <c r="IM19" s="67"/>
      <c r="IN19" s="67"/>
      <c r="IO19" s="68"/>
      <c r="IP19" s="11"/>
      <c r="IQ19" s="11"/>
      <c r="IR19" s="131"/>
      <c r="IS19" s="6"/>
      <c r="IT19" s="45"/>
      <c r="IU19" s="67"/>
      <c r="IV19" s="67"/>
      <c r="IW19" s="67"/>
      <c r="IX19" s="67"/>
      <c r="IY19" s="68"/>
      <c r="IZ19" s="11"/>
      <c r="JA19" s="11"/>
      <c r="JB19" s="131"/>
      <c r="JC19" s="6"/>
      <c r="JD19" s="45"/>
      <c r="JE19" s="67"/>
      <c r="JF19" s="67"/>
      <c r="JG19" s="67"/>
      <c r="JH19" s="67"/>
      <c r="JI19" s="68"/>
      <c r="JJ19" s="11"/>
      <c r="JK19" s="11"/>
      <c r="JL19" s="131"/>
      <c r="JM19" s="6"/>
      <c r="JN19" s="45"/>
      <c r="JO19" s="67"/>
      <c r="JP19" s="67"/>
      <c r="JQ19" s="67"/>
      <c r="JR19" s="67"/>
      <c r="JS19" s="68"/>
      <c r="JT19" s="11"/>
      <c r="JU19" s="11"/>
      <c r="JV19" s="131"/>
      <c r="JW19" s="6"/>
      <c r="JX19" s="45"/>
      <c r="JY19" s="67"/>
      <c r="JZ19" s="67"/>
      <c r="KA19" s="67"/>
      <c r="KB19" s="67"/>
      <c r="KC19" s="68"/>
      <c r="KD19" s="11"/>
      <c r="KE19" s="11"/>
      <c r="KF19" s="131"/>
      <c r="KG19" s="6"/>
      <c r="KH19" s="45"/>
      <c r="KI19" s="67"/>
      <c r="KJ19" s="67"/>
      <c r="KK19" s="67"/>
      <c r="KL19" s="67"/>
      <c r="KM19" s="68"/>
      <c r="KN19" s="11"/>
      <c r="KO19" s="11"/>
      <c r="KP19" s="131"/>
      <c r="KQ19" s="6"/>
      <c r="KR19" s="45"/>
      <c r="KS19" s="67"/>
      <c r="KT19" s="67"/>
      <c r="KU19" s="67"/>
      <c r="KV19" s="67"/>
      <c r="KW19" s="68"/>
      <c r="KX19" s="11"/>
      <c r="KY19" s="11"/>
      <c r="KZ19" s="131"/>
      <c r="LA19" s="6"/>
      <c r="LB19" s="45"/>
      <c r="LC19" s="67"/>
      <c r="LD19" s="67"/>
      <c r="LE19" s="67"/>
      <c r="LF19" s="67"/>
      <c r="LG19" s="68"/>
      <c r="LH19" s="11"/>
      <c r="LI19" s="11"/>
      <c r="LJ19" s="131"/>
      <c r="LK19" s="6"/>
      <c r="LL19" s="45"/>
      <c r="LM19" s="67"/>
      <c r="LN19" s="67"/>
      <c r="LO19" s="67"/>
      <c r="LP19" s="67"/>
      <c r="LQ19" s="68"/>
      <c r="LR19" s="11"/>
      <c r="LS19" s="11"/>
      <c r="LT19" s="131"/>
      <c r="LU19" s="6"/>
      <c r="LV19" s="45"/>
      <c r="LW19" s="67"/>
      <c r="LX19" s="67"/>
      <c r="LY19" s="67"/>
      <c r="LZ19" s="67"/>
      <c r="MA19" s="68"/>
      <c r="MB19" s="11"/>
      <c r="MC19" s="11"/>
      <c r="MD19" s="131"/>
      <c r="ME19" s="6"/>
      <c r="MF19" s="45"/>
      <c r="MG19" s="67"/>
      <c r="MH19" s="67"/>
      <c r="MI19" s="67"/>
      <c r="MJ19" s="67"/>
      <c r="MK19" s="68"/>
      <c r="ML19" s="11"/>
      <c r="MM19" s="11"/>
    </row>
    <row xmlns:x14ac="http://schemas.microsoft.com/office/spreadsheetml/2009/9/ac" r="20" s="2" customFormat="true" x14ac:dyDescent="0.25">
      <c r="A20" s="420" t="str">
        <f ca="true">IF(ISBLANK('Data Summary'!A22),"",'Data Summary'!A22)</f>
        <v>NER_2014_UIS</v>
      </c>
      <c r="B20" s="131"/>
      <c r="C20" s="6"/>
      <c r="D20" s="67"/>
      <c r="E20" s="67"/>
      <c r="F20" s="67"/>
      <c r="G20" s="67"/>
      <c r="H20" s="67"/>
      <c r="I20" s="69"/>
      <c r="J20" s="11"/>
      <c r="K20" s="11"/>
      <c r="L20" s="131"/>
      <c r="M20" s="6"/>
      <c r="N20" s="67"/>
      <c r="O20" s="67"/>
      <c r="P20" s="67"/>
      <c r="Q20" s="67"/>
      <c r="R20" s="67"/>
      <c r="S20" s="69"/>
      <c r="T20" s="11"/>
      <c r="U20" s="11"/>
      <c r="V20" s="131"/>
      <c r="W20" s="6"/>
      <c r="X20" s="67"/>
      <c r="Y20" s="67"/>
      <c r="Z20" s="67"/>
      <c r="AA20" s="67"/>
      <c r="AB20" s="67"/>
      <c r="AC20" s="69"/>
      <c r="AD20" s="11"/>
      <c r="AE20" s="11"/>
      <c r="AF20" s="131"/>
      <c r="AG20" s="6"/>
      <c r="AH20" s="67"/>
      <c r="AI20" s="67"/>
      <c r="AJ20" s="67"/>
      <c r="AK20" s="67"/>
      <c r="AL20" s="67"/>
      <c r="AM20" s="69"/>
      <c r="AN20" s="11"/>
      <c r="AO20" s="11"/>
      <c r="AP20" s="131"/>
      <c r="AQ20" s="6"/>
      <c r="AR20" s="67"/>
      <c r="AS20" s="67"/>
      <c r="AT20" s="67"/>
      <c r="AU20" s="67"/>
      <c r="AV20" s="67"/>
      <c r="AW20" s="69"/>
      <c r="AX20" s="11"/>
      <c r="AY20" s="11"/>
      <c r="AZ20" s="131"/>
      <c r="BA20" s="6"/>
      <c r="BB20" s="67"/>
      <c r="BC20" s="67"/>
      <c r="BD20" s="67"/>
      <c r="BE20" s="67"/>
      <c r="BF20" s="67"/>
      <c r="BG20" s="69"/>
      <c r="BH20" s="11"/>
      <c r="BI20" s="11"/>
      <c r="BJ20" s="131"/>
      <c r="BK20" s="6"/>
      <c r="BL20" s="67"/>
      <c r="BM20" s="67"/>
      <c r="BN20" s="67"/>
      <c r="BO20" s="67"/>
      <c r="BP20" s="67"/>
      <c r="BQ20" s="69"/>
      <c r="BR20" s="11"/>
      <c r="BS20" s="11"/>
      <c r="BT20" s="131"/>
      <c r="BU20" s="6"/>
      <c r="BV20" s="67"/>
      <c r="BW20" s="67"/>
      <c r="BX20" s="67"/>
      <c r="BY20" s="67"/>
      <c r="BZ20" s="67"/>
      <c r="CA20" s="69"/>
      <c r="CB20" s="11"/>
      <c r="CC20" s="11"/>
      <c r="CD20" s="131"/>
      <c r="CE20" s="6"/>
      <c r="CF20" s="110"/>
      <c r="CG20" s="67"/>
      <c r="CH20" s="67"/>
      <c r="CI20" s="67"/>
      <c r="CJ20" s="67"/>
      <c r="CK20" s="69"/>
      <c r="CL20" s="11"/>
      <c r="CM20" s="11"/>
      <c r="CN20" s="131"/>
      <c r="CO20" s="6"/>
      <c r="CP20" s="67"/>
      <c r="CQ20" s="67"/>
      <c r="CR20" s="67"/>
      <c r="CS20" s="67"/>
      <c r="CT20" s="67"/>
      <c r="CU20" s="69"/>
      <c r="CV20" s="11"/>
      <c r="CW20" s="11"/>
      <c r="CX20" s="131"/>
      <c r="CY20" s="6"/>
      <c r="CZ20" s="67"/>
      <c r="DA20" s="67"/>
      <c r="DB20" s="67"/>
      <c r="DC20" s="67"/>
      <c r="DD20" s="67"/>
      <c r="DE20" s="69"/>
      <c r="DF20" s="11"/>
      <c r="DG20" s="11"/>
      <c r="DH20" s="131"/>
      <c r="DI20" s="6"/>
      <c r="DJ20" s="67"/>
      <c r="DK20" s="67"/>
      <c r="DL20" s="67"/>
      <c r="DM20" s="67"/>
      <c r="DN20" s="67"/>
      <c r="DO20" s="69"/>
      <c r="DP20" s="11"/>
      <c r="DQ20" s="11"/>
      <c r="DR20" s="131"/>
      <c r="DS20" s="6"/>
      <c r="DT20" s="67"/>
      <c r="DU20" s="67"/>
      <c r="DV20" s="67"/>
      <c r="DW20" s="67"/>
      <c r="DX20" s="67"/>
      <c r="DY20" s="69"/>
      <c r="DZ20" s="11"/>
      <c r="EA20" s="11"/>
      <c r="EB20" s="131"/>
      <c r="EC20" s="6"/>
      <c r="ED20" s="67"/>
      <c r="EE20" s="67"/>
      <c r="EF20" s="67"/>
      <c r="EG20" s="67"/>
      <c r="EH20" s="67"/>
      <c r="EI20" s="69"/>
      <c r="EJ20" s="11"/>
      <c r="EK20" s="11"/>
      <c r="EL20" s="131"/>
      <c r="EM20" s="6"/>
      <c r="EN20" s="67"/>
      <c r="EO20" s="67"/>
      <c r="EP20" s="67"/>
      <c r="EQ20" s="67"/>
      <c r="ER20" s="67"/>
      <c r="ES20" s="69"/>
      <c r="ET20" s="11"/>
      <c r="EU20" s="11"/>
      <c r="EV20" s="131"/>
      <c r="EW20" s="6"/>
      <c r="EX20" s="67"/>
      <c r="EY20" s="67"/>
      <c r="EZ20" s="67"/>
      <c r="FA20" s="67"/>
      <c r="FB20" s="67"/>
      <c r="FC20" s="69"/>
      <c r="FD20" s="11"/>
      <c r="FE20" s="11"/>
      <c r="FF20" s="131"/>
      <c r="FG20" s="6"/>
      <c r="FH20" s="67"/>
      <c r="FI20" s="67"/>
      <c r="FJ20" s="67"/>
      <c r="FK20" s="67"/>
      <c r="FL20" s="67"/>
      <c r="FM20" s="69"/>
      <c r="FN20" s="11"/>
      <c r="FO20" s="11"/>
      <c r="FP20" s="131"/>
      <c r="FQ20" s="6"/>
      <c r="FR20" s="67"/>
      <c r="FS20" s="67"/>
      <c r="FT20" s="67"/>
      <c r="FU20" s="67"/>
      <c r="FV20" s="67"/>
      <c r="FW20" s="69"/>
      <c r="FX20" s="11"/>
      <c r="FY20" s="11"/>
      <c r="FZ20" s="131"/>
      <c r="GA20" s="6"/>
      <c r="GB20" s="67"/>
      <c r="GC20" s="67"/>
      <c r="GD20" s="67"/>
      <c r="GE20" s="67"/>
      <c r="GF20" s="67"/>
      <c r="GG20" s="69"/>
      <c r="GH20" s="11"/>
      <c r="GI20" s="11"/>
      <c r="GJ20" s="131"/>
      <c r="GK20" s="6"/>
      <c r="GL20" s="67"/>
      <c r="GM20" s="67"/>
      <c r="GN20" s="67"/>
      <c r="GO20" s="67"/>
      <c r="GP20" s="67"/>
      <c r="GQ20" s="69"/>
      <c r="GR20" s="11"/>
      <c r="GS20" s="11"/>
      <c r="GT20" s="131"/>
      <c r="GU20" s="6"/>
      <c r="GV20" s="67"/>
      <c r="GW20" s="67"/>
      <c r="GX20" s="67"/>
      <c r="GY20" s="67"/>
      <c r="GZ20" s="67"/>
      <c r="HA20" s="69"/>
      <c r="HB20" s="11"/>
      <c r="HC20" s="11"/>
      <c r="HD20" s="131"/>
      <c r="HE20" s="6"/>
      <c r="HF20" s="67"/>
      <c r="HG20" s="67"/>
      <c r="HH20" s="67"/>
      <c r="HI20" s="67"/>
      <c r="HJ20" s="67"/>
      <c r="HK20" s="69"/>
      <c r="HL20" s="11"/>
      <c r="HM20" s="11"/>
      <c r="HN20" s="131"/>
      <c r="HO20" s="6"/>
      <c r="HP20" s="67"/>
      <c r="HQ20" s="67"/>
      <c r="HR20" s="67"/>
      <c r="HS20" s="67"/>
      <c r="HT20" s="67"/>
      <c r="HU20" s="69"/>
      <c r="HV20" s="11"/>
      <c r="HW20" s="11"/>
      <c r="HX20" s="131"/>
      <c r="HY20" s="6"/>
      <c r="HZ20" s="67"/>
      <c r="IA20" s="67"/>
      <c r="IB20" s="67"/>
      <c r="IC20" s="67"/>
      <c r="ID20" s="67"/>
      <c r="IE20" s="69"/>
      <c r="IF20" s="11"/>
      <c r="IG20" s="11"/>
      <c r="IH20" s="131" t="s">
        <v>268</v>
      </c>
      <c r="II20" s="6">
        <v>0</v>
      </c>
      <c r="IJ20" s="67"/>
      <c r="IK20" s="67"/>
      <c r="IL20" s="67">
        <v>0</v>
      </c>
      <c r="IM20" s="67"/>
      <c r="IN20" s="67"/>
      <c r="IO20" s="69"/>
      <c r="IP20" s="11"/>
      <c r="IQ20" s="11"/>
      <c r="IR20" s="131"/>
      <c r="IS20" s="6"/>
      <c r="IT20" s="67"/>
      <c r="IU20" s="67"/>
      <c r="IV20" s="67"/>
      <c r="IW20" s="67"/>
      <c r="IX20" s="67"/>
      <c r="IY20" s="69"/>
      <c r="IZ20" s="11"/>
      <c r="JA20" s="11"/>
      <c r="JB20" s="131"/>
      <c r="JC20" s="6"/>
      <c r="JD20" s="67"/>
      <c r="JE20" s="67"/>
      <c r="JF20" s="67"/>
      <c r="JG20" s="67"/>
      <c r="JH20" s="67"/>
      <c r="JI20" s="69"/>
      <c r="JJ20" s="11"/>
      <c r="JK20" s="11"/>
      <c r="JL20" s="131"/>
      <c r="JM20" s="6"/>
      <c r="JN20" s="67"/>
      <c r="JO20" s="67"/>
      <c r="JP20" s="67"/>
      <c r="JQ20" s="67"/>
      <c r="JR20" s="67"/>
      <c r="JS20" s="69"/>
      <c r="JT20" s="11"/>
      <c r="JU20" s="11"/>
      <c r="JV20" s="131"/>
      <c r="JW20" s="6"/>
      <c r="JX20" s="67"/>
      <c r="JY20" s="67"/>
      <c r="JZ20" s="67"/>
      <c r="KA20" s="67"/>
      <c r="KB20" s="67"/>
      <c r="KC20" s="69"/>
      <c r="KD20" s="11"/>
      <c r="KE20" s="11"/>
      <c r="KF20" s="131"/>
      <c r="KG20" s="6"/>
      <c r="KH20" s="67"/>
      <c r="KI20" s="67"/>
      <c r="KJ20" s="67"/>
      <c r="KK20" s="67"/>
      <c r="KL20" s="67"/>
      <c r="KM20" s="69"/>
      <c r="KN20" s="11"/>
      <c r="KO20" s="11"/>
      <c r="KP20" s="131"/>
      <c r="KQ20" s="6"/>
      <c r="KR20" s="67"/>
      <c r="KS20" s="67"/>
      <c r="KT20" s="67"/>
      <c r="KU20" s="67"/>
      <c r="KV20" s="67"/>
      <c r="KW20" s="69"/>
      <c r="KX20" s="11"/>
      <c r="KY20" s="11"/>
      <c r="KZ20" s="131"/>
      <c r="LA20" s="6"/>
      <c r="LB20" s="67"/>
      <c r="LC20" s="67"/>
      <c r="LD20" s="67"/>
      <c r="LE20" s="67"/>
      <c r="LF20" s="67"/>
      <c r="LG20" s="69"/>
      <c r="LH20" s="11"/>
      <c r="LI20" s="11"/>
      <c r="LJ20" s="131"/>
      <c r="LK20" s="6"/>
      <c r="LL20" s="67"/>
      <c r="LM20" s="67"/>
      <c r="LN20" s="67"/>
      <c r="LO20" s="67"/>
      <c r="LP20" s="67"/>
      <c r="LQ20" s="69"/>
      <c r="LR20" s="11"/>
      <c r="LS20" s="11"/>
      <c r="LT20" s="131"/>
      <c r="LU20" s="6"/>
      <c r="LV20" s="67"/>
      <c r="LW20" s="67"/>
      <c r="LX20" s="67"/>
      <c r="LY20" s="67"/>
      <c r="LZ20" s="67"/>
      <c r="MA20" s="69"/>
      <c r="MB20" s="11"/>
      <c r="MC20" s="11"/>
      <c r="MD20" s="131"/>
      <c r="ME20" s="6"/>
      <c r="MF20" s="67"/>
      <c r="MG20" s="67"/>
      <c r="MH20" s="67"/>
      <c r="MI20" s="67"/>
      <c r="MJ20" s="67"/>
      <c r="MK20" s="69"/>
      <c r="ML20" s="11"/>
      <c r="MM20" s="11"/>
    </row>
    <row xmlns:x14ac="http://schemas.microsoft.com/office/spreadsheetml/2009/9/ac" r="21" s="2" customFormat="true" x14ac:dyDescent="0.25">
      <c r="A21" s="420" t="str">
        <f ca="true">IF(ISBLANK('Data Summary'!A23),"",'Data Summary'!A23)</f>
        <v>NER_2015_EMIS</v>
      </c>
      <c r="B21" s="131"/>
      <c r="C21" s="13"/>
      <c r="D21" s="7"/>
      <c r="E21" s="7"/>
      <c r="F21" s="7"/>
      <c r="G21" s="7"/>
      <c r="H21" s="7"/>
      <c r="I21" s="69"/>
      <c r="J21" s="11"/>
      <c r="K21" s="11"/>
      <c r="L21" s="131"/>
      <c r="M21" s="13"/>
      <c r="N21" s="7"/>
      <c r="O21" s="7"/>
      <c r="P21" s="7"/>
      <c r="Q21" s="7"/>
      <c r="R21" s="7"/>
      <c r="S21" s="69"/>
      <c r="T21" s="11"/>
      <c r="U21" s="11"/>
      <c r="V21" s="131"/>
      <c r="W21" s="13"/>
      <c r="X21" s="7"/>
      <c r="Y21" s="7"/>
      <c r="Z21" s="7"/>
      <c r="AA21" s="7"/>
      <c r="AB21" s="7"/>
      <c r="AC21" s="69"/>
      <c r="AD21" s="11"/>
      <c r="AE21" s="11"/>
      <c r="AF21" s="131"/>
      <c r="AG21" s="13"/>
      <c r="AH21" s="7"/>
      <c r="AI21" s="7"/>
      <c r="AJ21" s="7"/>
      <c r="AK21" s="7"/>
      <c r="AL21" s="7"/>
      <c r="AM21" s="69"/>
      <c r="AN21" s="11"/>
      <c r="AO21" s="11"/>
      <c r="AP21" s="131"/>
      <c r="AQ21" s="13"/>
      <c r="AR21" s="7"/>
      <c r="AS21" s="7"/>
      <c r="AT21" s="7"/>
      <c r="AU21" s="7"/>
      <c r="AV21" s="7"/>
      <c r="AW21" s="69"/>
      <c r="AX21" s="11"/>
      <c r="AY21" s="11"/>
      <c r="AZ21" s="131"/>
      <c r="BA21" s="13"/>
      <c r="BB21" s="7"/>
      <c r="BC21" s="7"/>
      <c r="BD21" s="7"/>
      <c r="BE21" s="7"/>
      <c r="BF21" s="7"/>
      <c r="BG21" s="69"/>
      <c r="BH21" s="11"/>
      <c r="BI21" s="11"/>
      <c r="BJ21" s="131"/>
      <c r="BK21" s="13"/>
      <c r="BL21" s="7"/>
      <c r="BM21" s="7"/>
      <c r="BN21" s="7"/>
      <c r="BO21" s="7"/>
      <c r="BP21" s="7"/>
      <c r="BQ21" s="69"/>
      <c r="BR21" s="11"/>
      <c r="BS21" s="11"/>
      <c r="BT21" s="131"/>
      <c r="BU21" s="13"/>
      <c r="BV21" s="7"/>
      <c r="BW21" s="7"/>
      <c r="BX21" s="7"/>
      <c r="BY21" s="7"/>
      <c r="BZ21" s="7"/>
      <c r="CA21" s="69"/>
      <c r="CB21" s="11"/>
      <c r="CC21" s="11"/>
      <c r="CD21" s="131"/>
      <c r="CE21" s="13"/>
      <c r="CF21" s="111"/>
      <c r="CG21" s="7"/>
      <c r="CH21" s="7"/>
      <c r="CI21" s="7"/>
      <c r="CJ21" s="7"/>
      <c r="CK21" s="69"/>
      <c r="CL21" s="11"/>
      <c r="CM21" s="11"/>
      <c r="CN21" s="131"/>
      <c r="CO21" s="13"/>
      <c r="CP21" s="7"/>
      <c r="CQ21" s="7"/>
      <c r="CR21" s="7"/>
      <c r="CS21" s="7"/>
      <c r="CT21" s="7"/>
      <c r="CU21" s="69"/>
      <c r="CV21" s="11"/>
      <c r="CW21" s="11"/>
      <c r="CX21" s="131"/>
      <c r="CY21" s="13"/>
      <c r="CZ21" s="7"/>
      <c r="DA21" s="7"/>
      <c r="DB21" s="7"/>
      <c r="DC21" s="7"/>
      <c r="DD21" s="7"/>
      <c r="DE21" s="69"/>
      <c r="DF21" s="11"/>
      <c r="DG21" s="11"/>
      <c r="DH21" s="131"/>
      <c r="DI21" s="13"/>
      <c r="DJ21" s="7"/>
      <c r="DK21" s="7"/>
      <c r="DL21" s="7"/>
      <c r="DM21" s="7"/>
      <c r="DN21" s="7"/>
      <c r="DO21" s="69"/>
      <c r="DP21" s="11"/>
      <c r="DQ21" s="11"/>
      <c r="DR21" s="131"/>
      <c r="DS21" s="13"/>
      <c r="DT21" s="7"/>
      <c r="DU21" s="7"/>
      <c r="DV21" s="7"/>
      <c r="DW21" s="7"/>
      <c r="DX21" s="7"/>
      <c r="DY21" s="69"/>
      <c r="DZ21" s="11"/>
      <c r="EA21" s="11"/>
      <c r="EB21" s="131"/>
      <c r="EC21" s="13"/>
      <c r="ED21" s="7"/>
      <c r="EE21" s="7"/>
      <c r="EF21" s="7"/>
      <c r="EG21" s="7"/>
      <c r="EH21" s="7"/>
      <c r="EI21" s="69"/>
      <c r="EJ21" s="11"/>
      <c r="EK21" s="11"/>
      <c r="EL21" s="131"/>
      <c r="EM21" s="13"/>
      <c r="EN21" s="7"/>
      <c r="EO21" s="7"/>
      <c r="EP21" s="7"/>
      <c r="EQ21" s="7"/>
      <c r="ER21" s="7"/>
      <c r="ES21" s="69"/>
      <c r="ET21" s="11"/>
      <c r="EU21" s="11"/>
      <c r="EV21" s="131"/>
      <c r="EW21" s="13"/>
      <c r="EX21" s="7"/>
      <c r="EY21" s="7"/>
      <c r="EZ21" s="7"/>
      <c r="FA21" s="7"/>
      <c r="FB21" s="7"/>
      <c r="FC21" s="69"/>
      <c r="FD21" s="11"/>
      <c r="FE21" s="11"/>
      <c r="FF21" s="131"/>
      <c r="FG21" s="13"/>
      <c r="FH21" s="7"/>
      <c r="FI21" s="7"/>
      <c r="FJ21" s="7"/>
      <c r="FK21" s="7"/>
      <c r="FL21" s="7"/>
      <c r="FM21" s="69"/>
      <c r="FN21" s="11"/>
      <c r="FO21" s="11"/>
      <c r="FP21" s="131"/>
      <c r="FQ21" s="13"/>
      <c r="FR21" s="7"/>
      <c r="FS21" s="7"/>
      <c r="FT21" s="7"/>
      <c r="FU21" s="7"/>
      <c r="FV21" s="7"/>
      <c r="FW21" s="69"/>
      <c r="FX21" s="11"/>
      <c r="FY21" s="11"/>
      <c r="FZ21" s="131"/>
      <c r="GA21" s="13"/>
      <c r="GB21" s="7"/>
      <c r="GC21" s="7"/>
      <c r="GD21" s="7"/>
      <c r="GE21" s="7"/>
      <c r="GF21" s="7"/>
      <c r="GG21" s="69"/>
      <c r="GH21" s="11"/>
      <c r="GI21" s="11"/>
      <c r="GJ21" s="131"/>
      <c r="GK21" s="13"/>
      <c r="GL21" s="7"/>
      <c r="GM21" s="7"/>
      <c r="GN21" s="7"/>
      <c r="GO21" s="7"/>
      <c r="GP21" s="7"/>
      <c r="GQ21" s="69"/>
      <c r="GR21" s="11"/>
      <c r="GS21" s="11"/>
      <c r="GT21" s="131"/>
      <c r="GU21" s="13"/>
      <c r="GV21" s="7"/>
      <c r="GW21" s="7"/>
      <c r="GX21" s="7"/>
      <c r="GY21" s="7"/>
      <c r="GZ21" s="7"/>
      <c r="HA21" s="69"/>
      <c r="HB21" s="11"/>
      <c r="HC21" s="11"/>
      <c r="HD21" s="131"/>
      <c r="HE21" s="13"/>
      <c r="HF21" s="7"/>
      <c r="HG21" s="7"/>
      <c r="HH21" s="7"/>
      <c r="HI21" s="7"/>
      <c r="HJ21" s="7"/>
      <c r="HK21" s="69"/>
      <c r="HL21" s="11"/>
      <c r="HM21" s="11"/>
      <c r="HN21" s="131"/>
      <c r="HO21" s="13"/>
      <c r="HP21" s="7"/>
      <c r="HQ21" s="7"/>
      <c r="HR21" s="7"/>
      <c r="HS21" s="7"/>
      <c r="HT21" s="7"/>
      <c r="HU21" s="69"/>
      <c r="HV21" s="11"/>
      <c r="HW21" s="11"/>
      <c r="HX21" s="131"/>
      <c r="HY21" s="13"/>
      <c r="HZ21" s="7"/>
      <c r="IA21" s="7"/>
      <c r="IB21" s="7"/>
      <c r="IC21" s="7"/>
      <c r="ID21" s="7"/>
      <c r="IE21" s="69"/>
      <c r="IF21" s="11"/>
      <c r="IG21" s="11"/>
      <c r="IH21" s="131" t="s">
        <v>269</v>
      </c>
      <c r="II21" s="210">
        <v>1</v>
      </c>
      <c r="IJ21" s="207"/>
      <c r="IK21" s="207"/>
      <c r="IL21" s="207">
        <v>0</v>
      </c>
      <c r="IM21" s="207"/>
      <c r="IN21" s="207"/>
      <c r="IO21" s="69"/>
      <c r="IP21" s="11"/>
      <c r="IQ21" s="11"/>
      <c r="IR21" s="131"/>
      <c r="IS21" s="13"/>
      <c r="IT21" s="7"/>
      <c r="IU21" s="7"/>
      <c r="IV21" s="7"/>
      <c r="IW21" s="7"/>
      <c r="IX21" s="7"/>
      <c r="IY21" s="69"/>
      <c r="IZ21" s="11"/>
      <c r="JA21" s="11"/>
      <c r="JB21" s="131"/>
      <c r="JC21" s="13"/>
      <c r="JD21" s="7"/>
      <c r="JE21" s="7"/>
      <c r="JF21" s="7"/>
      <c r="JG21" s="7"/>
      <c r="JH21" s="7"/>
      <c r="JI21" s="69"/>
      <c r="JJ21" s="11"/>
      <c r="JK21" s="11"/>
      <c r="JL21" s="131"/>
      <c r="JM21" s="13"/>
      <c r="JN21" s="7"/>
      <c r="JO21" s="7"/>
      <c r="JP21" s="7"/>
      <c r="JQ21" s="7"/>
      <c r="JR21" s="7"/>
      <c r="JS21" s="69"/>
      <c r="JT21" s="11"/>
      <c r="JU21" s="11"/>
      <c r="JV21" s="131"/>
      <c r="JW21" s="13"/>
      <c r="JX21" s="7"/>
      <c r="JY21" s="7"/>
      <c r="JZ21" s="7"/>
      <c r="KA21" s="7"/>
      <c r="KB21" s="7"/>
      <c r="KC21" s="69"/>
      <c r="KD21" s="11"/>
      <c r="KE21" s="11"/>
      <c r="KF21" s="131"/>
      <c r="KG21" s="13"/>
      <c r="KH21" s="7"/>
      <c r="KI21" s="7"/>
      <c r="KJ21" s="7"/>
      <c r="KK21" s="7"/>
      <c r="KL21" s="7"/>
      <c r="KM21" s="69"/>
      <c r="KN21" s="11"/>
      <c r="KO21" s="11"/>
      <c r="KP21" s="131"/>
      <c r="KQ21" s="13"/>
      <c r="KR21" s="7"/>
      <c r="KS21" s="7"/>
      <c r="KT21" s="7"/>
      <c r="KU21" s="7"/>
      <c r="KV21" s="7"/>
      <c r="KW21" s="69"/>
      <c r="KX21" s="11"/>
      <c r="KY21" s="11"/>
      <c r="KZ21" s="131"/>
      <c r="LA21" s="13"/>
      <c r="LB21" s="7"/>
      <c r="LC21" s="7"/>
      <c r="LD21" s="7"/>
      <c r="LE21" s="7"/>
      <c r="LF21" s="7"/>
      <c r="LG21" s="69"/>
      <c r="LH21" s="11"/>
      <c r="LI21" s="11"/>
      <c r="LJ21" s="131"/>
      <c r="LK21" s="13"/>
      <c r="LL21" s="7"/>
      <c r="LM21" s="7"/>
      <c r="LN21" s="7"/>
      <c r="LO21" s="7"/>
      <c r="LP21" s="7"/>
      <c r="LQ21" s="69"/>
      <c r="LR21" s="11"/>
      <c r="LS21" s="11"/>
      <c r="LT21" s="131"/>
      <c r="LU21" s="13"/>
      <c r="LV21" s="7"/>
      <c r="LW21" s="7"/>
      <c r="LX21" s="7"/>
      <c r="LY21" s="7"/>
      <c r="LZ21" s="7"/>
      <c r="MA21" s="69"/>
      <c r="MB21" s="11"/>
      <c r="MC21" s="11"/>
      <c r="MD21" s="131"/>
      <c r="ME21" s="13"/>
      <c r="MF21" s="7"/>
      <c r="MG21" s="7"/>
      <c r="MH21" s="7"/>
      <c r="MI21" s="7"/>
      <c r="MJ21" s="7"/>
      <c r="MK21" s="69"/>
      <c r="ML21" s="11"/>
      <c r="MM21" s="11"/>
    </row>
    <row xmlns:x14ac="http://schemas.microsoft.com/office/spreadsheetml/2009/9/ac" r="22" s="2" customFormat="true" x14ac:dyDescent="0.25">
      <c r="A22" s="420" t="str">
        <f ca="true">IF(ISBLANK('Data Summary'!A24),"",'Data Summary'!A24)</f>
        <v>NER_2015_UIS</v>
      </c>
      <c r="B22" s="131"/>
      <c r="C22" s="13"/>
      <c r="D22" s="7"/>
      <c r="E22" s="7"/>
      <c r="F22" s="7"/>
      <c r="G22" s="7"/>
      <c r="H22" s="7"/>
      <c r="I22" s="26"/>
      <c r="J22" s="11"/>
      <c r="K22" s="11"/>
      <c r="L22" s="131"/>
      <c r="M22" s="13"/>
      <c r="N22" s="7"/>
      <c r="O22" s="7"/>
      <c r="P22" s="7"/>
      <c r="Q22" s="7"/>
      <c r="R22" s="7"/>
      <c r="S22" s="26"/>
      <c r="T22" s="11"/>
      <c r="U22" s="11"/>
      <c r="V22" s="131"/>
      <c r="W22" s="13"/>
      <c r="X22" s="7"/>
      <c r="Y22" s="7"/>
      <c r="Z22" s="7"/>
      <c r="AA22" s="7"/>
      <c r="AB22" s="7"/>
      <c r="AC22" s="26"/>
      <c r="AD22" s="11"/>
      <c r="AE22" s="11"/>
      <c r="AF22" s="131"/>
      <c r="AG22" s="13"/>
      <c r="AH22" s="7"/>
      <c r="AI22" s="7"/>
      <c r="AJ22" s="7"/>
      <c r="AK22" s="7"/>
      <c r="AL22" s="7"/>
      <c r="AM22" s="26"/>
      <c r="AN22" s="11"/>
      <c r="AO22" s="11"/>
      <c r="AP22" s="131"/>
      <c r="AQ22" s="13"/>
      <c r="AR22" s="7"/>
      <c r="AS22" s="7"/>
      <c r="AT22" s="7"/>
      <c r="AU22" s="7"/>
      <c r="AV22" s="7"/>
      <c r="AW22" s="26"/>
      <c r="AX22" s="11"/>
      <c r="AY22" s="11"/>
      <c r="AZ22" s="131"/>
      <c r="BA22" s="13"/>
      <c r="BB22" s="7"/>
      <c r="BC22" s="7"/>
      <c r="BD22" s="7"/>
      <c r="BE22" s="7"/>
      <c r="BF22" s="7"/>
      <c r="BG22" s="26"/>
      <c r="BH22" s="11"/>
      <c r="BI22" s="11"/>
      <c r="BJ22" s="131"/>
      <c r="BK22" s="13"/>
      <c r="BL22" s="7"/>
      <c r="BM22" s="7"/>
      <c r="BN22" s="7"/>
      <c r="BO22" s="7"/>
      <c r="BP22" s="7"/>
      <c r="BQ22" s="26"/>
      <c r="BR22" s="11"/>
      <c r="BS22" s="11"/>
      <c r="BT22" s="131"/>
      <c r="BU22" s="13"/>
      <c r="BV22" s="7"/>
      <c r="BW22" s="7"/>
      <c r="BX22" s="7"/>
      <c r="BY22" s="7"/>
      <c r="BZ22" s="7"/>
      <c r="CA22" s="26"/>
      <c r="CB22" s="11"/>
      <c r="CC22" s="11"/>
      <c r="CD22" s="131"/>
      <c r="CE22" s="13"/>
      <c r="CF22" s="111"/>
      <c r="CG22" s="7"/>
      <c r="CH22" s="7"/>
      <c r="CI22" s="7"/>
      <c r="CJ22" s="7"/>
      <c r="CK22" s="26"/>
      <c r="CL22" s="11"/>
      <c r="CM22" s="11"/>
      <c r="CN22" s="131"/>
      <c r="CO22" s="13"/>
      <c r="CP22" s="7"/>
      <c r="CQ22" s="7"/>
      <c r="CR22" s="7"/>
      <c r="CS22" s="7"/>
      <c r="CT22" s="7"/>
      <c r="CU22" s="26"/>
      <c r="CV22" s="11"/>
      <c r="CW22" s="11"/>
      <c r="CX22" s="131"/>
      <c r="CY22" s="13"/>
      <c r="CZ22" s="7"/>
      <c r="DA22" s="7"/>
      <c r="DB22" s="7"/>
      <c r="DC22" s="7"/>
      <c r="DD22" s="7"/>
      <c r="DE22" s="26"/>
      <c r="DF22" s="11"/>
      <c r="DG22" s="11"/>
      <c r="DH22" s="131"/>
      <c r="DI22" s="13"/>
      <c r="DJ22" s="7"/>
      <c r="DK22" s="7"/>
      <c r="DL22" s="7"/>
      <c r="DM22" s="7"/>
      <c r="DN22" s="7"/>
      <c r="DO22" s="26"/>
      <c r="DP22" s="11"/>
      <c r="DQ22" s="11"/>
      <c r="DR22" s="131"/>
      <c r="DS22" s="13"/>
      <c r="DT22" s="7"/>
      <c r="DU22" s="7"/>
      <c r="DV22" s="7"/>
      <c r="DW22" s="7"/>
      <c r="DX22" s="7"/>
      <c r="DY22" s="26"/>
      <c r="DZ22" s="11"/>
      <c r="EA22" s="11"/>
      <c r="EB22" s="131"/>
      <c r="EC22" s="13"/>
      <c r="ED22" s="7"/>
      <c r="EE22" s="7"/>
      <c r="EF22" s="7"/>
      <c r="EG22" s="7"/>
      <c r="EH22" s="7"/>
      <c r="EI22" s="26"/>
      <c r="EJ22" s="11"/>
      <c r="EK22" s="11"/>
      <c r="EL22" s="131"/>
      <c r="EM22" s="13"/>
      <c r="EN22" s="7"/>
      <c r="EO22" s="7"/>
      <c r="EP22" s="7"/>
      <c r="EQ22" s="7"/>
      <c r="ER22" s="7"/>
      <c r="ES22" s="26"/>
      <c r="ET22" s="11"/>
      <c r="EU22" s="11"/>
      <c r="EV22" s="131"/>
      <c r="EW22" s="13"/>
      <c r="EX22" s="7"/>
      <c r="EY22" s="7"/>
      <c r="EZ22" s="7"/>
      <c r="FA22" s="7"/>
      <c r="FB22" s="7"/>
      <c r="FC22" s="26"/>
      <c r="FD22" s="11"/>
      <c r="FE22" s="11"/>
      <c r="FF22" s="131"/>
      <c r="FG22" s="13"/>
      <c r="FH22" s="7"/>
      <c r="FI22" s="7"/>
      <c r="FJ22" s="7"/>
      <c r="FK22" s="7"/>
      <c r="FL22" s="7"/>
      <c r="FM22" s="26"/>
      <c r="FN22" s="11"/>
      <c r="FO22" s="11"/>
      <c r="FP22" s="131"/>
      <c r="FQ22" s="13"/>
      <c r="FR22" s="7"/>
      <c r="FS22" s="7"/>
      <c r="FT22" s="7"/>
      <c r="FU22" s="7"/>
      <c r="FV22" s="7"/>
      <c r="FW22" s="26"/>
      <c r="FX22" s="11"/>
      <c r="FY22" s="11"/>
      <c r="FZ22" s="131"/>
      <c r="GA22" s="13"/>
      <c r="GB22" s="7"/>
      <c r="GC22" s="7"/>
      <c r="GD22" s="7"/>
      <c r="GE22" s="7"/>
      <c r="GF22" s="7"/>
      <c r="GG22" s="26"/>
      <c r="GH22" s="11"/>
      <c r="GI22" s="11"/>
      <c r="GJ22" s="131"/>
      <c r="GK22" s="13"/>
      <c r="GL22" s="7"/>
      <c r="GM22" s="7"/>
      <c r="GN22" s="7"/>
      <c r="GO22" s="7"/>
      <c r="GP22" s="7"/>
      <c r="GQ22" s="26"/>
      <c r="GR22" s="11"/>
      <c r="GS22" s="11"/>
      <c r="GT22" s="131"/>
      <c r="GU22" s="13"/>
      <c r="GV22" s="7"/>
      <c r="GW22" s="7"/>
      <c r="GX22" s="7"/>
      <c r="GY22" s="7"/>
      <c r="GZ22" s="7"/>
      <c r="HA22" s="26"/>
      <c r="HB22" s="11"/>
      <c r="HC22" s="11"/>
      <c r="HD22" s="131"/>
      <c r="HE22" s="13"/>
      <c r="HF22" s="7"/>
      <c r="HG22" s="7"/>
      <c r="HH22" s="7"/>
      <c r="HI22" s="7"/>
      <c r="HJ22" s="7"/>
      <c r="HK22" s="26"/>
      <c r="HL22" s="11"/>
      <c r="HM22" s="11"/>
      <c r="HN22" s="131"/>
      <c r="HO22" s="13"/>
      <c r="HP22" s="7"/>
      <c r="HQ22" s="7"/>
      <c r="HR22" s="7"/>
      <c r="HS22" s="7"/>
      <c r="HT22" s="7"/>
      <c r="HU22" s="26"/>
      <c r="HV22" s="11"/>
      <c r="HW22" s="11"/>
      <c r="HX22" s="131"/>
      <c r="HY22" s="13"/>
      <c r="HZ22" s="7"/>
      <c r="IA22" s="7"/>
      <c r="IB22" s="7"/>
      <c r="IC22" s="7"/>
      <c r="ID22" s="7"/>
      <c r="IE22" s="26"/>
      <c r="IF22" s="11"/>
      <c r="IG22" s="11"/>
      <c r="IH22" s="131" t="s">
        <v>270</v>
      </c>
      <c r="II22" s="210">
        <v>1</v>
      </c>
      <c r="IJ22" s="207"/>
      <c r="IK22" s="207"/>
      <c r="IL22" s="207">
        <v>0.84745999999999999</v>
      </c>
      <c r="IM22" s="207"/>
      <c r="IN22" s="207"/>
      <c r="IO22" s="26"/>
      <c r="IP22" s="11"/>
      <c r="IQ22" s="11"/>
      <c r="IR22" s="131"/>
      <c r="IS22" s="13"/>
      <c r="IT22" s="7"/>
      <c r="IU22" s="7"/>
      <c r="IV22" s="7"/>
      <c r="IW22" s="7"/>
      <c r="IX22" s="7"/>
      <c r="IY22" s="26"/>
      <c r="IZ22" s="11"/>
      <c r="JA22" s="11"/>
      <c r="JB22" s="131"/>
      <c r="JC22" s="13"/>
      <c r="JD22" s="7"/>
      <c r="JE22" s="7"/>
      <c r="JF22" s="7"/>
      <c r="JG22" s="7"/>
      <c r="JH22" s="7"/>
      <c r="JI22" s="26"/>
      <c r="JJ22" s="11"/>
      <c r="JK22" s="11"/>
      <c r="JL22" s="131"/>
      <c r="JM22" s="13"/>
      <c r="JN22" s="7"/>
      <c r="JO22" s="7"/>
      <c r="JP22" s="7"/>
      <c r="JQ22" s="7"/>
      <c r="JR22" s="7"/>
      <c r="JS22" s="26"/>
      <c r="JT22" s="11"/>
      <c r="JU22" s="11"/>
      <c r="JV22" s="131"/>
      <c r="JW22" s="13"/>
      <c r="JX22" s="7"/>
      <c r="JY22" s="7"/>
      <c r="JZ22" s="7"/>
      <c r="KA22" s="7"/>
      <c r="KB22" s="7"/>
      <c r="KC22" s="26"/>
      <c r="KD22" s="11"/>
      <c r="KE22" s="11"/>
      <c r="KF22" s="131"/>
      <c r="KG22" s="13"/>
      <c r="KH22" s="7"/>
      <c r="KI22" s="7"/>
      <c r="KJ22" s="7"/>
      <c r="KK22" s="7"/>
      <c r="KL22" s="7"/>
      <c r="KM22" s="26"/>
      <c r="KN22" s="11"/>
      <c r="KO22" s="11"/>
      <c r="KP22" s="131"/>
      <c r="KQ22" s="13"/>
      <c r="KR22" s="7"/>
      <c r="KS22" s="7"/>
      <c r="KT22" s="7"/>
      <c r="KU22" s="7"/>
      <c r="KV22" s="7"/>
      <c r="KW22" s="26"/>
      <c r="KX22" s="11"/>
      <c r="KY22" s="11"/>
      <c r="KZ22" s="131"/>
      <c r="LA22" s="13"/>
      <c r="LB22" s="7"/>
      <c r="LC22" s="7"/>
      <c r="LD22" s="7"/>
      <c r="LE22" s="7"/>
      <c r="LF22" s="7"/>
      <c r="LG22" s="26"/>
      <c r="LH22" s="11"/>
      <c r="LI22" s="11"/>
      <c r="LJ22" s="131"/>
      <c r="LK22" s="13"/>
      <c r="LL22" s="7"/>
      <c r="LM22" s="7"/>
      <c r="LN22" s="7"/>
      <c r="LO22" s="7"/>
      <c r="LP22" s="7"/>
      <c r="LQ22" s="26"/>
      <c r="LR22" s="11"/>
      <c r="LS22" s="11"/>
      <c r="LT22" s="131"/>
      <c r="LU22" s="13"/>
      <c r="LV22" s="7"/>
      <c r="LW22" s="7"/>
      <c r="LX22" s="7"/>
      <c r="LY22" s="7"/>
      <c r="LZ22" s="7"/>
      <c r="MA22" s="26"/>
      <c r="MB22" s="11"/>
      <c r="MC22" s="11"/>
      <c r="MD22" s="131"/>
      <c r="ME22" s="13"/>
      <c r="MF22" s="7"/>
      <c r="MG22" s="7"/>
      <c r="MH22" s="7"/>
      <c r="MI22" s="7"/>
      <c r="MJ22" s="7"/>
      <c r="MK22" s="26"/>
      <c r="ML22" s="11"/>
      <c r="MM22" s="11"/>
    </row>
    <row xmlns:x14ac="http://schemas.microsoft.com/office/spreadsheetml/2009/9/ac" r="23" s="2" customFormat="true" x14ac:dyDescent="0.25">
      <c r="A23" s="420" t="str">
        <f ca="true">IF(ISBLANK('Data Summary'!A25),"",'Data Summary'!A25)</f>
        <v>NER_2016_EMIS</v>
      </c>
      <c r="B23" s="131"/>
      <c r="C23" s="13"/>
      <c r="D23" s="7"/>
      <c r="E23" s="7"/>
      <c r="F23" s="7"/>
      <c r="G23" s="7"/>
      <c r="H23" s="7"/>
      <c r="I23" s="26"/>
      <c r="J23" s="11"/>
      <c r="K23" s="11"/>
      <c r="L23" s="131"/>
      <c r="M23" s="13"/>
      <c r="N23" s="7"/>
      <c r="O23" s="7"/>
      <c r="P23" s="7"/>
      <c r="Q23" s="7"/>
      <c r="R23" s="7"/>
      <c r="S23" s="26"/>
      <c r="T23" s="11"/>
      <c r="U23" s="11"/>
      <c r="V23" s="131"/>
      <c r="W23" s="13"/>
      <c r="X23" s="7"/>
      <c r="Y23" s="7"/>
      <c r="Z23" s="7"/>
      <c r="AA23" s="7"/>
      <c r="AB23" s="7"/>
      <c r="AC23" s="26"/>
      <c r="AD23" s="11"/>
      <c r="AE23" s="11"/>
      <c r="AF23" s="131"/>
      <c r="AG23" s="13"/>
      <c r="AH23" s="7"/>
      <c r="AI23" s="7"/>
      <c r="AJ23" s="7"/>
      <c r="AK23" s="7"/>
      <c r="AL23" s="7"/>
      <c r="AM23" s="26"/>
      <c r="AN23" s="11"/>
      <c r="AO23" s="11"/>
      <c r="AP23" s="131"/>
      <c r="AQ23" s="13"/>
      <c r="AR23" s="7"/>
      <c r="AS23" s="7"/>
      <c r="AT23" s="7"/>
      <c r="AU23" s="7"/>
      <c r="AV23" s="7"/>
      <c r="AW23" s="26"/>
      <c r="AX23" s="11"/>
      <c r="AY23" s="11"/>
      <c r="AZ23" s="131"/>
      <c r="BA23" s="13"/>
      <c r="BB23" s="7"/>
      <c r="BC23" s="7"/>
      <c r="BD23" s="7"/>
      <c r="BE23" s="7"/>
      <c r="BF23" s="7"/>
      <c r="BG23" s="26"/>
      <c r="BH23" s="11"/>
      <c r="BI23" s="11"/>
      <c r="BJ23" s="131"/>
      <c r="BK23" s="13"/>
      <c r="BL23" s="7"/>
      <c r="BM23" s="7"/>
      <c r="BN23" s="7"/>
      <c r="BO23" s="7"/>
      <c r="BP23" s="7"/>
      <c r="BQ23" s="26"/>
      <c r="BR23" s="11"/>
      <c r="BS23" s="11"/>
      <c r="BT23" s="131"/>
      <c r="BU23" s="13"/>
      <c r="BV23" s="7"/>
      <c r="BW23" s="7"/>
      <c r="BX23" s="7"/>
      <c r="BY23" s="7"/>
      <c r="BZ23" s="7"/>
      <c r="CA23" s="26"/>
      <c r="CB23" s="11"/>
      <c r="CC23" s="11"/>
      <c r="CD23" s="131"/>
      <c r="CE23" s="13"/>
      <c r="CF23" s="7"/>
      <c r="CG23" s="7"/>
      <c r="CH23" s="7"/>
      <c r="CI23" s="7"/>
      <c r="CJ23" s="7"/>
      <c r="CK23" s="26"/>
      <c r="CL23" s="11"/>
      <c r="CM23" s="11"/>
      <c r="CN23" s="131"/>
      <c r="CO23" s="13"/>
      <c r="CP23" s="7"/>
      <c r="CQ23" s="7"/>
      <c r="CR23" s="7"/>
      <c r="CS23" s="7"/>
      <c r="CT23" s="7"/>
      <c r="CU23" s="26"/>
      <c r="CV23" s="11"/>
      <c r="CW23" s="11"/>
      <c r="CX23" s="131"/>
      <c r="CY23" s="13"/>
      <c r="CZ23" s="7"/>
      <c r="DA23" s="7"/>
      <c r="DB23" s="7"/>
      <c r="DC23" s="7"/>
      <c r="DD23" s="7"/>
      <c r="DE23" s="26"/>
      <c r="DF23" s="11"/>
      <c r="DG23" s="11"/>
      <c r="DH23" s="131"/>
      <c r="DI23" s="13"/>
      <c r="DJ23" s="7"/>
      <c r="DK23" s="7"/>
      <c r="DL23" s="7"/>
      <c r="DM23" s="7"/>
      <c r="DN23" s="7"/>
      <c r="DO23" s="26"/>
      <c r="DP23" s="11"/>
      <c r="DQ23" s="11"/>
      <c r="DR23" s="131"/>
      <c r="DS23" s="13"/>
      <c r="DT23" s="7"/>
      <c r="DU23" s="7"/>
      <c r="DV23" s="7"/>
      <c r="DW23" s="7"/>
      <c r="DX23" s="7"/>
      <c r="DY23" s="26"/>
      <c r="DZ23" s="11"/>
      <c r="EA23" s="11"/>
      <c r="EB23" s="131"/>
      <c r="EC23" s="13"/>
      <c r="ED23" s="7"/>
      <c r="EE23" s="7"/>
      <c r="EF23" s="7"/>
      <c r="EG23" s="7"/>
      <c r="EH23" s="7"/>
      <c r="EI23" s="26"/>
      <c r="EJ23" s="11"/>
      <c r="EK23" s="11"/>
      <c r="EL23" s="131"/>
      <c r="EM23" s="13"/>
      <c r="EN23" s="7"/>
      <c r="EO23" s="7"/>
      <c r="EP23" s="7"/>
      <c r="EQ23" s="7"/>
      <c r="ER23" s="7"/>
      <c r="ES23" s="26"/>
      <c r="ET23" s="11"/>
      <c r="EU23" s="11"/>
      <c r="EV23" s="131"/>
      <c r="EW23" s="13"/>
      <c r="EX23" s="7"/>
      <c r="EY23" s="7"/>
      <c r="EZ23" s="7"/>
      <c r="FA23" s="7"/>
      <c r="FB23" s="7"/>
      <c r="FC23" s="26"/>
      <c r="FD23" s="11"/>
      <c r="FE23" s="11"/>
      <c r="FF23" s="131"/>
      <c r="FG23" s="13"/>
      <c r="FH23" s="7"/>
      <c r="FI23" s="7"/>
      <c r="FJ23" s="7"/>
      <c r="FK23" s="7"/>
      <c r="FL23" s="7"/>
      <c r="FM23" s="26"/>
      <c r="FN23" s="11"/>
      <c r="FO23" s="11"/>
      <c r="FP23" s="131"/>
      <c r="FQ23" s="13"/>
      <c r="FR23" s="7"/>
      <c r="FS23" s="7"/>
      <c r="FT23" s="7"/>
      <c r="FU23" s="7"/>
      <c r="FV23" s="7"/>
      <c r="FW23" s="26"/>
      <c r="FX23" s="11"/>
      <c r="FY23" s="11"/>
      <c r="FZ23" s="131"/>
      <c r="GA23" s="13"/>
      <c r="GB23" s="7"/>
      <c r="GC23" s="7"/>
      <c r="GD23" s="7"/>
      <c r="GE23" s="7"/>
      <c r="GF23" s="7"/>
      <c r="GG23" s="26"/>
      <c r="GH23" s="11"/>
      <c r="GI23" s="11"/>
      <c r="GJ23" s="131"/>
      <c r="GK23" s="13"/>
      <c r="GL23" s="7"/>
      <c r="GM23" s="7"/>
      <c r="GN23" s="7"/>
      <c r="GO23" s="7"/>
      <c r="GP23" s="7"/>
      <c r="GQ23" s="26"/>
      <c r="GR23" s="11"/>
      <c r="GS23" s="11"/>
      <c r="GT23" s="131"/>
      <c r="GU23" s="13"/>
      <c r="GV23" s="7"/>
      <c r="GW23" s="7"/>
      <c r="GX23" s="7"/>
      <c r="GY23" s="7"/>
      <c r="GZ23" s="7"/>
      <c r="HA23" s="26"/>
      <c r="HB23" s="11"/>
      <c r="HC23" s="11"/>
      <c r="HD23" s="131"/>
      <c r="HE23" s="13"/>
      <c r="HF23" s="7"/>
      <c r="HG23" s="7"/>
      <c r="HH23" s="7"/>
      <c r="HI23" s="7"/>
      <c r="HJ23" s="7"/>
      <c r="HK23" s="26"/>
      <c r="HL23" s="11"/>
      <c r="HM23" s="11"/>
      <c r="HN23" s="131"/>
      <c r="HO23" s="13"/>
      <c r="HP23" s="7"/>
      <c r="HQ23" s="7"/>
      <c r="HR23" s="7"/>
      <c r="HS23" s="7"/>
      <c r="HT23" s="7"/>
      <c r="HU23" s="26"/>
      <c r="HV23" s="11"/>
      <c r="HW23" s="11"/>
      <c r="HX23" s="131"/>
      <c r="HY23" s="13"/>
      <c r="HZ23" s="7"/>
      <c r="IA23" s="7"/>
      <c r="IB23" s="7"/>
      <c r="IC23" s="7"/>
      <c r="ID23" s="7"/>
      <c r="IE23" s="26"/>
      <c r="IF23" s="11"/>
      <c r="IG23" s="11"/>
      <c r="IH23" s="131" t="s">
        <v>271</v>
      </c>
      <c r="II23" s="210">
        <v>1</v>
      </c>
      <c r="IJ23" s="207"/>
      <c r="IK23" s="207"/>
      <c r="IL23" s="207">
        <v>0</v>
      </c>
      <c r="IM23" s="207"/>
      <c r="IN23" s="207"/>
      <c r="IO23" s="26"/>
      <c r="IP23" s="11"/>
      <c r="IQ23" s="11"/>
      <c r="IR23" s="131"/>
      <c r="IS23" s="13"/>
      <c r="IT23" s="7"/>
      <c r="IU23" s="7"/>
      <c r="IV23" s="7"/>
      <c r="IW23" s="7"/>
      <c r="IX23" s="7"/>
      <c r="IY23" s="26"/>
      <c r="IZ23" s="11"/>
      <c r="JA23" s="11"/>
      <c r="JB23" s="131"/>
      <c r="JC23" s="13"/>
      <c r="JD23" s="7"/>
      <c r="JE23" s="7"/>
      <c r="JF23" s="7"/>
      <c r="JG23" s="7"/>
      <c r="JH23" s="7"/>
      <c r="JI23" s="26"/>
      <c r="JJ23" s="11"/>
      <c r="JK23" s="11"/>
      <c r="JL23" s="131"/>
      <c r="JM23" s="13"/>
      <c r="JN23" s="7"/>
      <c r="JO23" s="7"/>
      <c r="JP23" s="7"/>
      <c r="JQ23" s="7"/>
      <c r="JR23" s="7"/>
      <c r="JS23" s="26"/>
      <c r="JT23" s="11"/>
      <c r="JU23" s="11"/>
      <c r="JV23" s="131"/>
      <c r="JW23" s="13"/>
      <c r="JX23" s="7"/>
      <c r="JY23" s="7"/>
      <c r="JZ23" s="7"/>
      <c r="KA23" s="7"/>
      <c r="KB23" s="7"/>
      <c r="KC23" s="26"/>
      <c r="KD23" s="11"/>
      <c r="KE23" s="11"/>
      <c r="KF23" s="131"/>
      <c r="KG23" s="13"/>
      <c r="KH23" s="7"/>
      <c r="KI23" s="7"/>
      <c r="KJ23" s="7"/>
      <c r="KK23" s="7"/>
      <c r="KL23" s="7"/>
      <c r="KM23" s="26"/>
      <c r="KN23" s="11"/>
      <c r="KO23" s="11"/>
      <c r="KP23" s="131"/>
      <c r="KQ23" s="13"/>
      <c r="KR23" s="7"/>
      <c r="KS23" s="7"/>
      <c r="KT23" s="7"/>
      <c r="KU23" s="7"/>
      <c r="KV23" s="7"/>
      <c r="KW23" s="26"/>
      <c r="KX23" s="11"/>
      <c r="KY23" s="11"/>
      <c r="KZ23" s="131"/>
      <c r="LA23" s="13"/>
      <c r="LB23" s="7"/>
      <c r="LC23" s="7"/>
      <c r="LD23" s="7"/>
      <c r="LE23" s="7"/>
      <c r="LF23" s="7"/>
      <c r="LG23" s="26"/>
      <c r="LH23" s="11"/>
      <c r="LI23" s="11"/>
      <c r="LJ23" s="131"/>
      <c r="LK23" s="13"/>
      <c r="LL23" s="7"/>
      <c r="LM23" s="7"/>
      <c r="LN23" s="7"/>
      <c r="LO23" s="7"/>
      <c r="LP23" s="7"/>
      <c r="LQ23" s="26"/>
      <c r="LR23" s="11"/>
      <c r="LS23" s="11"/>
      <c r="LT23" s="131"/>
      <c r="LU23" s="13"/>
      <c r="LV23" s="7"/>
      <c r="LW23" s="7"/>
      <c r="LX23" s="7"/>
      <c r="LY23" s="7"/>
      <c r="LZ23" s="7"/>
      <c r="MA23" s="26"/>
      <c r="MB23" s="11"/>
      <c r="MC23" s="11"/>
      <c r="MD23" s="131"/>
      <c r="ME23" s="13"/>
      <c r="MF23" s="7"/>
      <c r="MG23" s="7"/>
      <c r="MH23" s="7"/>
      <c r="MI23" s="7"/>
      <c r="MJ23" s="7"/>
      <c r="MK23" s="26"/>
      <c r="ML23" s="11"/>
      <c r="MM23" s="11"/>
    </row>
    <row xmlns:x14ac="http://schemas.microsoft.com/office/spreadsheetml/2009/9/ac" r="24" s="2" customFormat="true" x14ac:dyDescent="0.25">
      <c r="A24" s="420" t="str">
        <f ca="true">IF(ISBLANK('Data Summary'!A26),"",'Data Summary'!A26)</f>
        <v>NER_2016_UIS</v>
      </c>
      <c r="B24" s="131"/>
      <c r="C24" s="13"/>
      <c r="D24" s="7"/>
      <c r="E24" s="7"/>
      <c r="F24" s="7"/>
      <c r="G24" s="7"/>
      <c r="H24" s="7"/>
      <c r="I24" s="26"/>
      <c r="J24" s="11"/>
      <c r="K24" s="11"/>
      <c r="L24" s="131"/>
      <c r="M24" s="13"/>
      <c r="N24" s="7"/>
      <c r="O24" s="7"/>
      <c r="P24" s="7"/>
      <c r="Q24" s="7"/>
      <c r="R24" s="7"/>
      <c r="S24" s="26"/>
      <c r="T24" s="11"/>
      <c r="U24" s="11"/>
      <c r="V24" s="131"/>
      <c r="W24" s="13"/>
      <c r="X24" s="7"/>
      <c r="Y24" s="7"/>
      <c r="Z24" s="7"/>
      <c r="AA24" s="7"/>
      <c r="AB24" s="7"/>
      <c r="AC24" s="26"/>
      <c r="AD24" s="11"/>
      <c r="AE24" s="11"/>
      <c r="AF24" s="131"/>
      <c r="AG24" s="13"/>
      <c r="AH24" s="7"/>
      <c r="AI24" s="7"/>
      <c r="AJ24" s="7"/>
      <c r="AK24" s="7"/>
      <c r="AL24" s="7"/>
      <c r="AM24" s="26"/>
      <c r="AN24" s="11"/>
      <c r="AO24" s="11"/>
      <c r="AP24" s="131"/>
      <c r="AQ24" s="13"/>
      <c r="AR24" s="7"/>
      <c r="AS24" s="7"/>
      <c r="AT24" s="7"/>
      <c r="AU24" s="7"/>
      <c r="AV24" s="7"/>
      <c r="AW24" s="26"/>
      <c r="AX24" s="11"/>
      <c r="AY24" s="11"/>
      <c r="AZ24" s="131"/>
      <c r="BA24" s="13"/>
      <c r="BB24" s="7"/>
      <c r="BC24" s="7"/>
      <c r="BD24" s="7"/>
      <c r="BE24" s="7"/>
      <c r="BF24" s="7"/>
      <c r="BG24" s="26"/>
      <c r="BH24" s="11"/>
      <c r="BI24" s="11"/>
      <c r="BJ24" s="131"/>
      <c r="BK24" s="13"/>
      <c r="BL24" s="7"/>
      <c r="BM24" s="7"/>
      <c r="BN24" s="7"/>
      <c r="BO24" s="7"/>
      <c r="BP24" s="7"/>
      <c r="BQ24" s="26"/>
      <c r="BR24" s="11"/>
      <c r="BS24" s="11"/>
      <c r="BT24" s="131"/>
      <c r="BU24" s="13"/>
      <c r="BV24" s="7"/>
      <c r="BW24" s="7"/>
      <c r="BX24" s="7"/>
      <c r="BY24" s="7"/>
      <c r="BZ24" s="7"/>
      <c r="CA24" s="26"/>
      <c r="CB24" s="11"/>
      <c r="CC24" s="11"/>
      <c r="CD24" s="131"/>
      <c r="CE24" s="13"/>
      <c r="CF24" s="7"/>
      <c r="CG24" s="7"/>
      <c r="CH24" s="7"/>
      <c r="CI24" s="7"/>
      <c r="CJ24" s="7"/>
      <c r="CK24" s="26"/>
      <c r="CL24" s="11"/>
      <c r="CM24" s="11"/>
      <c r="CN24" s="131"/>
      <c r="CO24" s="13"/>
      <c r="CP24" s="7"/>
      <c r="CQ24" s="7"/>
      <c r="CR24" s="7"/>
      <c r="CS24" s="7"/>
      <c r="CT24" s="7"/>
      <c r="CU24" s="26"/>
      <c r="CV24" s="11"/>
      <c r="CW24" s="11"/>
      <c r="CX24" s="131"/>
      <c r="CY24" s="13"/>
      <c r="CZ24" s="7"/>
      <c r="DA24" s="7"/>
      <c r="DB24" s="7"/>
      <c r="DC24" s="7"/>
      <c r="DD24" s="7"/>
      <c r="DE24" s="26"/>
      <c r="DF24" s="11"/>
      <c r="DG24" s="11"/>
      <c r="DH24" s="131"/>
      <c r="DI24" s="13"/>
      <c r="DJ24" s="7"/>
      <c r="DK24" s="7"/>
      <c r="DL24" s="7"/>
      <c r="DM24" s="7"/>
      <c r="DN24" s="7"/>
      <c r="DO24" s="26"/>
      <c r="DP24" s="11"/>
      <c r="DQ24" s="11"/>
      <c r="DR24" s="131"/>
      <c r="DS24" s="13"/>
      <c r="DT24" s="7"/>
      <c r="DU24" s="7"/>
      <c r="DV24" s="7"/>
      <c r="DW24" s="7"/>
      <c r="DX24" s="7"/>
      <c r="DY24" s="26"/>
      <c r="DZ24" s="11"/>
      <c r="EA24" s="11"/>
      <c r="EB24" s="131"/>
      <c r="EC24" s="13"/>
      <c r="ED24" s="7"/>
      <c r="EE24" s="7"/>
      <c r="EF24" s="7"/>
      <c r="EG24" s="7"/>
      <c r="EH24" s="7"/>
      <c r="EI24" s="26"/>
      <c r="EJ24" s="11"/>
      <c r="EK24" s="11"/>
      <c r="EL24" s="131"/>
      <c r="EM24" s="13"/>
      <c r="EN24" s="7"/>
      <c r="EO24" s="7"/>
      <c r="EP24" s="7"/>
      <c r="EQ24" s="7"/>
      <c r="ER24" s="7"/>
      <c r="ES24" s="26"/>
      <c r="ET24" s="11"/>
      <c r="EU24" s="11"/>
      <c r="EV24" s="131"/>
      <c r="EW24" s="13"/>
      <c r="EX24" s="7"/>
      <c r="EY24" s="7"/>
      <c r="EZ24" s="7"/>
      <c r="FA24" s="7"/>
      <c r="FB24" s="7"/>
      <c r="FC24" s="26"/>
      <c r="FD24" s="11"/>
      <c r="FE24" s="11"/>
      <c r="FF24" s="131"/>
      <c r="FG24" s="13"/>
      <c r="FH24" s="7"/>
      <c r="FI24" s="7"/>
      <c r="FJ24" s="7"/>
      <c r="FK24" s="7"/>
      <c r="FL24" s="7"/>
      <c r="FM24" s="26"/>
      <c r="FN24" s="11"/>
      <c r="FO24" s="11"/>
      <c r="FP24" s="131"/>
      <c r="FQ24" s="13"/>
      <c r="FR24" s="7"/>
      <c r="FS24" s="7"/>
      <c r="FT24" s="7"/>
      <c r="FU24" s="7"/>
      <c r="FV24" s="7"/>
      <c r="FW24" s="26"/>
      <c r="FX24" s="11"/>
      <c r="FY24" s="11"/>
      <c r="FZ24" s="131"/>
      <c r="GA24" s="13"/>
      <c r="GB24" s="7"/>
      <c r="GC24" s="7"/>
      <c r="GD24" s="7"/>
      <c r="GE24" s="7"/>
      <c r="GF24" s="7"/>
      <c r="GG24" s="26"/>
      <c r="GH24" s="11"/>
      <c r="GI24" s="11"/>
      <c r="GJ24" s="131"/>
      <c r="GK24" s="13"/>
      <c r="GL24" s="7"/>
      <c r="GM24" s="7"/>
      <c r="GN24" s="7"/>
      <c r="GO24" s="7"/>
      <c r="GP24" s="7"/>
      <c r="GQ24" s="26"/>
      <c r="GR24" s="11"/>
      <c r="GS24" s="11"/>
      <c r="GT24" s="131"/>
      <c r="GU24" s="13"/>
      <c r="GV24" s="7"/>
      <c r="GW24" s="7"/>
      <c r="GX24" s="7"/>
      <c r="GY24" s="7"/>
      <c r="GZ24" s="7"/>
      <c r="HA24" s="26"/>
      <c r="HB24" s="11"/>
      <c r="HC24" s="11"/>
      <c r="HD24" s="131"/>
      <c r="HE24" s="13"/>
      <c r="HF24" s="7"/>
      <c r="HG24" s="7"/>
      <c r="HH24" s="7"/>
      <c r="HI24" s="7"/>
      <c r="HJ24" s="7"/>
      <c r="HK24" s="26"/>
      <c r="HL24" s="11"/>
      <c r="HM24" s="11"/>
      <c r="HN24" s="131"/>
      <c r="HO24" s="13"/>
      <c r="HP24" s="7"/>
      <c r="HQ24" s="7"/>
      <c r="HR24" s="7"/>
      <c r="HS24" s="7"/>
      <c r="HT24" s="7"/>
      <c r="HU24" s="26"/>
      <c r="HV24" s="11"/>
      <c r="HW24" s="11"/>
      <c r="HX24" s="131"/>
      <c r="HY24" s="13"/>
      <c r="HZ24" s="7"/>
      <c r="IA24" s="7"/>
      <c r="IB24" s="7"/>
      <c r="IC24" s="7"/>
      <c r="ID24" s="7"/>
      <c r="IE24" s="26"/>
      <c r="IF24" s="11"/>
      <c r="IG24" s="11"/>
      <c r="IH24" s="131" t="s">
        <v>272</v>
      </c>
      <c r="II24" s="210">
        <v>0</v>
      </c>
      <c r="IJ24" s="207"/>
      <c r="IK24" s="207"/>
      <c r="IL24" s="207">
        <v>1.69492</v>
      </c>
      <c r="IM24" s="207"/>
      <c r="IN24" s="207"/>
      <c r="IO24" s="26"/>
      <c r="IP24" s="11"/>
      <c r="IQ24" s="11"/>
      <c r="IR24" s="131"/>
      <c r="IS24" s="13"/>
      <c r="IT24" s="7"/>
      <c r="IU24" s="7"/>
      <c r="IV24" s="7"/>
      <c r="IW24" s="7"/>
      <c r="IX24" s="7"/>
      <c r="IY24" s="26"/>
      <c r="IZ24" s="11"/>
      <c r="JA24" s="11"/>
      <c r="JB24" s="131"/>
      <c r="JC24" s="13"/>
      <c r="JD24" s="7"/>
      <c r="JE24" s="7"/>
      <c r="JF24" s="7"/>
      <c r="JG24" s="7"/>
      <c r="JH24" s="7"/>
      <c r="JI24" s="26"/>
      <c r="JJ24" s="11"/>
      <c r="JK24" s="11"/>
      <c r="JL24" s="131"/>
      <c r="JM24" s="13"/>
      <c r="JN24" s="7"/>
      <c r="JO24" s="7"/>
      <c r="JP24" s="7"/>
      <c r="JQ24" s="7"/>
      <c r="JR24" s="7"/>
      <c r="JS24" s="26"/>
      <c r="JT24" s="11"/>
      <c r="JU24" s="11"/>
      <c r="JV24" s="131"/>
      <c r="JW24" s="13"/>
      <c r="JX24" s="7"/>
      <c r="JY24" s="7"/>
      <c r="JZ24" s="7"/>
      <c r="KA24" s="7"/>
      <c r="KB24" s="7"/>
      <c r="KC24" s="26"/>
      <c r="KD24" s="11"/>
      <c r="KE24" s="11"/>
      <c r="KF24" s="131"/>
      <c r="KG24" s="13"/>
      <c r="KH24" s="7"/>
      <c r="KI24" s="7"/>
      <c r="KJ24" s="7"/>
      <c r="KK24" s="7"/>
      <c r="KL24" s="7"/>
      <c r="KM24" s="26"/>
      <c r="KN24" s="11"/>
      <c r="KO24" s="11"/>
      <c r="KP24" s="131"/>
      <c r="KQ24" s="13"/>
      <c r="KR24" s="7"/>
      <c r="KS24" s="7"/>
      <c r="KT24" s="7"/>
      <c r="KU24" s="7"/>
      <c r="KV24" s="7"/>
      <c r="KW24" s="26"/>
      <c r="KX24" s="11"/>
      <c r="KY24" s="11"/>
      <c r="KZ24" s="131"/>
      <c r="LA24" s="13"/>
      <c r="LB24" s="7"/>
      <c r="LC24" s="7"/>
      <c r="LD24" s="7"/>
      <c r="LE24" s="7"/>
      <c r="LF24" s="7"/>
      <c r="LG24" s="26"/>
      <c r="LH24" s="11"/>
      <c r="LI24" s="11"/>
      <c r="LJ24" s="131"/>
      <c r="LK24" s="13"/>
      <c r="LL24" s="7"/>
      <c r="LM24" s="7"/>
      <c r="LN24" s="7"/>
      <c r="LO24" s="7"/>
      <c r="LP24" s="7"/>
      <c r="LQ24" s="26"/>
      <c r="LR24" s="11"/>
      <c r="LS24" s="11"/>
      <c r="LT24" s="131"/>
      <c r="LU24" s="13"/>
      <c r="LV24" s="7"/>
      <c r="LW24" s="7"/>
      <c r="LX24" s="7"/>
      <c r="LY24" s="7"/>
      <c r="LZ24" s="7"/>
      <c r="MA24" s="26"/>
      <c r="MB24" s="11"/>
      <c r="MC24" s="11"/>
      <c r="MD24" s="131"/>
      <c r="ME24" s="13"/>
      <c r="MF24" s="7"/>
      <c r="MG24" s="7"/>
      <c r="MH24" s="7"/>
      <c r="MI24" s="7"/>
      <c r="MJ24" s="7"/>
      <c r="MK24" s="26"/>
      <c r="ML24" s="11"/>
      <c r="MM24" s="11"/>
    </row>
    <row xmlns:x14ac="http://schemas.microsoft.com/office/spreadsheetml/2009/9/ac" r="25" s="2" customFormat="true" x14ac:dyDescent="0.25">
      <c r="A25" s="420" t="str">
        <f ca="true">IF(ISBLANK('Data Summary'!A27),"",'Data Summary'!A27)</f>
        <v>NER_2017_SDI</v>
      </c>
      <c r="B25" s="131"/>
      <c r="C25" s="13"/>
      <c r="D25" s="7"/>
      <c r="E25" s="7"/>
      <c r="F25" s="7"/>
      <c r="G25" s="7"/>
      <c r="H25" s="7"/>
      <c r="I25" s="26"/>
      <c r="J25" s="11"/>
      <c r="K25" s="11"/>
      <c r="L25" s="131"/>
      <c r="M25" s="13"/>
      <c r="N25" s="7"/>
      <c r="O25" s="7"/>
      <c r="P25" s="7"/>
      <c r="Q25" s="7"/>
      <c r="R25" s="7"/>
      <c r="S25" s="26"/>
      <c r="T25" s="11"/>
      <c r="U25" s="11"/>
      <c r="V25" s="131"/>
      <c r="W25" s="13"/>
      <c r="X25" s="7"/>
      <c r="Y25" s="7"/>
      <c r="Z25" s="7"/>
      <c r="AA25" s="7"/>
      <c r="AB25" s="7"/>
      <c r="AC25" s="26"/>
      <c r="AD25" s="11"/>
      <c r="AE25" s="11"/>
      <c r="AF25" s="131"/>
      <c r="AG25" s="13"/>
      <c r="AH25" s="7"/>
      <c r="AI25" s="7"/>
      <c r="AJ25" s="7"/>
      <c r="AK25" s="7"/>
      <c r="AL25" s="7"/>
      <c r="AM25" s="26"/>
      <c r="AN25" s="11"/>
      <c r="AO25" s="11"/>
      <c r="AP25" s="131"/>
      <c r="AQ25" s="13"/>
      <c r="AR25" s="7"/>
      <c r="AS25" s="7"/>
      <c r="AT25" s="7"/>
      <c r="AU25" s="7"/>
      <c r="AV25" s="7"/>
      <c r="AW25" s="26"/>
      <c r="AX25" s="11"/>
      <c r="AY25" s="11"/>
      <c r="AZ25" s="131"/>
      <c r="BA25" s="13"/>
      <c r="BB25" s="7"/>
      <c r="BC25" s="7"/>
      <c r="BD25" s="7"/>
      <c r="BE25" s="7"/>
      <c r="BF25" s="7"/>
      <c r="BG25" s="26"/>
      <c r="BH25" s="11"/>
      <c r="BI25" s="11"/>
      <c r="BJ25" s="131"/>
      <c r="BK25" s="13"/>
      <c r="BL25" s="7"/>
      <c r="BM25" s="7"/>
      <c r="BN25" s="7"/>
      <c r="BO25" s="7"/>
      <c r="BP25" s="7"/>
      <c r="BQ25" s="26"/>
      <c r="BR25" s="11"/>
      <c r="BS25" s="11"/>
      <c r="BT25" s="131"/>
      <c r="BU25" s="13"/>
      <c r="BV25" s="7"/>
      <c r="BW25" s="7"/>
      <c r="BX25" s="7"/>
      <c r="BY25" s="7"/>
      <c r="BZ25" s="7"/>
      <c r="CA25" s="26"/>
      <c r="CB25" s="11"/>
      <c r="CC25" s="11"/>
      <c r="CD25" s="131"/>
      <c r="CE25" s="13"/>
      <c r="CF25" s="7"/>
      <c r="CG25" s="7"/>
      <c r="CH25" s="7"/>
      <c r="CI25" s="7"/>
      <c r="CJ25" s="7"/>
      <c r="CK25" s="26"/>
      <c r="CL25" s="11"/>
      <c r="CM25" s="11"/>
      <c r="CN25" s="131"/>
      <c r="CO25" s="13"/>
      <c r="CP25" s="7"/>
      <c r="CQ25" s="7"/>
      <c r="CR25" s="7"/>
      <c r="CS25" s="7"/>
      <c r="CT25" s="7"/>
      <c r="CU25" s="26"/>
      <c r="CV25" s="11"/>
      <c r="CW25" s="11"/>
      <c r="CX25" s="131"/>
      <c r="CY25" s="13"/>
      <c r="CZ25" s="7"/>
      <c r="DA25" s="7"/>
      <c r="DB25" s="7"/>
      <c r="DC25" s="7"/>
      <c r="DD25" s="7"/>
      <c r="DE25" s="26"/>
      <c r="DF25" s="11"/>
      <c r="DG25" s="11"/>
      <c r="DH25" s="131"/>
      <c r="DI25" s="13"/>
      <c r="DJ25" s="7"/>
      <c r="DK25" s="7"/>
      <c r="DL25" s="7"/>
      <c r="DM25" s="7"/>
      <c r="DN25" s="7"/>
      <c r="DO25" s="26"/>
      <c r="DP25" s="11"/>
      <c r="DQ25" s="11"/>
      <c r="DR25" s="131"/>
      <c r="DS25" s="13"/>
      <c r="DT25" s="7"/>
      <c r="DU25" s="7"/>
      <c r="DV25" s="7"/>
      <c r="DW25" s="7"/>
      <c r="DX25" s="7"/>
      <c r="DY25" s="26"/>
      <c r="DZ25" s="11"/>
      <c r="EA25" s="11"/>
      <c r="EB25" s="131"/>
      <c r="EC25" s="13"/>
      <c r="ED25" s="7"/>
      <c r="EE25" s="7"/>
      <c r="EF25" s="7"/>
      <c r="EG25" s="7"/>
      <c r="EH25" s="7"/>
      <c r="EI25" s="26"/>
      <c r="EJ25" s="11"/>
      <c r="EK25" s="11"/>
      <c r="EL25" s="131"/>
      <c r="EM25" s="13"/>
      <c r="EN25" s="7"/>
      <c r="EO25" s="7"/>
      <c r="EP25" s="7"/>
      <c r="EQ25" s="7"/>
      <c r="ER25" s="7"/>
      <c r="ES25" s="26"/>
      <c r="ET25" s="11"/>
      <c r="EU25" s="11"/>
      <c r="EV25" s="131"/>
      <c r="EW25" s="13"/>
      <c r="EX25" s="7"/>
      <c r="EY25" s="7"/>
      <c r="EZ25" s="7"/>
      <c r="FA25" s="7"/>
      <c r="FB25" s="7"/>
      <c r="FC25" s="26"/>
      <c r="FD25" s="11"/>
      <c r="FE25" s="11"/>
      <c r="FF25" s="131"/>
      <c r="FG25" s="13"/>
      <c r="FH25" s="7"/>
      <c r="FI25" s="7"/>
      <c r="FJ25" s="7"/>
      <c r="FK25" s="7"/>
      <c r="FL25" s="7"/>
      <c r="FM25" s="26"/>
      <c r="FN25" s="11"/>
      <c r="FO25" s="11"/>
      <c r="FP25" s="131"/>
      <c r="FQ25" s="13"/>
      <c r="FR25" s="7"/>
      <c r="FS25" s="7"/>
      <c r="FT25" s="7"/>
      <c r="FU25" s="7"/>
      <c r="FV25" s="7"/>
      <c r="FW25" s="26"/>
      <c r="FX25" s="11"/>
      <c r="FY25" s="11"/>
      <c r="FZ25" s="131"/>
      <c r="GA25" s="13"/>
      <c r="GB25" s="7"/>
      <c r="GC25" s="7"/>
      <c r="GD25" s="7"/>
      <c r="GE25" s="7"/>
      <c r="GF25" s="7"/>
      <c r="GG25" s="26"/>
      <c r="GH25" s="11"/>
      <c r="GI25" s="11"/>
      <c r="GJ25" s="131"/>
      <c r="GK25" s="13"/>
      <c r="GL25" s="7"/>
      <c r="GM25" s="7"/>
      <c r="GN25" s="7"/>
      <c r="GO25" s="7"/>
      <c r="GP25" s="7"/>
      <c r="GQ25" s="26"/>
      <c r="GR25" s="11"/>
      <c r="GS25" s="11"/>
      <c r="GT25" s="131"/>
      <c r="GU25" s="13"/>
      <c r="GV25" s="7"/>
      <c r="GW25" s="7"/>
      <c r="GX25" s="7"/>
      <c r="GY25" s="7"/>
      <c r="GZ25" s="7"/>
      <c r="HA25" s="26"/>
      <c r="HB25" s="11"/>
      <c r="HC25" s="11"/>
      <c r="HD25" s="131"/>
      <c r="HE25" s="13"/>
      <c r="HF25" s="7"/>
      <c r="HG25" s="7"/>
      <c r="HH25" s="7"/>
      <c r="HI25" s="7"/>
      <c r="HJ25" s="7"/>
      <c r="HK25" s="26"/>
      <c r="HL25" s="11"/>
      <c r="HM25" s="11"/>
      <c r="HN25" s="131"/>
      <c r="HO25" s="13"/>
      <c r="HP25" s="7"/>
      <c r="HQ25" s="7"/>
      <c r="HR25" s="7"/>
      <c r="HS25" s="7"/>
      <c r="HT25" s="7"/>
      <c r="HU25" s="26"/>
      <c r="HV25" s="11"/>
      <c r="HW25" s="11"/>
      <c r="HX25" s="131"/>
      <c r="HY25" s="13"/>
      <c r="HZ25" s="7"/>
      <c r="IA25" s="7"/>
      <c r="IB25" s="7"/>
      <c r="IC25" s="7"/>
      <c r="ID25" s="7"/>
      <c r="IE25" s="26"/>
      <c r="IF25" s="11"/>
      <c r="IG25" s="11"/>
      <c r="IH25" s="131" t="s">
        <v>191</v>
      </c>
      <c r="II25" s="210">
        <v>0</v>
      </c>
      <c r="IJ25" s="207"/>
      <c r="IK25" s="207"/>
      <c r="IL25" s="207">
        <v>5.9321999999999999</v>
      </c>
      <c r="IM25" s="207"/>
      <c r="IN25" s="207"/>
      <c r="IO25" s="26"/>
      <c r="IP25" s="11"/>
      <c r="IQ25" s="11"/>
      <c r="IR25" s="131"/>
      <c r="IS25" s="13"/>
      <c r="IT25" s="7"/>
      <c r="IU25" s="7"/>
      <c r="IV25" s="7"/>
      <c r="IW25" s="7"/>
      <c r="IX25" s="7"/>
      <c r="IY25" s="26"/>
      <c r="IZ25" s="11"/>
      <c r="JA25" s="11"/>
      <c r="JB25" s="131"/>
      <c r="JC25" s="13"/>
      <c r="JD25" s="7"/>
      <c r="JE25" s="7"/>
      <c r="JF25" s="7"/>
      <c r="JG25" s="7"/>
      <c r="JH25" s="7"/>
      <c r="JI25" s="26"/>
      <c r="JJ25" s="11"/>
      <c r="JK25" s="11"/>
      <c r="JL25" s="131"/>
      <c r="JM25" s="13"/>
      <c r="JN25" s="7"/>
      <c r="JO25" s="7"/>
      <c r="JP25" s="7"/>
      <c r="JQ25" s="7"/>
      <c r="JR25" s="7"/>
      <c r="JS25" s="26"/>
      <c r="JT25" s="11"/>
      <c r="JU25" s="11"/>
      <c r="JV25" s="131"/>
      <c r="JW25" s="13"/>
      <c r="JX25" s="7"/>
      <c r="JY25" s="7"/>
      <c r="JZ25" s="7"/>
      <c r="KA25" s="7"/>
      <c r="KB25" s="7"/>
      <c r="KC25" s="26"/>
      <c r="KD25" s="11"/>
      <c r="KE25" s="11"/>
      <c r="KF25" s="131"/>
      <c r="KG25" s="13"/>
      <c r="KH25" s="7"/>
      <c r="KI25" s="7"/>
      <c r="KJ25" s="7"/>
      <c r="KK25" s="7"/>
      <c r="KL25" s="7"/>
      <c r="KM25" s="26"/>
      <c r="KN25" s="11"/>
      <c r="KO25" s="11"/>
      <c r="KP25" s="131"/>
      <c r="KQ25" s="13"/>
      <c r="KR25" s="7"/>
      <c r="KS25" s="7"/>
      <c r="KT25" s="7"/>
      <c r="KU25" s="7"/>
      <c r="KV25" s="7"/>
      <c r="KW25" s="26"/>
      <c r="KX25" s="11"/>
      <c r="KY25" s="11"/>
      <c r="KZ25" s="131"/>
      <c r="LA25" s="13"/>
      <c r="LB25" s="7"/>
      <c r="LC25" s="7"/>
      <c r="LD25" s="7"/>
      <c r="LE25" s="7"/>
      <c r="LF25" s="7"/>
      <c r="LG25" s="26"/>
      <c r="LH25" s="11"/>
      <c r="LI25" s="11"/>
      <c r="LJ25" s="131"/>
      <c r="LK25" s="13"/>
      <c r="LL25" s="7"/>
      <c r="LM25" s="7"/>
      <c r="LN25" s="7"/>
      <c r="LO25" s="7"/>
      <c r="LP25" s="7"/>
      <c r="LQ25" s="26"/>
      <c r="LR25" s="11"/>
      <c r="LS25" s="11"/>
      <c r="LT25" s="131"/>
      <c r="LU25" s="13"/>
      <c r="LV25" s="7"/>
      <c r="LW25" s="7"/>
      <c r="LX25" s="7"/>
      <c r="LY25" s="7"/>
      <c r="LZ25" s="7"/>
      <c r="MA25" s="26"/>
      <c r="MB25" s="11"/>
      <c r="MC25" s="11"/>
      <c r="MD25" s="131"/>
      <c r="ME25" s="13"/>
      <c r="MF25" s="7"/>
      <c r="MG25" s="7"/>
      <c r="MH25" s="7"/>
      <c r="MI25" s="7"/>
      <c r="MJ25" s="7"/>
      <c r="MK25" s="26"/>
      <c r="ML25" s="11"/>
      <c r="MM25" s="11"/>
    </row>
    <row xmlns:x14ac="http://schemas.microsoft.com/office/spreadsheetml/2009/9/ac" r="26" s="2" customFormat="true" ht="83.25" customHeight="true" x14ac:dyDescent="0.25">
      <c r="A26" s="420" t="str">
        <f ca="true">IF(ISBLANK('Data Summary'!A28),"",'Data Summary'!A28)</f>
        <v>NER_2017_EMIS</v>
      </c>
      <c r="B26" s="132" t="s">
        <v>13</v>
      </c>
      <c r="C26" s="612" t="s">
        <v>213</v>
      </c>
      <c r="D26" s="612"/>
      <c r="E26" s="612"/>
      <c r="F26" s="612"/>
      <c r="G26" s="612"/>
      <c r="H26" s="612"/>
      <c r="I26" s="613"/>
      <c r="J26" s="11"/>
      <c r="K26" s="11"/>
      <c r="L26" s="132" t="s">
        <v>13</v>
      </c>
      <c r="M26" s="612" t="s">
        <v>216</v>
      </c>
      <c r="N26" s="612"/>
      <c r="O26" s="612"/>
      <c r="P26" s="612"/>
      <c r="Q26" s="612"/>
      <c r="R26" s="612"/>
      <c r="S26" s="613"/>
      <c r="T26" s="11"/>
      <c r="U26" s="11"/>
      <c r="V26" s="132" t="s">
        <v>13</v>
      </c>
      <c r="W26" s="612" t="s">
        <v>216</v>
      </c>
      <c r="X26" s="612"/>
      <c r="Y26" s="612"/>
      <c r="Z26" s="612"/>
      <c r="AA26" s="612"/>
      <c r="AB26" s="612"/>
      <c r="AC26" s="613"/>
      <c r="AD26" s="11"/>
      <c r="AE26" s="11"/>
      <c r="AF26" s="132" t="s">
        <v>13</v>
      </c>
      <c r="AG26" s="612" t="s">
        <v>216</v>
      </c>
      <c r="AH26" s="612"/>
      <c r="AI26" s="612"/>
      <c r="AJ26" s="612"/>
      <c r="AK26" s="612"/>
      <c r="AL26" s="612"/>
      <c r="AM26" s="613"/>
      <c r="AN26" s="11"/>
      <c r="AO26" s="11"/>
      <c r="AP26" s="132" t="s">
        <v>13</v>
      </c>
      <c r="AQ26" s="612" t="s">
        <v>217</v>
      </c>
      <c r="AR26" s="612"/>
      <c r="AS26" s="612"/>
      <c r="AT26" s="612"/>
      <c r="AU26" s="612"/>
      <c r="AV26" s="612"/>
      <c r="AW26" s="613"/>
      <c r="AX26" s="11"/>
      <c r="AY26" s="11"/>
      <c r="AZ26" s="132" t="s">
        <v>13</v>
      </c>
      <c r="BA26" s="612" t="s">
        <v>217</v>
      </c>
      <c r="BB26" s="612"/>
      <c r="BC26" s="612"/>
      <c r="BD26" s="612"/>
      <c r="BE26" s="612"/>
      <c r="BF26" s="612"/>
      <c r="BG26" s="613"/>
      <c r="BH26" s="11"/>
      <c r="BI26" s="11"/>
      <c r="BJ26" s="132" t="s">
        <v>13</v>
      </c>
      <c r="BK26" s="612" t="s">
        <v>217</v>
      </c>
      <c r="BL26" s="612"/>
      <c r="BM26" s="612"/>
      <c r="BN26" s="612"/>
      <c r="BO26" s="612"/>
      <c r="BP26" s="612"/>
      <c r="BQ26" s="613"/>
      <c r="BR26" s="11"/>
      <c r="BS26" s="11"/>
      <c r="BT26" s="132" t="s">
        <v>13</v>
      </c>
      <c r="BU26" s="612" t="s">
        <v>176</v>
      </c>
      <c r="BV26" s="612"/>
      <c r="BW26" s="612"/>
      <c r="BX26" s="612"/>
      <c r="BY26" s="612"/>
      <c r="BZ26" s="612"/>
      <c r="CA26" s="613"/>
      <c r="CB26" s="11"/>
      <c r="CC26" s="11"/>
      <c r="CD26" s="132" t="s">
        <v>13</v>
      </c>
      <c r="CE26" s="615" t="s">
        <v>226</v>
      </c>
      <c r="CF26" s="615"/>
      <c r="CG26" s="615"/>
      <c r="CH26" s="615"/>
      <c r="CI26" s="615"/>
      <c r="CJ26" s="615"/>
      <c r="CK26" s="616"/>
      <c r="CL26" s="11"/>
      <c r="CM26" s="11"/>
      <c r="CN26" s="132" t="s">
        <v>13</v>
      </c>
      <c r="CO26" s="609" t="s">
        <v>176</v>
      </c>
      <c r="CP26" s="610"/>
      <c r="CQ26" s="610"/>
      <c r="CR26" s="610"/>
      <c r="CS26" s="610"/>
      <c r="CT26" s="610"/>
      <c r="CU26" s="611"/>
      <c r="CV26" s="11"/>
      <c r="CW26" s="11"/>
      <c r="CX26" s="132" t="s">
        <v>13</v>
      </c>
      <c r="CY26" s="612" t="s">
        <v>227</v>
      </c>
      <c r="CZ26" s="612"/>
      <c r="DA26" s="612"/>
      <c r="DB26" s="612"/>
      <c r="DC26" s="612"/>
      <c r="DD26" s="612"/>
      <c r="DE26" s="613"/>
      <c r="DF26" s="11"/>
      <c r="DG26" s="11"/>
      <c r="DH26" s="132" t="s">
        <v>13</v>
      </c>
      <c r="DI26" s="612" t="s">
        <v>176</v>
      </c>
      <c r="DJ26" s="612"/>
      <c r="DK26" s="612"/>
      <c r="DL26" s="612"/>
      <c r="DM26" s="612"/>
      <c r="DN26" s="612"/>
      <c r="DO26" s="613"/>
      <c r="DP26" s="11"/>
      <c r="DQ26" s="11"/>
      <c r="DR26" s="132" t="s">
        <v>13</v>
      </c>
      <c r="DS26" s="612" t="s">
        <v>228</v>
      </c>
      <c r="DT26" s="612"/>
      <c r="DU26" s="612"/>
      <c r="DV26" s="612"/>
      <c r="DW26" s="612"/>
      <c r="DX26" s="612"/>
      <c r="DY26" s="613"/>
      <c r="DZ26" s="11"/>
      <c r="EA26" s="11"/>
      <c r="EB26" s="132" t="s">
        <v>13</v>
      </c>
      <c r="EC26" s="612" t="s">
        <v>176</v>
      </c>
      <c r="ED26" s="612"/>
      <c r="EE26" s="612"/>
      <c r="EF26" s="612"/>
      <c r="EG26" s="612"/>
      <c r="EH26" s="612"/>
      <c r="EI26" s="613"/>
      <c r="EJ26" s="11"/>
      <c r="EK26" s="11"/>
      <c r="EL26" s="132" t="s">
        <v>13</v>
      </c>
      <c r="EM26" s="612" t="s">
        <v>226</v>
      </c>
      <c r="EN26" s="612"/>
      <c r="EO26" s="612"/>
      <c r="EP26" s="612"/>
      <c r="EQ26" s="612"/>
      <c r="ER26" s="612"/>
      <c r="ES26" s="613"/>
      <c r="ET26" s="11"/>
      <c r="EU26" s="11"/>
      <c r="EV26" s="132" t="s">
        <v>13</v>
      </c>
      <c r="EW26" s="612" t="s">
        <v>218</v>
      </c>
      <c r="EX26" s="612"/>
      <c r="EY26" s="612"/>
      <c r="EZ26" s="612"/>
      <c r="FA26" s="612"/>
      <c r="FB26" s="612"/>
      <c r="FC26" s="613"/>
      <c r="FD26" s="11"/>
      <c r="FE26" s="11"/>
      <c r="FF26" s="132" t="s">
        <v>13</v>
      </c>
      <c r="FG26" s="612" t="s">
        <v>226</v>
      </c>
      <c r="FH26" s="612"/>
      <c r="FI26" s="612"/>
      <c r="FJ26" s="612"/>
      <c r="FK26" s="612"/>
      <c r="FL26" s="612"/>
      <c r="FM26" s="613"/>
      <c r="FN26" s="11"/>
      <c r="FO26" s="11"/>
      <c r="FP26" s="132" t="s">
        <v>13</v>
      </c>
      <c r="FQ26" s="609" t="s">
        <v>224</v>
      </c>
      <c r="FR26" s="610"/>
      <c r="FS26" s="610"/>
      <c r="FT26" s="610"/>
      <c r="FU26" s="610"/>
      <c r="FV26" s="610"/>
      <c r="FW26" s="611"/>
      <c r="FX26" s="11"/>
      <c r="FY26" s="11"/>
      <c r="FZ26" s="132" t="s">
        <v>13</v>
      </c>
      <c r="GA26" s="609" t="s">
        <v>226</v>
      </c>
      <c r="GB26" s="610"/>
      <c r="GC26" s="610"/>
      <c r="GD26" s="610"/>
      <c r="GE26" s="610"/>
      <c r="GF26" s="610"/>
      <c r="GG26" s="611"/>
      <c r="GH26" s="11"/>
      <c r="GI26" s="11"/>
      <c r="GJ26" s="132" t="s">
        <v>13</v>
      </c>
      <c r="GK26" s="609" t="s">
        <v>215</v>
      </c>
      <c r="GL26" s="610"/>
      <c r="GM26" s="610"/>
      <c r="GN26" s="610"/>
      <c r="GO26" s="610"/>
      <c r="GP26" s="610"/>
      <c r="GQ26" s="611"/>
      <c r="GR26" s="11"/>
      <c r="GS26" s="11"/>
      <c r="GT26" s="132" t="s">
        <v>13</v>
      </c>
      <c r="GU26" s="609" t="s">
        <v>225</v>
      </c>
      <c r="GV26" s="610"/>
      <c r="GW26" s="610"/>
      <c r="GX26" s="610"/>
      <c r="GY26" s="610"/>
      <c r="GZ26" s="610"/>
      <c r="HA26" s="611"/>
      <c r="HB26" s="11"/>
      <c r="HC26" s="11"/>
      <c r="HD26" s="132" t="s">
        <v>13</v>
      </c>
      <c r="HE26" s="609" t="s">
        <v>220</v>
      </c>
      <c r="HF26" s="610"/>
      <c r="HG26" s="610"/>
      <c r="HH26" s="610"/>
      <c r="HI26" s="610"/>
      <c r="HJ26" s="610"/>
      <c r="HK26" s="611"/>
      <c r="HL26" s="11"/>
      <c r="HM26" s="11"/>
      <c r="HN26" s="132" t="s">
        <v>13</v>
      </c>
      <c r="HO26" s="609" t="s">
        <v>350</v>
      </c>
      <c r="HP26" s="610"/>
      <c r="HQ26" s="610"/>
      <c r="HR26" s="610"/>
      <c r="HS26" s="610"/>
      <c r="HT26" s="610"/>
      <c r="HU26" s="611"/>
      <c r="HV26" s="11"/>
      <c r="HW26" s="11"/>
      <c r="HX26" s="132" t="s">
        <v>13</v>
      </c>
      <c r="HY26" s="609" t="s">
        <v>261</v>
      </c>
      <c r="HZ26" s="610"/>
      <c r="IA26" s="610"/>
      <c r="IB26" s="610"/>
      <c r="IC26" s="610"/>
      <c r="ID26" s="610"/>
      <c r="IE26" s="611"/>
      <c r="IF26" s="11"/>
      <c r="IG26" s="11"/>
      <c r="IH26" s="132" t="s">
        <v>13</v>
      </c>
      <c r="II26" s="609" t="s">
        <v>273</v>
      </c>
      <c r="IJ26" s="610"/>
      <c r="IK26" s="610"/>
      <c r="IL26" s="610"/>
      <c r="IM26" s="610"/>
      <c r="IN26" s="610"/>
      <c r="IO26" s="611"/>
      <c r="IP26" s="11"/>
      <c r="IQ26" s="11"/>
      <c r="IR26" s="132" t="s">
        <v>13</v>
      </c>
      <c r="IS26" s="609" t="s">
        <v>288</v>
      </c>
      <c r="IT26" s="610"/>
      <c r="IU26" s="610"/>
      <c r="IV26" s="610"/>
      <c r="IW26" s="610"/>
      <c r="IX26" s="610"/>
      <c r="IY26" s="611"/>
      <c r="IZ26" s="11"/>
      <c r="JA26" s="11"/>
      <c r="JB26" s="132" t="s">
        <v>13</v>
      </c>
      <c r="JC26" s="609" t="s">
        <v>354</v>
      </c>
      <c r="JD26" s="610"/>
      <c r="JE26" s="610"/>
      <c r="JF26" s="610"/>
      <c r="JG26" s="610"/>
      <c r="JH26" s="610"/>
      <c r="JI26" s="611"/>
      <c r="JJ26" s="11"/>
      <c r="JK26" s="11"/>
      <c r="JL26" s="132" t="s">
        <v>13</v>
      </c>
      <c r="JM26" s="609" t="s">
        <v>357</v>
      </c>
      <c r="JN26" s="610"/>
      <c r="JO26" s="610"/>
      <c r="JP26" s="610"/>
      <c r="JQ26" s="610"/>
      <c r="JR26" s="610"/>
      <c r="JS26" s="611"/>
      <c r="JT26" s="11"/>
      <c r="JU26" s="11"/>
      <c r="JV26" s="132" t="s">
        <v>13</v>
      </c>
      <c r="JW26" s="609" t="s">
        <v>371</v>
      </c>
      <c r="JX26" s="610"/>
      <c r="JY26" s="610"/>
      <c r="JZ26" s="610"/>
      <c r="KA26" s="610"/>
      <c r="KB26" s="610"/>
      <c r="KC26" s="611"/>
      <c r="KD26" s="11"/>
      <c r="KE26" s="11"/>
      <c r="KF26" s="132" t="s">
        <v>13</v>
      </c>
      <c r="KG26" s="609" t="s">
        <v>396</v>
      </c>
      <c r="KH26" s="610"/>
      <c r="KI26" s="610"/>
      <c r="KJ26" s="610"/>
      <c r="KK26" s="610"/>
      <c r="KL26" s="610"/>
      <c r="KM26" s="611"/>
      <c r="KN26" s="11"/>
      <c r="KO26" s="11"/>
      <c r="KP26" s="132" t="s">
        <v>13</v>
      </c>
      <c r="KQ26" s="609" t="s">
        <v>371</v>
      </c>
      <c r="KR26" s="610"/>
      <c r="KS26" s="610"/>
      <c r="KT26" s="610"/>
      <c r="KU26" s="610"/>
      <c r="KV26" s="610"/>
      <c r="KW26" s="611"/>
      <c r="KX26" s="11"/>
      <c r="KY26" s="11"/>
      <c r="KZ26" s="132" t="s">
        <v>13</v>
      </c>
      <c r="LA26" s="414"/>
      <c r="LB26" s="415"/>
      <c r="LC26" s="415"/>
      <c r="LD26" s="415"/>
      <c r="LE26" s="415"/>
      <c r="LF26" s="415"/>
      <c r="LG26" s="416"/>
      <c r="LH26" s="11"/>
      <c r="LI26" s="11"/>
      <c r="LJ26" s="132" t="s">
        <v>13</v>
      </c>
      <c r="LK26" s="609" t="s">
        <v>395</v>
      </c>
      <c r="LL26" s="610"/>
      <c r="LM26" s="610"/>
      <c r="LN26" s="610"/>
      <c r="LO26" s="610"/>
      <c r="LP26" s="610"/>
      <c r="LQ26" s="611"/>
      <c r="LR26" s="11"/>
      <c r="LS26" s="11"/>
      <c r="LT26" s="132" t="s">
        <v>13</v>
      </c>
      <c r="LU26" s="609" t="s">
        <v>395</v>
      </c>
      <c r="LV26" s="610"/>
      <c r="LW26" s="610"/>
      <c r="LX26" s="610"/>
      <c r="LY26" s="610"/>
      <c r="LZ26" s="610"/>
      <c r="MA26" s="611"/>
      <c r="MB26" s="11"/>
      <c r="MC26" s="11"/>
      <c r="MD26" s="132" t="s">
        <v>13</v>
      </c>
      <c r="ME26" s="609" t="s">
        <v>399</v>
      </c>
      <c r="MF26" s="610"/>
      <c r="MG26" s="610"/>
      <c r="MH26" s="610"/>
      <c r="MI26" s="610"/>
      <c r="MJ26" s="610"/>
      <c r="MK26" s="611"/>
      <c r="ML26" s="11"/>
      <c r="MM26" s="11"/>
    </row>
    <row xmlns:x14ac="http://schemas.microsoft.com/office/spreadsheetml/2009/9/ac" r="27" s="2" customFormat="true" ht="15.75" customHeight="true" x14ac:dyDescent="0.25">
      <c r="A27" s="420" t="str">
        <f ca="true">IF(ISBLANK('Data Summary'!A29),"",'Data Summary'!A29)</f>
        <v>NER_2017_UIS</v>
      </c>
      <c r="B27" s="132"/>
      <c r="C27" s="64" t="s">
        <v>121</v>
      </c>
      <c r="D27" s="52"/>
      <c r="E27" s="52"/>
      <c r="F27" s="52"/>
      <c r="G27" s="52"/>
      <c r="H27" s="52"/>
      <c r="I27" s="100"/>
      <c r="J27" s="11"/>
      <c r="K27" s="11"/>
      <c r="L27" s="132"/>
      <c r="M27" s="64" t="s">
        <v>121</v>
      </c>
      <c r="N27" s="52"/>
      <c r="O27" s="52"/>
      <c r="P27" s="52"/>
      <c r="Q27" s="52"/>
      <c r="R27" s="52"/>
      <c r="S27" s="100"/>
      <c r="T27" s="11"/>
      <c r="U27" s="11"/>
      <c r="V27" s="132"/>
      <c r="W27" s="64" t="s">
        <v>121</v>
      </c>
      <c r="X27" s="52"/>
      <c r="Y27" s="52"/>
      <c r="Z27" s="52"/>
      <c r="AA27" s="52"/>
      <c r="AB27" s="52"/>
      <c r="AC27" s="100"/>
      <c r="AD27" s="11"/>
      <c r="AE27" s="11"/>
      <c r="AF27" s="132"/>
      <c r="AG27" s="64" t="s">
        <v>121</v>
      </c>
      <c r="AH27" s="52"/>
      <c r="AI27" s="52"/>
      <c r="AJ27" s="52"/>
      <c r="AK27" s="52"/>
      <c r="AL27" s="52"/>
      <c r="AM27" s="100"/>
      <c r="AN27" s="11"/>
      <c r="AO27" s="11"/>
      <c r="AP27" s="132"/>
      <c r="AQ27" s="64" t="s">
        <v>121</v>
      </c>
      <c r="AR27" s="52"/>
      <c r="AS27" s="52"/>
      <c r="AT27" s="52"/>
      <c r="AU27" s="52"/>
      <c r="AV27" s="52"/>
      <c r="AW27" s="100"/>
      <c r="AX27" s="11"/>
      <c r="AY27" s="11"/>
      <c r="AZ27" s="132"/>
      <c r="BA27" s="64" t="s">
        <v>121</v>
      </c>
      <c r="BB27" s="52"/>
      <c r="BC27" s="52"/>
      <c r="BD27" s="52"/>
      <c r="BE27" s="52"/>
      <c r="BF27" s="52"/>
      <c r="BG27" s="100"/>
      <c r="BH27" s="11"/>
      <c r="BI27" s="11"/>
      <c r="BJ27" s="132"/>
      <c r="BK27" s="64" t="s">
        <v>121</v>
      </c>
      <c r="BL27" s="52"/>
      <c r="BM27" s="52"/>
      <c r="BN27" s="52"/>
      <c r="BO27" s="52"/>
      <c r="BP27" s="52"/>
      <c r="BQ27" s="100"/>
      <c r="BR27" s="11"/>
      <c r="BS27" s="11"/>
      <c r="BT27" s="132"/>
      <c r="BU27" s="64" t="s">
        <v>121</v>
      </c>
      <c r="BV27" s="52"/>
      <c r="BW27" s="52"/>
      <c r="BX27" s="52"/>
      <c r="BY27" s="52"/>
      <c r="BZ27" s="52"/>
      <c r="CA27" s="100"/>
      <c r="CB27" s="11"/>
      <c r="CC27" s="11"/>
      <c r="CD27" s="132"/>
      <c r="CE27" s="64" t="s">
        <v>121</v>
      </c>
      <c r="CF27" s="52"/>
      <c r="CG27" s="52"/>
      <c r="CH27" s="52"/>
      <c r="CI27" s="52"/>
      <c r="CJ27" s="52"/>
      <c r="CK27" s="100"/>
      <c r="CL27" s="11"/>
      <c r="CM27" s="11"/>
      <c r="CN27" s="132"/>
      <c r="CO27" s="64" t="s">
        <v>121</v>
      </c>
      <c r="CP27" s="52"/>
      <c r="CQ27" s="52"/>
      <c r="CR27" s="52"/>
      <c r="CS27" s="52"/>
      <c r="CT27" s="52"/>
      <c r="CU27" s="100"/>
      <c r="CV27" s="11"/>
      <c r="CW27" s="11"/>
      <c r="CX27" s="132"/>
      <c r="CY27" s="64" t="s">
        <v>121</v>
      </c>
      <c r="CZ27" s="52"/>
      <c r="DA27" s="52"/>
      <c r="DB27" s="52"/>
      <c r="DC27" s="52"/>
      <c r="DD27" s="52"/>
      <c r="DE27" s="100"/>
      <c r="DF27" s="11"/>
      <c r="DG27" s="11"/>
      <c r="DH27" s="132"/>
      <c r="DI27" s="64" t="s">
        <v>121</v>
      </c>
      <c r="DJ27" s="52"/>
      <c r="DK27" s="52"/>
      <c r="DL27" s="52"/>
      <c r="DM27" s="52"/>
      <c r="DN27" s="52"/>
      <c r="DO27" s="100"/>
      <c r="DP27" s="11"/>
      <c r="DQ27" s="11"/>
      <c r="DR27" s="132"/>
      <c r="DS27" s="64" t="s">
        <v>121</v>
      </c>
      <c r="DT27" s="52"/>
      <c r="DU27" s="52"/>
      <c r="DV27" s="52"/>
      <c r="DW27" s="52"/>
      <c r="DX27" s="52"/>
      <c r="DY27" s="100"/>
      <c r="DZ27" s="11"/>
      <c r="EA27" s="11"/>
      <c r="EB27" s="132"/>
      <c r="EC27" s="64" t="s">
        <v>121</v>
      </c>
      <c r="ED27" s="52"/>
      <c r="EE27" s="52"/>
      <c r="EF27" s="52"/>
      <c r="EG27" s="52"/>
      <c r="EH27" s="52"/>
      <c r="EI27" s="100"/>
      <c r="EJ27" s="11"/>
      <c r="EK27" s="11"/>
      <c r="EL27" s="132"/>
      <c r="EM27" s="64" t="s">
        <v>121</v>
      </c>
      <c r="EN27" s="52"/>
      <c r="EO27" s="52"/>
      <c r="EP27" s="52"/>
      <c r="EQ27" s="52"/>
      <c r="ER27" s="52"/>
      <c r="ES27" s="100"/>
      <c r="ET27" s="11"/>
      <c r="EU27" s="11"/>
      <c r="EV27" s="132"/>
      <c r="EW27" s="64" t="s">
        <v>121</v>
      </c>
      <c r="EX27" s="52"/>
      <c r="EY27" s="52"/>
      <c r="EZ27" s="52"/>
      <c r="FA27" s="52"/>
      <c r="FB27" s="52"/>
      <c r="FC27" s="100"/>
      <c r="FD27" s="11"/>
      <c r="FE27" s="11"/>
      <c r="FF27" s="132"/>
      <c r="FG27" s="64" t="s">
        <v>121</v>
      </c>
      <c r="FH27" s="52"/>
      <c r="FI27" s="52"/>
      <c r="FJ27" s="52"/>
      <c r="FK27" s="52"/>
      <c r="FL27" s="52"/>
      <c r="FM27" s="100"/>
      <c r="FN27" s="11"/>
      <c r="FO27" s="11"/>
      <c r="FP27" s="132"/>
      <c r="FQ27" s="64" t="s">
        <v>121</v>
      </c>
      <c r="FR27" s="52" t="s">
        <v>163</v>
      </c>
      <c r="FS27" s="115"/>
      <c r="FT27" s="115"/>
      <c r="FU27" s="115"/>
      <c r="FV27" s="52" t="s">
        <v>163</v>
      </c>
      <c r="FW27" s="100" t="s">
        <v>163</v>
      </c>
      <c r="FX27" s="11"/>
      <c r="FY27" s="11"/>
      <c r="FZ27" s="132"/>
      <c r="GA27" s="64" t="s">
        <v>121</v>
      </c>
      <c r="GB27" s="52"/>
      <c r="GC27" s="52"/>
      <c r="GD27" s="52"/>
      <c r="GE27" s="52"/>
      <c r="GF27" s="52"/>
      <c r="GG27" s="100"/>
      <c r="GH27" s="11"/>
      <c r="GI27" s="11"/>
      <c r="GJ27" s="132"/>
      <c r="GK27" s="64" t="s">
        <v>121</v>
      </c>
      <c r="GL27" s="52"/>
      <c r="GM27" s="115"/>
      <c r="GN27" s="115"/>
      <c r="GO27" s="115"/>
      <c r="GP27" s="52"/>
      <c r="GQ27" s="156"/>
      <c r="GR27" s="11"/>
      <c r="GS27" s="11"/>
      <c r="GT27" s="132"/>
      <c r="GU27" s="64" t="s">
        <v>121</v>
      </c>
      <c r="GV27" s="115"/>
      <c r="GW27" s="115"/>
      <c r="GX27" s="115"/>
      <c r="GY27" s="115"/>
      <c r="GZ27" s="115"/>
      <c r="HA27" s="156"/>
      <c r="HB27" s="11"/>
      <c r="HC27" s="11"/>
      <c r="HD27" s="132"/>
      <c r="HE27" s="64" t="s">
        <v>121</v>
      </c>
      <c r="HF27" s="115"/>
      <c r="HG27" s="115"/>
      <c r="HH27" s="115"/>
      <c r="HI27" s="115"/>
      <c r="HJ27" s="115"/>
      <c r="HK27" s="156"/>
      <c r="HL27" s="11"/>
      <c r="HM27" s="11"/>
      <c r="HN27" s="132"/>
      <c r="HO27" s="64" t="s">
        <v>121</v>
      </c>
      <c r="HP27" s="115"/>
      <c r="HQ27" s="115"/>
      <c r="HR27" s="115"/>
      <c r="HS27" s="115"/>
      <c r="HT27" s="115"/>
      <c r="HU27" s="412"/>
      <c r="HV27" s="11"/>
      <c r="HW27" s="11"/>
      <c r="HX27" s="132"/>
      <c r="HY27" s="64" t="s">
        <v>121</v>
      </c>
      <c r="HZ27" s="115"/>
      <c r="IA27" s="115"/>
      <c r="IB27" s="115"/>
      <c r="IC27" s="115"/>
      <c r="ID27" s="115"/>
      <c r="IE27" s="201"/>
      <c r="IF27" s="11"/>
      <c r="IG27" s="11"/>
      <c r="IH27" s="132"/>
      <c r="II27" s="64" t="s">
        <v>121</v>
      </c>
      <c r="IJ27" s="211"/>
      <c r="IK27" s="211"/>
      <c r="IL27" s="211" t="s">
        <v>163</v>
      </c>
      <c r="IM27" s="211"/>
      <c r="IN27" s="211"/>
      <c r="IO27" s="112"/>
      <c r="IP27" s="11"/>
      <c r="IQ27" s="11"/>
      <c r="IR27" s="132"/>
      <c r="IS27" s="64" t="s">
        <v>121</v>
      </c>
      <c r="IT27" s="115"/>
      <c r="IU27" s="115"/>
      <c r="IV27" s="115"/>
      <c r="IW27" s="115"/>
      <c r="IX27" s="115"/>
      <c r="IY27" s="203"/>
      <c r="IZ27" s="11"/>
      <c r="JA27" s="11"/>
      <c r="JB27" s="132"/>
      <c r="JC27" s="64" t="s">
        <v>121</v>
      </c>
      <c r="JD27" s="52"/>
      <c r="JE27" s="115"/>
      <c r="JF27" s="115"/>
      <c r="JG27" s="115"/>
      <c r="JH27" s="52"/>
      <c r="JI27" s="412"/>
      <c r="JJ27" s="11"/>
      <c r="JK27" s="11"/>
      <c r="JL27" s="132"/>
      <c r="JM27" s="64" t="s">
        <v>121</v>
      </c>
      <c r="JN27" s="52"/>
      <c r="JO27" s="115"/>
      <c r="JP27" s="115"/>
      <c r="JQ27" s="115"/>
      <c r="JR27" s="52"/>
      <c r="JS27" s="412"/>
      <c r="JT27" s="11"/>
      <c r="JU27" s="11"/>
      <c r="JV27" s="132"/>
      <c r="JW27" s="64" t="s">
        <v>121</v>
      </c>
      <c r="JX27" s="115"/>
      <c r="JY27" s="115"/>
      <c r="JZ27" s="115"/>
      <c r="KA27" s="115"/>
      <c r="KB27" s="115"/>
      <c r="KC27" s="412"/>
      <c r="KD27" s="11"/>
      <c r="KE27" s="11"/>
      <c r="KF27" s="132"/>
      <c r="KG27" s="64" t="s">
        <v>121</v>
      </c>
      <c r="KH27" s="52"/>
      <c r="KI27" s="115"/>
      <c r="KJ27" s="115"/>
      <c r="KK27" s="115"/>
      <c r="KL27" s="52"/>
      <c r="KM27" s="412"/>
      <c r="KN27" s="11"/>
      <c r="KO27" s="11"/>
      <c r="KP27" s="132"/>
      <c r="KQ27" s="64" t="s">
        <v>121</v>
      </c>
      <c r="KR27" s="115"/>
      <c r="KS27" s="115"/>
      <c r="KT27" s="115"/>
      <c r="KU27" s="115"/>
      <c r="KV27" s="115"/>
      <c r="KW27" s="449"/>
      <c r="KX27" s="11"/>
      <c r="KY27" s="11"/>
      <c r="KZ27" s="132"/>
      <c r="LA27" s="64" t="s">
        <v>121</v>
      </c>
      <c r="LB27" s="52"/>
      <c r="LC27" s="52" t="s">
        <v>163</v>
      </c>
      <c r="LD27" s="52" t="s">
        <v>163</v>
      </c>
      <c r="LE27" s="115"/>
      <c r="LF27" s="52" t="s">
        <v>163</v>
      </c>
      <c r="LG27" s="418"/>
      <c r="LH27" s="11"/>
      <c r="LI27" s="11"/>
      <c r="LJ27" s="132"/>
      <c r="LK27" s="64" t="s">
        <v>121</v>
      </c>
      <c r="LL27" s="52"/>
      <c r="LM27" s="115"/>
      <c r="LN27" s="115"/>
      <c r="LO27" s="115"/>
      <c r="LP27" s="52"/>
      <c r="LQ27" s="418"/>
      <c r="LR27" s="11"/>
      <c r="LS27" s="11"/>
      <c r="LT27" s="132"/>
      <c r="LU27" s="64" t="s">
        <v>121</v>
      </c>
      <c r="LV27" s="52"/>
      <c r="LW27" s="115"/>
      <c r="LX27" s="115"/>
      <c r="LY27" s="115"/>
      <c r="LZ27" s="52"/>
      <c r="MA27" s="418"/>
      <c r="MB27" s="11"/>
      <c r="MC27" s="11"/>
      <c r="MD27" s="132"/>
      <c r="ME27" s="64" t="s">
        <v>121</v>
      </c>
      <c r="MF27" s="52"/>
      <c r="MG27" s="115"/>
      <c r="MH27" s="115"/>
      <c r="MI27" s="115"/>
      <c r="MJ27" s="52"/>
      <c r="MK27" s="595"/>
      <c r="ML27" s="11"/>
      <c r="MM27" s="11"/>
    </row>
    <row xmlns:x14ac="http://schemas.microsoft.com/office/spreadsheetml/2009/9/ac" r="28" s="2" customFormat="true" ht="15.75" customHeight="true" x14ac:dyDescent="0.25">
      <c r="A28" s="420" t="str">
        <f ca="true">IF(ISBLANK('Data Summary'!A30),"",'Data Summary'!A30)</f>
        <v>NER_2017_WV</v>
      </c>
      <c r="B28" s="132"/>
      <c r="C28" s="64" t="s">
        <v>103</v>
      </c>
      <c r="D28" s="70"/>
      <c r="E28" s="52"/>
      <c r="F28" s="52"/>
      <c r="G28" s="52"/>
      <c r="H28" s="52"/>
      <c r="I28" s="100"/>
      <c r="J28" s="11"/>
      <c r="K28" s="11"/>
      <c r="L28" s="132"/>
      <c r="M28" s="64" t="s">
        <v>103</v>
      </c>
      <c r="N28" s="70"/>
      <c r="O28" s="52"/>
      <c r="P28" s="52"/>
      <c r="Q28" s="52" t="s">
        <v>163</v>
      </c>
      <c r="R28" s="52"/>
      <c r="S28" s="100"/>
      <c r="T28" s="11"/>
      <c r="U28" s="11"/>
      <c r="V28" s="132"/>
      <c r="W28" s="64" t="s">
        <v>103</v>
      </c>
      <c r="X28" s="70"/>
      <c r="Y28" s="52"/>
      <c r="Z28" s="52"/>
      <c r="AA28" s="52" t="s">
        <v>163</v>
      </c>
      <c r="AB28" s="52"/>
      <c r="AC28" s="100"/>
      <c r="AD28" s="11"/>
      <c r="AE28" s="11"/>
      <c r="AF28" s="132"/>
      <c r="AG28" s="64" t="s">
        <v>103</v>
      </c>
      <c r="AH28" s="70"/>
      <c r="AI28" s="52"/>
      <c r="AJ28" s="52"/>
      <c r="AK28" s="52" t="s">
        <v>163</v>
      </c>
      <c r="AL28" s="52"/>
      <c r="AM28" s="100"/>
      <c r="AN28" s="11"/>
      <c r="AO28" s="11"/>
      <c r="AP28" s="132"/>
      <c r="AQ28" s="64" t="s">
        <v>103</v>
      </c>
      <c r="AR28" s="70" t="s">
        <v>163</v>
      </c>
      <c r="AS28" s="52" t="s">
        <v>163</v>
      </c>
      <c r="AT28" s="52" t="s">
        <v>163</v>
      </c>
      <c r="AU28" s="52" t="s">
        <v>163</v>
      </c>
      <c r="AV28" s="52" t="s">
        <v>163</v>
      </c>
      <c r="AW28" s="100" t="s">
        <v>163</v>
      </c>
      <c r="AX28" s="11"/>
      <c r="AY28" s="11"/>
      <c r="AZ28" s="132"/>
      <c r="BA28" s="64" t="s">
        <v>103</v>
      </c>
      <c r="BB28" s="52" t="s">
        <v>163</v>
      </c>
      <c r="BC28" s="52" t="s">
        <v>163</v>
      </c>
      <c r="BD28" s="52" t="s">
        <v>163</v>
      </c>
      <c r="BE28" s="52" t="s">
        <v>163</v>
      </c>
      <c r="BF28" s="52" t="s">
        <v>163</v>
      </c>
      <c r="BG28" s="100" t="s">
        <v>163</v>
      </c>
      <c r="BH28" s="11"/>
      <c r="BI28" s="11"/>
      <c r="BJ28" s="132"/>
      <c r="BK28" s="64" t="s">
        <v>103</v>
      </c>
      <c r="BL28" s="70" t="s">
        <v>163</v>
      </c>
      <c r="BM28" s="52" t="s">
        <v>163</v>
      </c>
      <c r="BN28" s="52" t="s">
        <v>163</v>
      </c>
      <c r="BO28" s="52" t="s">
        <v>163</v>
      </c>
      <c r="BP28" s="52" t="s">
        <v>163</v>
      </c>
      <c r="BQ28" s="100" t="s">
        <v>163</v>
      </c>
      <c r="BR28" s="11"/>
      <c r="BS28" s="11"/>
      <c r="BT28" s="132"/>
      <c r="BU28" s="64" t="s">
        <v>103</v>
      </c>
      <c r="BV28" s="70" t="s">
        <v>163</v>
      </c>
      <c r="BW28" s="52" t="s">
        <v>163</v>
      </c>
      <c r="BX28" s="52" t="s">
        <v>163</v>
      </c>
      <c r="BY28" s="52" t="s">
        <v>163</v>
      </c>
      <c r="BZ28" s="52" t="s">
        <v>163</v>
      </c>
      <c r="CA28" s="100"/>
      <c r="CB28" s="11"/>
      <c r="CC28" s="11"/>
      <c r="CD28" s="132"/>
      <c r="CE28" s="64" t="s">
        <v>103</v>
      </c>
      <c r="CF28" s="52" t="s">
        <v>199</v>
      </c>
      <c r="CG28" s="52"/>
      <c r="CH28" s="52"/>
      <c r="CI28" s="52"/>
      <c r="CJ28" s="52" t="s">
        <v>199</v>
      </c>
      <c r="CK28" s="100" t="s">
        <v>199</v>
      </c>
      <c r="CL28" s="11"/>
      <c r="CM28" s="11"/>
      <c r="CN28" s="132"/>
      <c r="CO28" s="64" t="s">
        <v>103</v>
      </c>
      <c r="CP28" s="70" t="s">
        <v>163</v>
      </c>
      <c r="CQ28" s="52" t="s">
        <v>163</v>
      </c>
      <c r="CR28" s="52" t="s">
        <v>163</v>
      </c>
      <c r="CS28" s="52" t="s">
        <v>163</v>
      </c>
      <c r="CT28" s="52" t="s">
        <v>163</v>
      </c>
      <c r="CU28" s="100"/>
      <c r="CV28" s="11"/>
      <c r="CW28" s="11"/>
      <c r="CX28" s="132"/>
      <c r="CY28" s="64" t="s">
        <v>103</v>
      </c>
      <c r="CZ28" s="70" t="s">
        <v>199</v>
      </c>
      <c r="DA28" s="52"/>
      <c r="DB28" s="52"/>
      <c r="DC28" s="52"/>
      <c r="DD28" s="52" t="s">
        <v>199</v>
      </c>
      <c r="DE28" s="100"/>
      <c r="DF28" s="11"/>
      <c r="DG28" s="11"/>
      <c r="DH28" s="132"/>
      <c r="DI28" s="64" t="s">
        <v>103</v>
      </c>
      <c r="DJ28" s="70" t="s">
        <v>163</v>
      </c>
      <c r="DK28" s="52" t="s">
        <v>163</v>
      </c>
      <c r="DL28" s="52" t="s">
        <v>163</v>
      </c>
      <c r="DM28" s="52" t="s">
        <v>163</v>
      </c>
      <c r="DN28" s="52" t="s">
        <v>163</v>
      </c>
      <c r="DO28" s="100"/>
      <c r="DP28" s="11"/>
      <c r="DQ28" s="11"/>
      <c r="DR28" s="132"/>
      <c r="DS28" s="64" t="s">
        <v>103</v>
      </c>
      <c r="DT28" s="70" t="s">
        <v>199</v>
      </c>
      <c r="DU28" s="52"/>
      <c r="DV28" s="52"/>
      <c r="DW28" s="52"/>
      <c r="DX28" s="52" t="s">
        <v>199</v>
      </c>
      <c r="DY28" s="100" t="s">
        <v>199</v>
      </c>
      <c r="DZ28" s="11"/>
      <c r="EA28" s="11"/>
      <c r="EB28" s="132"/>
      <c r="EC28" s="64" t="s">
        <v>103</v>
      </c>
      <c r="ED28" s="70" t="s">
        <v>163</v>
      </c>
      <c r="EE28" s="52" t="s">
        <v>163</v>
      </c>
      <c r="EF28" s="52" t="s">
        <v>163</v>
      </c>
      <c r="EG28" s="52" t="s">
        <v>163</v>
      </c>
      <c r="EH28" s="52" t="s">
        <v>163</v>
      </c>
      <c r="EI28" s="100"/>
      <c r="EJ28" s="11"/>
      <c r="EK28" s="11"/>
      <c r="EL28" s="132"/>
      <c r="EM28" s="64" t="s">
        <v>103</v>
      </c>
      <c r="EN28" s="70" t="s">
        <v>199</v>
      </c>
      <c r="EO28" s="52"/>
      <c r="EP28" s="52"/>
      <c r="EQ28" s="52"/>
      <c r="ER28" s="52" t="s">
        <v>199</v>
      </c>
      <c r="ES28" s="100" t="s">
        <v>199</v>
      </c>
      <c r="ET28" s="11"/>
      <c r="EU28" s="11"/>
      <c r="EV28" s="132"/>
      <c r="EW28" s="64" t="s">
        <v>103</v>
      </c>
      <c r="EX28" s="70" t="s">
        <v>163</v>
      </c>
      <c r="EY28" s="52"/>
      <c r="EZ28" s="52"/>
      <c r="FA28" s="52" t="s">
        <v>163</v>
      </c>
      <c r="FB28" s="52" t="s">
        <v>163</v>
      </c>
      <c r="FC28" s="100" t="s">
        <v>163</v>
      </c>
      <c r="FD28" s="11"/>
      <c r="FE28" s="11"/>
      <c r="FF28" s="132"/>
      <c r="FG28" s="64" t="s">
        <v>103</v>
      </c>
      <c r="FH28" s="70" t="s">
        <v>199</v>
      </c>
      <c r="FI28" s="52"/>
      <c r="FJ28" s="52"/>
      <c r="FK28" s="52"/>
      <c r="FL28" s="52" t="s">
        <v>199</v>
      </c>
      <c r="FM28" s="100" t="s">
        <v>199</v>
      </c>
      <c r="FN28" s="11"/>
      <c r="FO28" s="11"/>
      <c r="FP28" s="132"/>
      <c r="FQ28" s="64" t="s">
        <v>103</v>
      </c>
      <c r="FR28" s="70"/>
      <c r="FS28" s="52"/>
      <c r="FT28" s="52"/>
      <c r="FU28" s="52"/>
      <c r="FV28" s="52"/>
      <c r="FW28" s="100" t="s">
        <v>163</v>
      </c>
      <c r="FX28" s="11"/>
      <c r="FY28" s="11"/>
      <c r="FZ28" s="132"/>
      <c r="GA28" s="64" t="s">
        <v>103</v>
      </c>
      <c r="GB28" s="70" t="s">
        <v>199</v>
      </c>
      <c r="GC28" s="52"/>
      <c r="GD28" s="52"/>
      <c r="GE28" s="52"/>
      <c r="GF28" s="52" t="s">
        <v>199</v>
      </c>
      <c r="GG28" s="100" t="s">
        <v>199</v>
      </c>
      <c r="GH28" s="11"/>
      <c r="GI28" s="11"/>
      <c r="GJ28" s="132"/>
      <c r="GK28" s="64" t="s">
        <v>103</v>
      </c>
      <c r="GL28" s="70" t="s">
        <v>163</v>
      </c>
      <c r="GM28" s="52"/>
      <c r="GN28" s="52"/>
      <c r="GO28" s="52"/>
      <c r="GP28" s="52" t="s">
        <v>163</v>
      </c>
      <c r="GQ28" s="100" t="s">
        <v>163</v>
      </c>
      <c r="GR28" s="11"/>
      <c r="GS28" s="11"/>
      <c r="GT28" s="132"/>
      <c r="GU28" s="64" t="s">
        <v>103</v>
      </c>
      <c r="GV28" s="70"/>
      <c r="GW28" s="52"/>
      <c r="GX28" s="52"/>
      <c r="GY28" s="52"/>
      <c r="GZ28" s="52"/>
      <c r="HA28" s="100"/>
      <c r="HB28" s="11"/>
      <c r="HC28" s="11"/>
      <c r="HD28" s="132"/>
      <c r="HE28" s="64" t="s">
        <v>103</v>
      </c>
      <c r="HF28" s="70"/>
      <c r="HG28" s="52"/>
      <c r="HH28" s="52"/>
      <c r="HI28" s="52"/>
      <c r="HJ28" s="52"/>
      <c r="HK28" s="100"/>
      <c r="HL28" s="11"/>
      <c r="HM28" s="11"/>
      <c r="HN28" s="132"/>
      <c r="HO28" s="64" t="s">
        <v>103</v>
      </c>
      <c r="HP28" s="52" t="s">
        <v>163</v>
      </c>
      <c r="HQ28" s="52"/>
      <c r="HR28" s="52"/>
      <c r="HS28" s="52"/>
      <c r="HT28" s="52" t="s">
        <v>163</v>
      </c>
      <c r="HU28" s="100"/>
      <c r="HV28" s="11"/>
      <c r="HW28" s="11"/>
      <c r="HX28" s="132"/>
      <c r="HY28" s="64" t="s">
        <v>103</v>
      </c>
      <c r="HZ28" s="70"/>
      <c r="IA28" s="52"/>
      <c r="IB28" s="52"/>
      <c r="IC28" s="52"/>
      <c r="ID28" s="52"/>
      <c r="IE28" s="100"/>
      <c r="IF28" s="11"/>
      <c r="IG28" s="11"/>
      <c r="IH28" s="132"/>
      <c r="II28" s="64" t="s">
        <v>103</v>
      </c>
      <c r="IJ28" s="70"/>
      <c r="IK28" s="52"/>
      <c r="IL28" s="52" t="s">
        <v>163</v>
      </c>
      <c r="IM28" s="52"/>
      <c r="IN28" s="52"/>
      <c r="IO28" s="100"/>
      <c r="IP28" s="11"/>
      <c r="IQ28" s="11"/>
      <c r="IR28" s="132"/>
      <c r="IS28" s="64" t="s">
        <v>103</v>
      </c>
      <c r="IT28" s="70"/>
      <c r="IU28" s="52"/>
      <c r="IV28" s="52"/>
      <c r="IW28" s="52"/>
      <c r="IX28" s="52"/>
      <c r="IY28" s="100"/>
      <c r="IZ28" s="11"/>
      <c r="JA28" s="11"/>
      <c r="JB28" s="132"/>
      <c r="JC28" s="64" t="s">
        <v>103</v>
      </c>
      <c r="JD28" s="70" t="s">
        <v>163</v>
      </c>
      <c r="JE28" s="52"/>
      <c r="JF28" s="52"/>
      <c r="JG28" s="52"/>
      <c r="JH28" s="52" t="s">
        <v>163</v>
      </c>
      <c r="JI28" s="100"/>
      <c r="JJ28" s="11"/>
      <c r="JK28" s="11"/>
      <c r="JL28" s="132"/>
      <c r="JM28" s="64" t="s">
        <v>103</v>
      </c>
      <c r="JN28" s="70" t="s">
        <v>163</v>
      </c>
      <c r="JO28" s="52"/>
      <c r="JP28" s="52"/>
      <c r="JQ28" s="52"/>
      <c r="JR28" s="52" t="s">
        <v>163</v>
      </c>
      <c r="JS28" s="100"/>
      <c r="JT28" s="11"/>
      <c r="JU28" s="11"/>
      <c r="JV28" s="132"/>
      <c r="JW28" s="64" t="s">
        <v>103</v>
      </c>
      <c r="JX28" s="52"/>
      <c r="JY28" s="52"/>
      <c r="JZ28" s="52"/>
      <c r="KA28" s="52"/>
      <c r="KB28" s="52"/>
      <c r="KC28" s="100"/>
      <c r="KD28" s="11"/>
      <c r="KE28" s="11"/>
      <c r="KF28" s="132"/>
      <c r="KG28" s="64" t="s">
        <v>103</v>
      </c>
      <c r="KH28" s="70" t="s">
        <v>163</v>
      </c>
      <c r="KI28" s="52"/>
      <c r="KJ28" s="52"/>
      <c r="KK28" s="52"/>
      <c r="KL28" s="52" t="s">
        <v>163</v>
      </c>
      <c r="KM28" s="100"/>
      <c r="KN28" s="11"/>
      <c r="KO28" s="11"/>
      <c r="KP28" s="132"/>
      <c r="KQ28" s="64" t="s">
        <v>103</v>
      </c>
      <c r="KR28" s="52"/>
      <c r="KS28" s="52"/>
      <c r="KT28" s="52"/>
      <c r="KU28" s="52"/>
      <c r="KV28" s="52"/>
      <c r="KW28" s="100"/>
      <c r="KX28" s="11"/>
      <c r="KY28" s="11"/>
      <c r="KZ28" s="132"/>
      <c r="LA28" s="64" t="s">
        <v>103</v>
      </c>
      <c r="LB28" s="70"/>
      <c r="LC28" s="52"/>
      <c r="LD28" s="52"/>
      <c r="LE28" s="52"/>
      <c r="LF28" s="52"/>
      <c r="LG28" s="100"/>
      <c r="LH28" s="11"/>
      <c r="LI28" s="11"/>
      <c r="LJ28" s="132"/>
      <c r="LK28" s="64" t="s">
        <v>103</v>
      </c>
      <c r="LL28" s="52" t="s">
        <v>163</v>
      </c>
      <c r="LM28" s="115"/>
      <c r="LN28" s="115" t="s">
        <v>163</v>
      </c>
      <c r="LO28" s="115"/>
      <c r="LP28" s="52" t="s">
        <v>163</v>
      </c>
      <c r="LQ28" s="100" t="s">
        <v>163</v>
      </c>
      <c r="LR28" s="11"/>
      <c r="LS28" s="11"/>
      <c r="LT28" s="132"/>
      <c r="LU28" s="64" t="s">
        <v>103</v>
      </c>
      <c r="LV28" s="52" t="s">
        <v>163</v>
      </c>
      <c r="LW28" s="115"/>
      <c r="LX28" s="115" t="s">
        <v>163</v>
      </c>
      <c r="LY28" s="115" t="s">
        <v>163</v>
      </c>
      <c r="LZ28" s="52" t="s">
        <v>163</v>
      </c>
      <c r="MA28" s="100" t="s">
        <v>163</v>
      </c>
      <c r="MB28" s="11"/>
      <c r="MC28" s="11"/>
      <c r="MD28" s="132"/>
      <c r="ME28" s="64" t="s">
        <v>103</v>
      </c>
      <c r="MF28" s="52" t="s">
        <v>163</v>
      </c>
      <c r="MG28" s="115" t="s">
        <v>163</v>
      </c>
      <c r="MH28" s="115" t="s">
        <v>163</v>
      </c>
      <c r="MI28" s="115" t="s">
        <v>163</v>
      </c>
      <c r="MJ28" s="52" t="s">
        <v>163</v>
      </c>
      <c r="MK28" s="100" t="s">
        <v>163</v>
      </c>
      <c r="ML28" s="11"/>
      <c r="MM28" s="11"/>
    </row>
    <row xmlns:x14ac="http://schemas.microsoft.com/office/spreadsheetml/2009/9/ac" r="29" ht="15.75" customHeight="true" x14ac:dyDescent="0.25">
      <c r="A29" s="420" t="str">
        <f ca="true">IF(ISBLANK('Data Summary'!A31),"",'Data Summary'!A31)</f>
        <v>NER_2018_UIS</v>
      </c>
      <c r="B29" s="132"/>
      <c r="C29" s="64" t="s">
        <v>104</v>
      </c>
      <c r="D29" s="52"/>
      <c r="E29" s="52"/>
      <c r="F29" s="52"/>
      <c r="G29" s="52"/>
      <c r="H29" s="52"/>
      <c r="I29" s="100"/>
      <c r="J29" s="11"/>
      <c r="K29" s="11"/>
      <c r="L29" s="132"/>
      <c r="M29" s="64" t="s">
        <v>104</v>
      </c>
      <c r="N29" s="52"/>
      <c r="O29" s="52"/>
      <c r="P29" s="52"/>
      <c r="Q29" s="52"/>
      <c r="R29" s="52"/>
      <c r="S29" s="100"/>
      <c r="T29" s="11"/>
      <c r="U29" s="11"/>
      <c r="V29" s="132"/>
      <c r="W29" s="64" t="s">
        <v>104</v>
      </c>
      <c r="X29" s="52"/>
      <c r="Y29" s="52"/>
      <c r="Z29" s="52"/>
      <c r="AA29" s="52"/>
      <c r="AB29" s="52"/>
      <c r="AC29" s="100"/>
      <c r="AD29" s="11"/>
      <c r="AE29" s="11"/>
      <c r="AF29" s="132"/>
      <c r="AG29" s="64" t="s">
        <v>104</v>
      </c>
      <c r="AH29" s="52"/>
      <c r="AI29" s="52"/>
      <c r="AJ29" s="52"/>
      <c r="AK29" s="52"/>
      <c r="AL29" s="52"/>
      <c r="AM29" s="100"/>
      <c r="AN29" s="11"/>
      <c r="AO29" s="11"/>
      <c r="AP29" s="132"/>
      <c r="AQ29" s="64" t="s">
        <v>104</v>
      </c>
      <c r="AR29" s="52"/>
      <c r="AS29" s="52"/>
      <c r="AT29" s="52"/>
      <c r="AU29" s="52"/>
      <c r="AV29" s="52"/>
      <c r="AW29" s="100"/>
      <c r="AX29" s="11"/>
      <c r="AY29" s="11"/>
      <c r="AZ29" s="132"/>
      <c r="BA29" s="64" t="s">
        <v>104</v>
      </c>
      <c r="BB29" s="52"/>
      <c r="BC29" s="52"/>
      <c r="BD29" s="52"/>
      <c r="BE29" s="52"/>
      <c r="BF29" s="52"/>
      <c r="BG29" s="100"/>
      <c r="BH29" s="11"/>
      <c r="BI29" s="11"/>
      <c r="BJ29" s="132"/>
      <c r="BK29" s="64" t="s">
        <v>104</v>
      </c>
      <c r="BL29" s="52"/>
      <c r="BM29" s="52"/>
      <c r="BN29" s="52"/>
      <c r="BO29" s="52"/>
      <c r="BP29" s="52"/>
      <c r="BQ29" s="100"/>
      <c r="BR29" s="11"/>
      <c r="BS29" s="11"/>
      <c r="BT29" s="132"/>
      <c r="BU29" s="64" t="s">
        <v>104</v>
      </c>
      <c r="BV29" s="52"/>
      <c r="BW29" s="52"/>
      <c r="BX29" s="52"/>
      <c r="BY29" s="52"/>
      <c r="BZ29" s="52"/>
      <c r="CA29" s="100"/>
      <c r="CB29" s="11"/>
      <c r="CC29" s="11"/>
      <c r="CD29" s="132"/>
      <c r="CE29" s="64" t="s">
        <v>164</v>
      </c>
      <c r="CF29" s="52"/>
      <c r="CG29" s="52"/>
      <c r="CH29" s="52"/>
      <c r="CI29" s="52"/>
      <c r="CJ29" s="52"/>
      <c r="CK29" s="100"/>
      <c r="CL29" s="11"/>
      <c r="CM29" s="11"/>
      <c r="CN29" s="132"/>
      <c r="CO29" s="64" t="s">
        <v>104</v>
      </c>
      <c r="CP29" s="52"/>
      <c r="CQ29" s="52"/>
      <c r="CR29" s="52"/>
      <c r="CS29" s="52"/>
      <c r="CT29" s="52"/>
      <c r="CU29" s="100"/>
      <c r="CV29" s="11"/>
      <c r="CW29" s="11"/>
      <c r="CX29" s="132"/>
      <c r="CY29" s="64" t="s">
        <v>104</v>
      </c>
      <c r="CZ29" s="52"/>
      <c r="DA29" s="52"/>
      <c r="DB29" s="52"/>
      <c r="DC29" s="52"/>
      <c r="DD29" s="52"/>
      <c r="DE29" s="100"/>
      <c r="DF29" s="11"/>
      <c r="DG29" s="11"/>
      <c r="DH29" s="132"/>
      <c r="DI29" s="64" t="s">
        <v>104</v>
      </c>
      <c r="DJ29" s="52"/>
      <c r="DK29" s="52"/>
      <c r="DL29" s="52"/>
      <c r="DM29" s="52"/>
      <c r="DN29" s="52"/>
      <c r="DO29" s="100"/>
      <c r="DP29" s="11"/>
      <c r="DQ29" s="11"/>
      <c r="DR29" s="132"/>
      <c r="DS29" s="64" t="s">
        <v>104</v>
      </c>
      <c r="DT29" s="52"/>
      <c r="DU29" s="52"/>
      <c r="DV29" s="52"/>
      <c r="DW29" s="52"/>
      <c r="DX29" s="52"/>
      <c r="DY29" s="100"/>
      <c r="DZ29" s="11"/>
      <c r="EA29" s="11"/>
      <c r="EB29" s="132"/>
      <c r="EC29" s="64" t="s">
        <v>104</v>
      </c>
      <c r="ED29" s="52"/>
      <c r="EE29" s="52"/>
      <c r="EF29" s="52"/>
      <c r="EG29" s="52"/>
      <c r="EH29" s="52"/>
      <c r="EI29" s="100"/>
      <c r="EJ29" s="11"/>
      <c r="EK29" s="11"/>
      <c r="EL29" s="132"/>
      <c r="EM29" s="64" t="s">
        <v>104</v>
      </c>
      <c r="EN29" s="52"/>
      <c r="EO29" s="52"/>
      <c r="EP29" s="52"/>
      <c r="EQ29" s="52"/>
      <c r="ER29" s="52"/>
      <c r="ES29" s="100"/>
      <c r="ET29" s="11"/>
      <c r="EU29" s="11"/>
      <c r="EV29" s="132"/>
      <c r="EW29" s="64" t="s">
        <v>104</v>
      </c>
      <c r="EX29" s="52"/>
      <c r="EY29" s="52"/>
      <c r="EZ29" s="52"/>
      <c r="FA29" s="52"/>
      <c r="FB29" s="52"/>
      <c r="FC29" s="100"/>
      <c r="FD29" s="11"/>
      <c r="FE29" s="11"/>
      <c r="FF29" s="132"/>
      <c r="FG29" s="64" t="s">
        <v>104</v>
      </c>
      <c r="FH29" s="52"/>
      <c r="FI29" s="52"/>
      <c r="FJ29" s="52"/>
      <c r="FK29" s="52"/>
      <c r="FL29" s="52"/>
      <c r="FM29" s="100"/>
      <c r="FN29" s="11"/>
      <c r="FO29" s="11"/>
      <c r="FP29" s="132"/>
      <c r="FQ29" s="64" t="s">
        <v>104</v>
      </c>
      <c r="FR29" s="52"/>
      <c r="FS29" s="52"/>
      <c r="FT29" s="52"/>
      <c r="FU29" s="52"/>
      <c r="FV29" s="52"/>
      <c r="FW29" s="100"/>
      <c r="FX29" s="11"/>
      <c r="FY29" s="11"/>
      <c r="FZ29" s="132"/>
      <c r="GA29" s="64" t="s">
        <v>104</v>
      </c>
      <c r="GB29" s="52"/>
      <c r="GC29" s="52"/>
      <c r="GD29" s="52"/>
      <c r="GE29" s="52"/>
      <c r="GF29" s="52"/>
      <c r="GG29" s="100"/>
      <c r="GH29" s="11"/>
      <c r="GI29" s="11"/>
      <c r="GJ29" s="132"/>
      <c r="GK29" s="64" t="s">
        <v>104</v>
      </c>
      <c r="GL29" s="52"/>
      <c r="GM29" s="52"/>
      <c r="GN29" s="52"/>
      <c r="GO29" s="52"/>
      <c r="GP29" s="52"/>
      <c r="GQ29" s="100"/>
      <c r="GR29" s="11"/>
      <c r="GS29" s="11"/>
      <c r="GT29" s="132"/>
      <c r="GU29" s="64" t="s">
        <v>104</v>
      </c>
      <c r="GV29" s="52"/>
      <c r="GW29" s="52"/>
      <c r="GX29" s="52"/>
      <c r="GY29" s="52"/>
      <c r="GZ29" s="52"/>
      <c r="HA29" s="100" t="s">
        <v>199</v>
      </c>
      <c r="HB29" s="11"/>
      <c r="HC29" s="11"/>
      <c r="HD29" s="132"/>
      <c r="HE29" s="64" t="s">
        <v>104</v>
      </c>
      <c r="HF29" s="52"/>
      <c r="HG29" s="52"/>
      <c r="HH29" s="52"/>
      <c r="HI29" s="52"/>
      <c r="HJ29" s="52"/>
      <c r="HK29" s="100"/>
      <c r="HL29" s="11"/>
      <c r="HM29" s="11"/>
      <c r="HN29" s="132"/>
      <c r="HO29" s="64" t="s">
        <v>164</v>
      </c>
      <c r="HP29" s="52"/>
      <c r="HQ29" s="52"/>
      <c r="HR29" s="52"/>
      <c r="HS29" s="52"/>
      <c r="HT29" s="52"/>
      <c r="HU29" s="100"/>
      <c r="HV29" s="11"/>
      <c r="HW29" s="11"/>
      <c r="HX29" s="132"/>
      <c r="HY29" s="64" t="s">
        <v>104</v>
      </c>
      <c r="HZ29" s="52" t="s">
        <v>199</v>
      </c>
      <c r="IA29" s="52"/>
      <c r="IB29" s="52"/>
      <c r="IC29" s="52"/>
      <c r="ID29" s="52" t="s">
        <v>199</v>
      </c>
      <c r="IE29" s="100"/>
      <c r="IF29" s="11"/>
      <c r="IG29" s="11"/>
      <c r="IH29" s="132"/>
      <c r="II29" s="64" t="s">
        <v>104</v>
      </c>
      <c r="IJ29" s="52"/>
      <c r="IK29" s="52"/>
      <c r="IL29" s="52" t="s">
        <v>163</v>
      </c>
      <c r="IM29" s="52"/>
      <c r="IN29" s="52"/>
      <c r="IO29" s="100"/>
      <c r="IP29" s="11"/>
      <c r="IQ29" s="11"/>
      <c r="IR29" s="132"/>
      <c r="IS29" s="64" t="s">
        <v>104</v>
      </c>
      <c r="IT29" s="52" t="s">
        <v>199</v>
      </c>
      <c r="IU29" s="52"/>
      <c r="IV29" s="52"/>
      <c r="IW29" s="52"/>
      <c r="IX29" s="52" t="s">
        <v>199</v>
      </c>
      <c r="IY29" s="100"/>
      <c r="IZ29" s="11"/>
      <c r="JA29" s="11"/>
      <c r="JB29" s="132"/>
      <c r="JC29" s="64" t="s">
        <v>164</v>
      </c>
      <c r="JD29" s="52"/>
      <c r="JE29" s="52"/>
      <c r="JF29" s="52"/>
      <c r="JG29" s="52"/>
      <c r="JH29" s="52"/>
      <c r="JI29" s="100"/>
      <c r="JJ29" s="11"/>
      <c r="JK29" s="11"/>
      <c r="JL29" s="132"/>
      <c r="JM29" s="64" t="s">
        <v>164</v>
      </c>
      <c r="JN29" s="52"/>
      <c r="JO29" s="52"/>
      <c r="JP29" s="52"/>
      <c r="JQ29" s="52"/>
      <c r="JR29" s="52"/>
      <c r="JS29" s="100"/>
      <c r="JT29" s="11"/>
      <c r="JU29" s="11"/>
      <c r="JV29" s="132"/>
      <c r="JW29" s="64" t="s">
        <v>104</v>
      </c>
      <c r="JX29" s="52" t="s">
        <v>199</v>
      </c>
      <c r="JY29" s="52"/>
      <c r="JZ29" s="52"/>
      <c r="KA29" s="52"/>
      <c r="KB29" s="52" t="s">
        <v>199</v>
      </c>
      <c r="KC29" s="100" t="s">
        <v>163</v>
      </c>
      <c r="KD29" s="11"/>
      <c r="KE29" s="11"/>
      <c r="KF29" s="132"/>
      <c r="KG29" s="64" t="s">
        <v>164</v>
      </c>
      <c r="KH29" s="52"/>
      <c r="KI29" s="52"/>
      <c r="KJ29" s="52"/>
      <c r="KK29" s="52"/>
      <c r="KL29" s="52"/>
      <c r="KM29" s="100"/>
      <c r="KN29" s="11"/>
      <c r="KO29" s="11"/>
      <c r="KP29" s="132"/>
      <c r="KQ29" s="64" t="s">
        <v>104</v>
      </c>
      <c r="KR29" s="52" t="s">
        <v>199</v>
      </c>
      <c r="KS29" s="52"/>
      <c r="KT29" s="52"/>
      <c r="KU29" s="52"/>
      <c r="KV29" s="52" t="s">
        <v>199</v>
      </c>
      <c r="KW29" s="100" t="s">
        <v>163</v>
      </c>
      <c r="KX29" s="11"/>
      <c r="KY29" s="11"/>
      <c r="KZ29" s="132"/>
      <c r="LA29" s="64" t="s">
        <v>164</v>
      </c>
      <c r="LB29" s="52"/>
      <c r="LC29" s="52"/>
      <c r="LD29" s="52"/>
      <c r="LE29" s="52"/>
      <c r="LF29" s="52"/>
      <c r="LG29" s="100"/>
      <c r="LH29" s="11"/>
      <c r="LI29" s="11"/>
      <c r="LJ29" s="132"/>
      <c r="LK29" s="64" t="s">
        <v>164</v>
      </c>
      <c r="LL29" s="52"/>
      <c r="LM29" s="52"/>
      <c r="LN29" s="52"/>
      <c r="LO29" s="52"/>
      <c r="LP29" s="52"/>
      <c r="LQ29" s="100"/>
      <c r="LR29" s="11"/>
      <c r="LS29" s="11"/>
      <c r="LT29" s="132"/>
      <c r="LU29" s="64" t="s">
        <v>164</v>
      </c>
      <c r="LV29" s="52"/>
      <c r="LW29" s="52"/>
      <c r="LX29" s="52"/>
      <c r="LY29" s="52"/>
      <c r="LZ29" s="52"/>
      <c r="MA29" s="100"/>
      <c r="MB29" s="11"/>
      <c r="MC29" s="11"/>
      <c r="MD29" s="132"/>
      <c r="ME29" s="64" t="s">
        <v>164</v>
      </c>
      <c r="MF29" s="52"/>
      <c r="MG29" s="52"/>
      <c r="MH29" s="52"/>
      <c r="MI29" s="52"/>
      <c r="MJ29" s="52"/>
      <c r="MK29" s="100"/>
      <c r="ML29" s="11"/>
      <c r="MM29" s="11"/>
    </row>
    <row xmlns:x14ac="http://schemas.microsoft.com/office/spreadsheetml/2009/9/ac" r="30" ht="15.75" customHeight="true" x14ac:dyDescent="0.25">
      <c r="A30" s="420" t="str">
        <f ca="true">IF(ISBLANK('Data Summary'!A32),"",'Data Summary'!A32)</f>
        <v>NER_2018_EMIS</v>
      </c>
      <c r="B30" s="133"/>
      <c r="C30" s="12" t="s">
        <v>24</v>
      </c>
      <c r="D30" s="71"/>
      <c r="E30" s="71"/>
      <c r="F30" s="71"/>
      <c r="G30" s="72"/>
      <c r="H30" s="73"/>
      <c r="I30" s="74"/>
      <c r="J30" s="11"/>
      <c r="K30" s="11"/>
      <c r="L30" s="133"/>
      <c r="M30" s="12" t="s">
        <v>24</v>
      </c>
      <c r="N30" s="71"/>
      <c r="O30" s="71"/>
      <c r="P30" s="71"/>
      <c r="Q30" s="72"/>
      <c r="R30" s="73"/>
      <c r="S30" s="74"/>
      <c r="T30" s="11"/>
      <c r="U30" s="11"/>
      <c r="V30" s="133"/>
      <c r="W30" s="12" t="s">
        <v>24</v>
      </c>
      <c r="X30" s="71"/>
      <c r="Y30" s="71"/>
      <c r="Z30" s="71"/>
      <c r="AA30" s="72"/>
      <c r="AB30" s="73"/>
      <c r="AC30" s="74"/>
      <c r="AD30" s="11"/>
      <c r="AE30" s="11"/>
      <c r="AF30" s="133"/>
      <c r="AG30" s="12" t="s">
        <v>24</v>
      </c>
      <c r="AH30" s="71"/>
      <c r="AI30" s="71"/>
      <c r="AJ30" s="71"/>
      <c r="AK30" s="72"/>
      <c r="AL30" s="73"/>
      <c r="AM30" s="74"/>
      <c r="AN30" s="11"/>
      <c r="AO30" s="11"/>
      <c r="AP30" s="133"/>
      <c r="AQ30" s="12" t="s">
        <v>24</v>
      </c>
      <c r="AR30" s="71"/>
      <c r="AS30" s="71"/>
      <c r="AT30" s="71"/>
      <c r="AU30" s="72"/>
      <c r="AV30" s="73"/>
      <c r="AW30" s="74"/>
      <c r="AX30" s="11"/>
      <c r="AY30" s="11"/>
      <c r="AZ30" s="133"/>
      <c r="BA30" s="12" t="s">
        <v>24</v>
      </c>
      <c r="BB30" s="71"/>
      <c r="BC30" s="71"/>
      <c r="BD30" s="71"/>
      <c r="BE30" s="72"/>
      <c r="BF30" s="73"/>
      <c r="BG30" s="74"/>
      <c r="BH30" s="11"/>
      <c r="BI30" s="11"/>
      <c r="BJ30" s="133"/>
      <c r="BK30" s="12" t="s">
        <v>24</v>
      </c>
      <c r="BL30" s="71"/>
      <c r="BM30" s="71"/>
      <c r="BN30" s="71"/>
      <c r="BO30" s="72"/>
      <c r="BP30" s="73"/>
      <c r="BQ30" s="74"/>
      <c r="BR30" s="11"/>
      <c r="BS30" s="11"/>
      <c r="BT30" s="133"/>
      <c r="BU30" s="12" t="s">
        <v>24</v>
      </c>
      <c r="BV30" s="71"/>
      <c r="BW30" s="71"/>
      <c r="BX30" s="71"/>
      <c r="BY30" s="72"/>
      <c r="BZ30" s="73"/>
      <c r="CA30" s="74"/>
      <c r="CB30" s="11"/>
      <c r="CC30" s="11"/>
      <c r="CD30" s="133"/>
      <c r="CE30" s="12" t="s">
        <v>24</v>
      </c>
      <c r="CF30" s="71"/>
      <c r="CG30" s="71"/>
      <c r="CH30" s="71"/>
      <c r="CI30" s="72"/>
      <c r="CJ30" s="73"/>
      <c r="CK30" s="74"/>
      <c r="CL30" s="11"/>
      <c r="CM30" s="11"/>
      <c r="CN30" s="133"/>
      <c r="CO30" s="12" t="s">
        <v>24</v>
      </c>
      <c r="CP30" s="71"/>
      <c r="CQ30" s="71"/>
      <c r="CR30" s="71"/>
      <c r="CS30" s="72"/>
      <c r="CT30" s="73"/>
      <c r="CU30" s="74"/>
      <c r="CV30" s="11"/>
      <c r="CW30" s="11"/>
      <c r="CX30" s="133"/>
      <c r="CY30" s="12" t="s">
        <v>24</v>
      </c>
      <c r="CZ30" s="71"/>
      <c r="DA30" s="71"/>
      <c r="DB30" s="71"/>
      <c r="DC30" s="72"/>
      <c r="DD30" s="73"/>
      <c r="DE30" s="74"/>
      <c r="DF30" s="11"/>
      <c r="DG30" s="11"/>
      <c r="DH30" s="133"/>
      <c r="DI30" s="12" t="s">
        <v>24</v>
      </c>
      <c r="DJ30" s="71"/>
      <c r="DK30" s="71"/>
      <c r="DL30" s="71"/>
      <c r="DM30" s="72"/>
      <c r="DN30" s="73"/>
      <c r="DO30" s="74"/>
      <c r="DP30" s="11"/>
      <c r="DQ30" s="11"/>
      <c r="DR30" s="133"/>
      <c r="DS30" s="12" t="s">
        <v>24</v>
      </c>
      <c r="DT30" s="71"/>
      <c r="DU30" s="71"/>
      <c r="DV30" s="71"/>
      <c r="DW30" s="72"/>
      <c r="DX30" s="73"/>
      <c r="DY30" s="74"/>
      <c r="DZ30" s="11"/>
      <c r="EA30" s="11"/>
      <c r="EB30" s="133"/>
      <c r="EC30" s="12" t="s">
        <v>24</v>
      </c>
      <c r="ED30" s="71"/>
      <c r="EE30" s="71"/>
      <c r="EF30" s="71"/>
      <c r="EG30" s="72"/>
      <c r="EH30" s="73"/>
      <c r="EI30" s="74"/>
      <c r="EJ30" s="11"/>
      <c r="EK30" s="11"/>
      <c r="EL30" s="133"/>
      <c r="EM30" s="12" t="s">
        <v>24</v>
      </c>
      <c r="EN30" s="71"/>
      <c r="EO30" s="71"/>
      <c r="EP30" s="71"/>
      <c r="EQ30" s="72"/>
      <c r="ER30" s="73"/>
      <c r="ES30" s="74"/>
      <c r="ET30" s="11"/>
      <c r="EU30" s="11"/>
      <c r="EV30" s="133"/>
      <c r="EW30" s="12" t="s">
        <v>24</v>
      </c>
      <c r="EX30" s="71"/>
      <c r="EY30" s="71"/>
      <c r="EZ30" s="71"/>
      <c r="FA30" s="72"/>
      <c r="FB30" s="73"/>
      <c r="FC30" s="74"/>
      <c r="FD30" s="11"/>
      <c r="FE30" s="11"/>
      <c r="FF30" s="133"/>
      <c r="FG30" s="12" t="s">
        <v>24</v>
      </c>
      <c r="FH30" s="71"/>
      <c r="FI30" s="71"/>
      <c r="FJ30" s="71"/>
      <c r="FK30" s="72"/>
      <c r="FL30" s="73"/>
      <c r="FM30" s="74"/>
      <c r="FN30" s="11"/>
      <c r="FO30" s="11"/>
      <c r="FP30" s="133"/>
      <c r="FQ30" s="12" t="s">
        <v>24</v>
      </c>
      <c r="FR30" s="71"/>
      <c r="FS30" s="71"/>
      <c r="FT30" s="71"/>
      <c r="FU30" s="72"/>
      <c r="FV30" s="73">
        <v>16458</v>
      </c>
      <c r="FW30" s="74">
        <v>1697</v>
      </c>
      <c r="FX30" s="11"/>
      <c r="FY30" s="11"/>
      <c r="FZ30" s="133"/>
      <c r="GA30" s="12" t="s">
        <v>24</v>
      </c>
      <c r="GB30" s="71"/>
      <c r="GC30" s="71"/>
      <c r="GD30" s="71"/>
      <c r="GE30" s="72"/>
      <c r="GF30" s="73"/>
      <c r="GG30" s="74"/>
      <c r="GH30" s="11"/>
      <c r="GI30" s="11"/>
      <c r="GJ30" s="133"/>
      <c r="GK30" s="12" t="s">
        <v>24</v>
      </c>
      <c r="GL30" s="71"/>
      <c r="GM30" s="71"/>
      <c r="GN30" s="71"/>
      <c r="GO30" s="72"/>
      <c r="GP30" s="73">
        <v>17283</v>
      </c>
      <c r="GQ30" s="74"/>
      <c r="GR30" s="11"/>
      <c r="GS30" s="11"/>
      <c r="GT30" s="133"/>
      <c r="GU30" s="12" t="s">
        <v>24</v>
      </c>
      <c r="GV30" s="71"/>
      <c r="GW30" s="71"/>
      <c r="GX30" s="71"/>
      <c r="GY30" s="72"/>
      <c r="GZ30" s="73"/>
      <c r="HA30" s="74"/>
      <c r="HB30" s="11"/>
      <c r="HC30" s="11"/>
      <c r="HD30" s="133"/>
      <c r="HE30" s="12" t="s">
        <v>24</v>
      </c>
      <c r="HF30" s="71"/>
      <c r="HG30" s="71"/>
      <c r="HH30" s="71"/>
      <c r="HI30" s="72"/>
      <c r="HJ30" s="73"/>
      <c r="HK30" s="74"/>
      <c r="HL30" s="11"/>
      <c r="HM30" s="11"/>
      <c r="HN30" s="133"/>
      <c r="HO30" s="12" t="s">
        <v>24</v>
      </c>
      <c r="HP30" s="71" t="s">
        <v>349</v>
      </c>
      <c r="HQ30" s="71" t="s">
        <v>349</v>
      </c>
      <c r="HR30" s="71" t="s">
        <v>349</v>
      </c>
      <c r="HS30" s="72" t="s">
        <v>349</v>
      </c>
      <c r="HT30" s="73" t="s">
        <v>349</v>
      </c>
      <c r="HU30" s="74" t="s">
        <v>349</v>
      </c>
      <c r="HV30" s="11"/>
      <c r="HW30" s="11"/>
      <c r="HX30" s="133"/>
      <c r="HY30" s="12" t="s">
        <v>24</v>
      </c>
      <c r="HZ30" s="71"/>
      <c r="IA30" s="71"/>
      <c r="IB30" s="71"/>
      <c r="IC30" s="72"/>
      <c r="ID30" s="73"/>
      <c r="IE30" s="74"/>
      <c r="IF30" s="11"/>
      <c r="IG30" s="11"/>
      <c r="IH30" s="133"/>
      <c r="II30" s="12" t="s">
        <v>24</v>
      </c>
      <c r="IJ30" s="212"/>
      <c r="IK30" s="212"/>
      <c r="IL30" s="212"/>
      <c r="IM30" s="213"/>
      <c r="IN30" s="214"/>
      <c r="IO30" s="74"/>
      <c r="IP30" s="11"/>
      <c r="IQ30" s="11"/>
      <c r="IR30" s="133"/>
      <c r="IS30" s="12" t="s">
        <v>24</v>
      </c>
      <c r="IT30" s="71"/>
      <c r="IU30" s="71"/>
      <c r="IV30" s="71"/>
      <c r="IW30" s="72"/>
      <c r="IX30" s="73"/>
      <c r="IY30" s="74"/>
      <c r="IZ30" s="11"/>
      <c r="JA30" s="11"/>
      <c r="JB30" s="133"/>
      <c r="JC30" s="12" t="s">
        <v>24</v>
      </c>
      <c r="JD30" s="71" t="s">
        <v>349</v>
      </c>
      <c r="JE30" s="71" t="s">
        <v>349</v>
      </c>
      <c r="JF30" s="71" t="s">
        <v>349</v>
      </c>
      <c r="JG30" s="72" t="s">
        <v>349</v>
      </c>
      <c r="JH30" s="73" t="s">
        <v>349</v>
      </c>
      <c r="JI30" s="74" t="s">
        <v>349</v>
      </c>
      <c r="JJ30" s="11"/>
      <c r="JK30" s="11"/>
      <c r="JL30" s="133"/>
      <c r="JM30" s="12" t="s">
        <v>24</v>
      </c>
      <c r="JN30" s="71" t="s">
        <v>349</v>
      </c>
      <c r="JO30" s="71" t="s">
        <v>349</v>
      </c>
      <c r="JP30" s="71" t="s">
        <v>349</v>
      </c>
      <c r="JQ30" s="72" t="s">
        <v>349</v>
      </c>
      <c r="JR30" s="73" t="s">
        <v>349</v>
      </c>
      <c r="JS30" s="74" t="s">
        <v>349</v>
      </c>
      <c r="JT30" s="11"/>
      <c r="JU30" s="11"/>
      <c r="JV30" s="133"/>
      <c r="JW30" s="12" t="s">
        <v>24</v>
      </c>
      <c r="JX30" s="71"/>
      <c r="JY30" s="71"/>
      <c r="JZ30" s="71"/>
      <c r="KA30" s="72"/>
      <c r="KB30" s="73"/>
      <c r="KC30" s="74"/>
      <c r="KD30" s="11"/>
      <c r="KE30" s="11"/>
      <c r="KF30" s="133"/>
      <c r="KG30" s="12" t="s">
        <v>24</v>
      </c>
      <c r="KH30" s="71" t="s">
        <v>349</v>
      </c>
      <c r="KI30" s="71" t="s">
        <v>349</v>
      </c>
      <c r="KJ30" s="71" t="s">
        <v>349</v>
      </c>
      <c r="KK30" s="72" t="s">
        <v>349</v>
      </c>
      <c r="KL30" s="73" t="s">
        <v>349</v>
      </c>
      <c r="KM30" s="74" t="s">
        <v>349</v>
      </c>
      <c r="KN30" s="11"/>
      <c r="KO30" s="11"/>
      <c r="KP30" s="133"/>
      <c r="KQ30" s="12" t="s">
        <v>24</v>
      </c>
      <c r="KR30" s="71"/>
      <c r="KS30" s="71"/>
      <c r="KT30" s="71"/>
      <c r="KU30" s="72"/>
      <c r="KV30" s="73"/>
      <c r="KW30" s="74"/>
      <c r="KX30" s="11"/>
      <c r="KY30" s="11"/>
      <c r="KZ30" s="133"/>
      <c r="LA30" s="12" t="s">
        <v>24</v>
      </c>
      <c r="LB30" s="71" t="s">
        <v>349</v>
      </c>
      <c r="LC30" s="71" t="s">
        <v>349</v>
      </c>
      <c r="LD30" s="71" t="s">
        <v>349</v>
      </c>
      <c r="LE30" s="72" t="s">
        <v>349</v>
      </c>
      <c r="LF30" s="73" t="s">
        <v>349</v>
      </c>
      <c r="LG30" s="74" t="s">
        <v>349</v>
      </c>
      <c r="LH30" s="11"/>
      <c r="LI30" s="11"/>
      <c r="LJ30" s="133"/>
      <c r="LK30" s="12" t="s">
        <v>24</v>
      </c>
      <c r="LL30" s="71">
        <v>20183</v>
      </c>
      <c r="LM30" s="71" t="s">
        <v>349</v>
      </c>
      <c r="LN30" s="71">
        <v>15790</v>
      </c>
      <c r="LO30" s="72"/>
      <c r="LP30" s="73">
        <v>18246</v>
      </c>
      <c r="LQ30" s="74">
        <v>1937</v>
      </c>
      <c r="LR30" s="11"/>
      <c r="LS30" s="11"/>
      <c r="LT30" s="133"/>
      <c r="LU30" s="12" t="s">
        <v>24</v>
      </c>
      <c r="LV30" s="71">
        <v>22540</v>
      </c>
      <c r="LW30" s="71" t="s">
        <v>349</v>
      </c>
      <c r="LX30" s="71">
        <v>16551</v>
      </c>
      <c r="LY30" s="72">
        <v>2608</v>
      </c>
      <c r="LZ30" s="73">
        <v>17977</v>
      </c>
      <c r="MA30" s="74">
        <v>1955</v>
      </c>
      <c r="MB30" s="11"/>
      <c r="MC30" s="11"/>
      <c r="MD30" s="133"/>
      <c r="ME30" s="12" t="s">
        <v>24</v>
      </c>
      <c r="MF30" s="71">
        <v>22986</v>
      </c>
      <c r="MG30" s="71">
        <v>2345</v>
      </c>
      <c r="MH30" s="71">
        <v>15525</v>
      </c>
      <c r="MI30" s="72">
        <v>2910</v>
      </c>
      <c r="MJ30" s="73">
        <v>18082</v>
      </c>
      <c r="MK30" s="74">
        <v>1994</v>
      </c>
      <c r="ML30" s="11"/>
      <c r="MM30" s="11"/>
    </row>
    <row xmlns:x14ac="http://schemas.microsoft.com/office/spreadsheetml/2009/9/ac" r="31" s="3" customFormat="true" ht="16.5" thickBot="true" x14ac:dyDescent="0.3">
      <c r="A31" s="420" t="str">
        <f ca="true">IF(ISBLANK('Data Summary'!A33),"",'Data Summary'!A33)</f>
        <v>NER_2019_EMIS</v>
      </c>
      <c r="B31" s="134"/>
      <c r="C31" s="75" t="s">
        <v>21</v>
      </c>
      <c r="D31" s="76"/>
      <c r="E31" s="76"/>
      <c r="F31" s="76">
        <v>5994</v>
      </c>
      <c r="G31" s="76"/>
      <c r="H31" s="76">
        <v>6770</v>
      </c>
      <c r="I31" s="77"/>
      <c r="J31" s="11"/>
      <c r="K31" s="11"/>
      <c r="L31" s="134"/>
      <c r="M31" s="75" t="s">
        <v>21</v>
      </c>
      <c r="N31" s="76"/>
      <c r="O31" s="76"/>
      <c r="P31" s="76"/>
      <c r="Q31" s="76">
        <v>253</v>
      </c>
      <c r="R31" s="76"/>
      <c r="S31" s="77"/>
      <c r="T31" s="11"/>
      <c r="U31" s="11"/>
      <c r="V31" s="134"/>
      <c r="W31" s="75" t="s">
        <v>21</v>
      </c>
      <c r="X31" s="76"/>
      <c r="Y31" s="76"/>
      <c r="Z31" s="76"/>
      <c r="AA31" s="76"/>
      <c r="AB31" s="76"/>
      <c r="AC31" s="77"/>
      <c r="AD31" s="11"/>
      <c r="AE31" s="11"/>
      <c r="AF31" s="134"/>
      <c r="AG31" s="75" t="s">
        <v>21</v>
      </c>
      <c r="AH31" s="76"/>
      <c r="AI31" s="76"/>
      <c r="AJ31" s="76"/>
      <c r="AK31" s="76"/>
      <c r="AL31" s="76"/>
      <c r="AM31" s="77"/>
      <c r="AN31" s="11"/>
      <c r="AO31" s="11"/>
      <c r="AP31" s="134"/>
      <c r="AQ31" s="75" t="s">
        <v>21</v>
      </c>
      <c r="AR31" s="76">
        <f>AV31+AU31</f>
        <v>9891</v>
      </c>
      <c r="AS31" s="76">
        <f>AV31-AT31</f>
        <v>1111</v>
      </c>
      <c r="AT31" s="76">
        <v>8379</v>
      </c>
      <c r="AU31" s="76">
        <v>401</v>
      </c>
      <c r="AV31" s="76">
        <v>9490</v>
      </c>
      <c r="AW31" s="77">
        <v>545</v>
      </c>
      <c r="AX31" s="11"/>
      <c r="AY31" s="11"/>
      <c r="AZ31" s="134"/>
      <c r="BA31" s="75" t="s">
        <v>21</v>
      </c>
      <c r="BB31" s="76">
        <f>BE31+BF31</f>
        <v>10667</v>
      </c>
      <c r="BC31" s="76">
        <f>BF31-BD31</f>
        <v>1294</v>
      </c>
      <c r="BD31" s="76">
        <v>8868</v>
      </c>
      <c r="BE31" s="76">
        <v>505</v>
      </c>
      <c r="BF31" s="76">
        <v>10162</v>
      </c>
      <c r="BG31" s="77">
        <v>573</v>
      </c>
      <c r="BH31" s="11"/>
      <c r="BI31" s="11"/>
      <c r="BJ31" s="134"/>
      <c r="BK31" s="75" t="s">
        <v>21</v>
      </c>
      <c r="BL31" s="76">
        <f>BO31+BP31</f>
        <v>12230</v>
      </c>
      <c r="BM31" s="76">
        <f>BP31-BN31</f>
        <v>1503</v>
      </c>
      <c r="BN31" s="76">
        <v>10106</v>
      </c>
      <c r="BO31" s="76">
        <v>621</v>
      </c>
      <c r="BP31" s="76">
        <v>11609</v>
      </c>
      <c r="BQ31" s="77">
        <v>614</v>
      </c>
      <c r="BR31" s="11"/>
      <c r="BS31" s="11"/>
      <c r="BT31" s="134"/>
      <c r="BU31" s="75" t="s">
        <v>21</v>
      </c>
      <c r="BV31" s="76">
        <f>BY31+BZ31</f>
        <v>13449</v>
      </c>
      <c r="BW31" s="76">
        <f>BZ31-BX31</f>
        <v>1612</v>
      </c>
      <c r="BX31" s="76">
        <v>11011</v>
      </c>
      <c r="BY31" s="76">
        <v>826</v>
      </c>
      <c r="BZ31" s="76">
        <v>12623</v>
      </c>
      <c r="CA31" s="77"/>
      <c r="CB31" s="11"/>
      <c r="CC31" s="11"/>
      <c r="CD31" s="134"/>
      <c r="CE31" s="75" t="s">
        <v>21</v>
      </c>
      <c r="CF31" s="76"/>
      <c r="CG31" s="76"/>
      <c r="CH31" s="76"/>
      <c r="CI31" s="76"/>
      <c r="CJ31" s="76"/>
      <c r="CK31" s="77"/>
      <c r="CL31" s="11"/>
      <c r="CM31" s="11"/>
      <c r="CN31" s="134"/>
      <c r="CO31" s="75" t="s">
        <v>21</v>
      </c>
      <c r="CP31" s="76">
        <f>CS31+CT31</f>
        <v>15046</v>
      </c>
      <c r="CQ31" s="76">
        <f>CT31-CR31</f>
        <v>1809</v>
      </c>
      <c r="CR31" s="76">
        <v>11954</v>
      </c>
      <c r="CS31" s="76">
        <v>1283</v>
      </c>
      <c r="CT31" s="76">
        <v>13763</v>
      </c>
      <c r="CU31" s="77"/>
      <c r="CV31" s="11"/>
      <c r="CW31" s="11"/>
      <c r="CX31" s="134"/>
      <c r="CY31" s="75" t="s">
        <v>21</v>
      </c>
      <c r="CZ31" s="76"/>
      <c r="DA31" s="76"/>
      <c r="DB31" s="76"/>
      <c r="DC31" s="76"/>
      <c r="DD31" s="76"/>
      <c r="DE31" s="77"/>
      <c r="DF31" s="11"/>
      <c r="DG31" s="11"/>
      <c r="DH31" s="134"/>
      <c r="DI31" s="75" t="s">
        <v>21</v>
      </c>
      <c r="DJ31" s="76">
        <f>DM31+DN31</f>
        <v>16131</v>
      </c>
      <c r="DK31" s="76">
        <f>DN31-DL31</f>
        <v>2126</v>
      </c>
      <c r="DL31" s="76">
        <v>12505</v>
      </c>
      <c r="DM31" s="76">
        <v>1500</v>
      </c>
      <c r="DN31" s="76">
        <v>14631</v>
      </c>
      <c r="DO31" s="77"/>
      <c r="DP31" s="11"/>
      <c r="DQ31" s="11"/>
      <c r="DR31" s="134"/>
      <c r="DS31" s="75" t="s">
        <v>21</v>
      </c>
      <c r="DT31" s="76"/>
      <c r="DU31" s="76"/>
      <c r="DV31" s="76"/>
      <c r="DW31" s="76"/>
      <c r="DX31" s="76"/>
      <c r="DY31" s="77"/>
      <c r="DZ31" s="11"/>
      <c r="EA31" s="11"/>
      <c r="EB31" s="134"/>
      <c r="EC31" s="75" t="s">
        <v>21</v>
      </c>
      <c r="ED31" s="76">
        <f>EG31+EH31</f>
        <v>17581</v>
      </c>
      <c r="EE31" s="76">
        <f>EH31-EF31</f>
        <v>2238</v>
      </c>
      <c r="EF31" s="76">
        <v>13267</v>
      </c>
      <c r="EG31" s="76">
        <v>2076</v>
      </c>
      <c r="EH31" s="76">
        <v>15505</v>
      </c>
      <c r="EI31" s="77"/>
      <c r="EJ31" s="11"/>
      <c r="EK31" s="11"/>
      <c r="EL31" s="134"/>
      <c r="EM31" s="75" t="s">
        <v>21</v>
      </c>
      <c r="EN31" s="76"/>
      <c r="EO31" s="76"/>
      <c r="EP31" s="76"/>
      <c r="EQ31" s="76"/>
      <c r="ER31" s="76"/>
      <c r="ES31" s="77"/>
      <c r="ET31" s="11"/>
      <c r="EU31" s="11"/>
      <c r="EV31" s="134"/>
      <c r="EW31" s="75" t="s">
        <v>21</v>
      </c>
      <c r="EX31" s="76"/>
      <c r="EY31" s="76"/>
      <c r="EZ31" s="76"/>
      <c r="FA31" s="76">
        <v>2193</v>
      </c>
      <c r="FB31" s="76">
        <v>15791</v>
      </c>
      <c r="FC31" s="77">
        <v>1009</v>
      </c>
      <c r="FD31" s="11"/>
      <c r="FE31" s="11"/>
      <c r="FF31" s="134"/>
      <c r="FG31" s="75" t="s">
        <v>21</v>
      </c>
      <c r="FH31" s="76"/>
      <c r="FI31" s="76"/>
      <c r="FJ31" s="76"/>
      <c r="FK31" s="76"/>
      <c r="FL31" s="76"/>
      <c r="FM31" s="77"/>
      <c r="FN31" s="11"/>
      <c r="FO31" s="11"/>
      <c r="FP31" s="134"/>
      <c r="FQ31" s="75" t="s">
        <v>21</v>
      </c>
      <c r="FR31" s="76"/>
      <c r="FS31" s="76"/>
      <c r="FT31" s="76"/>
      <c r="FU31" s="76"/>
      <c r="FV31" s="76">
        <v>16458</v>
      </c>
      <c r="FW31" s="77">
        <v>1697</v>
      </c>
      <c r="FX31" s="11"/>
      <c r="FY31" s="11"/>
      <c r="FZ31" s="134"/>
      <c r="GA31" s="75" t="s">
        <v>21</v>
      </c>
      <c r="GB31" s="76"/>
      <c r="GC31" s="76"/>
      <c r="GD31" s="76"/>
      <c r="GE31" s="76"/>
      <c r="GF31" s="76"/>
      <c r="GG31" s="77"/>
      <c r="GH31" s="11"/>
      <c r="GI31" s="11"/>
      <c r="GJ31" s="134"/>
      <c r="GK31" s="75" t="s">
        <v>21</v>
      </c>
      <c r="GL31" s="76"/>
      <c r="GM31" s="76"/>
      <c r="GN31" s="76"/>
      <c r="GO31" s="76"/>
      <c r="GP31" s="76">
        <v>17283</v>
      </c>
      <c r="GQ31" s="77">
        <v>1401</v>
      </c>
      <c r="GR31" s="11"/>
      <c r="GS31" s="11"/>
      <c r="GT31" s="134"/>
      <c r="GU31" s="75" t="s">
        <v>21</v>
      </c>
      <c r="GV31" s="76"/>
      <c r="GW31" s="76"/>
      <c r="GX31" s="76"/>
      <c r="GY31" s="76"/>
      <c r="GZ31" s="76"/>
      <c r="HA31" s="77"/>
      <c r="HB31" s="11"/>
      <c r="HC31" s="11"/>
      <c r="HD31" s="134"/>
      <c r="HE31" s="75" t="s">
        <v>21</v>
      </c>
      <c r="HF31" s="76"/>
      <c r="HG31" s="76"/>
      <c r="HH31" s="76"/>
      <c r="HI31" s="76"/>
      <c r="HJ31" s="76"/>
      <c r="HK31" s="77"/>
      <c r="HL31" s="11"/>
      <c r="HM31" s="11"/>
      <c r="HN31" s="134"/>
      <c r="HO31" s="75" t="s">
        <v>21</v>
      </c>
      <c r="HP31" s="76">
        <v>20694</v>
      </c>
      <c r="HQ31" s="76">
        <v>2010</v>
      </c>
      <c r="HR31" s="76">
        <v>15743</v>
      </c>
      <c r="HS31" s="76">
        <v>2941</v>
      </c>
      <c r="HT31" s="76">
        <v>17753</v>
      </c>
      <c r="HU31" s="77" t="s">
        <v>349</v>
      </c>
      <c r="HV31" s="11"/>
      <c r="HW31" s="11"/>
      <c r="HX31" s="134"/>
      <c r="HY31" s="75" t="s">
        <v>21</v>
      </c>
      <c r="HZ31" s="76"/>
      <c r="IA31" s="76"/>
      <c r="IB31" s="76"/>
      <c r="IC31" s="76"/>
      <c r="ID31" s="76"/>
      <c r="IE31" s="77"/>
      <c r="IF31" s="11"/>
      <c r="IG31" s="11"/>
      <c r="IH31" s="134"/>
      <c r="II31" s="75" t="s">
        <v>21</v>
      </c>
      <c r="IJ31" s="76"/>
      <c r="IK31" s="76"/>
      <c r="IL31" s="76">
        <v>118</v>
      </c>
      <c r="IM31" s="76"/>
      <c r="IN31" s="76"/>
      <c r="IO31" s="77"/>
      <c r="IP31" s="11"/>
      <c r="IQ31" s="11"/>
      <c r="IR31" s="134"/>
      <c r="IS31" s="75" t="s">
        <v>21</v>
      </c>
      <c r="IT31" s="76"/>
      <c r="IU31" s="76"/>
      <c r="IV31" s="76"/>
      <c r="IW31" s="76"/>
      <c r="IX31" s="76"/>
      <c r="IY31" s="77"/>
      <c r="IZ31" s="11"/>
      <c r="JA31" s="11"/>
      <c r="JB31" s="134"/>
      <c r="JC31" s="75" t="s">
        <v>21</v>
      </c>
      <c r="JD31" s="76">
        <v>20758</v>
      </c>
      <c r="JE31" s="76">
        <v>2310</v>
      </c>
      <c r="JF31" s="76">
        <v>15483</v>
      </c>
      <c r="JG31" s="76">
        <v>2965</v>
      </c>
      <c r="JH31" s="76">
        <v>17793</v>
      </c>
      <c r="JI31" s="77" t="s">
        <v>349</v>
      </c>
      <c r="JJ31" s="11"/>
      <c r="JK31" s="11"/>
      <c r="JL31" s="134"/>
      <c r="JM31" s="75" t="s">
        <v>21</v>
      </c>
      <c r="JN31" s="76">
        <v>20564</v>
      </c>
      <c r="JO31" s="76">
        <v>2073</v>
      </c>
      <c r="JP31" s="76">
        <v>15730</v>
      </c>
      <c r="JQ31" s="76">
        <v>2761</v>
      </c>
      <c r="JR31" s="76">
        <v>17803</v>
      </c>
      <c r="JS31" s="77" t="s">
        <v>349</v>
      </c>
      <c r="JT31" s="11"/>
      <c r="JU31" s="11"/>
      <c r="JV31" s="134"/>
      <c r="JW31" s="75" t="s">
        <v>21</v>
      </c>
      <c r="JX31" s="76"/>
      <c r="JY31" s="76"/>
      <c r="JZ31" s="76"/>
      <c r="KA31" s="76"/>
      <c r="KB31" s="76"/>
      <c r="KC31" s="77"/>
      <c r="KD31" s="11"/>
      <c r="KE31" s="11"/>
      <c r="KF31" s="134"/>
      <c r="KG31" s="75" t="s">
        <v>21</v>
      </c>
      <c r="KH31" s="76">
        <v>21354</v>
      </c>
      <c r="KI31" s="76">
        <v>2631</v>
      </c>
      <c r="KJ31" s="76">
        <v>15645</v>
      </c>
      <c r="KK31" s="76">
        <v>3078</v>
      </c>
      <c r="KL31" s="76">
        <v>18276</v>
      </c>
      <c r="KM31" s="77" t="s">
        <v>349</v>
      </c>
      <c r="KN31" s="11"/>
      <c r="KO31" s="11"/>
      <c r="KP31" s="134"/>
      <c r="KQ31" s="75" t="s">
        <v>21</v>
      </c>
      <c r="KR31" s="76"/>
      <c r="KS31" s="76"/>
      <c r="KT31" s="76"/>
      <c r="KU31" s="76"/>
      <c r="KV31" s="76"/>
      <c r="KW31" s="77"/>
      <c r="KX31" s="11"/>
      <c r="KY31" s="11"/>
      <c r="KZ31" s="134"/>
      <c r="LA31" s="75" t="s">
        <v>21</v>
      </c>
      <c r="LB31" s="76" t="s">
        <v>349</v>
      </c>
      <c r="LC31" s="76">
        <v>326</v>
      </c>
      <c r="LD31" s="76">
        <v>357</v>
      </c>
      <c r="LE31" s="76" t="s">
        <v>349</v>
      </c>
      <c r="LF31" s="76">
        <v>683</v>
      </c>
      <c r="LG31" s="77" t="s">
        <v>349</v>
      </c>
      <c r="LH31" s="11"/>
      <c r="LI31" s="11"/>
      <c r="LJ31" s="134"/>
      <c r="LK31" s="75" t="s">
        <v>21</v>
      </c>
      <c r="LL31" s="76">
        <v>20183</v>
      </c>
      <c r="LM31" s="76" t="s">
        <v>349</v>
      </c>
      <c r="LN31" s="76">
        <v>15790</v>
      </c>
      <c r="LO31" s="76"/>
      <c r="LP31" s="76">
        <v>18246</v>
      </c>
      <c r="LQ31" s="77">
        <v>1937</v>
      </c>
      <c r="LR31" s="11"/>
      <c r="LS31" s="11"/>
      <c r="LT31" s="134"/>
      <c r="LU31" s="75" t="s">
        <v>21</v>
      </c>
      <c r="LV31" s="76">
        <v>22540</v>
      </c>
      <c r="LW31" s="76" t="s">
        <v>349</v>
      </c>
      <c r="LX31" s="76">
        <v>16551</v>
      </c>
      <c r="LY31" s="76">
        <v>2608</v>
      </c>
      <c r="LZ31" s="76">
        <v>17977</v>
      </c>
      <c r="MA31" s="77">
        <v>1955</v>
      </c>
      <c r="MB31" s="11"/>
      <c r="MC31" s="11"/>
      <c r="MD31" s="134"/>
      <c r="ME31" s="75" t="s">
        <v>21</v>
      </c>
      <c r="MF31" s="76">
        <v>26032</v>
      </c>
      <c r="MG31" s="76" t="s">
        <v>349</v>
      </c>
      <c r="MH31" s="76" t="s">
        <v>349</v>
      </c>
      <c r="MI31" s="76">
        <v>3910</v>
      </c>
      <c r="MJ31" s="76">
        <v>19990</v>
      </c>
      <c r="MK31" s="77">
        <v>2132</v>
      </c>
      <c r="ML31" s="11"/>
      <c r="MM31" s="11"/>
    </row>
    <row xmlns:x14ac="http://schemas.microsoft.com/office/spreadsheetml/2009/9/ac" r="32" s="3" customFormat="true" x14ac:dyDescent="0.25">
      <c r="A32" s="420" t="str">
        <f ca="true">IF(ISBLANK('Data Summary'!A34),"",'Data Summary'!A34)</f>
        <v>NER_2019_UIS</v>
      </c>
      <c r="B32" s="135"/>
      <c r="L32" s="135"/>
      <c r="V32" s="135"/>
      <c r="AF32" s="135"/>
      <c r="AP32" s="135"/>
      <c r="AZ32" s="135"/>
      <c r="BJ32" s="135"/>
      <c r="BT32" s="135"/>
      <c r="CD32" s="135"/>
      <c r="CN32" s="135"/>
      <c r="CO32" s="135"/>
      <c r="CP32" s="135"/>
      <c r="CQ32" s="135"/>
      <c r="CR32" s="135"/>
      <c r="CS32" s="135"/>
      <c r="CT32" s="135"/>
      <c r="CU32" s="135"/>
      <c r="CX32" s="135"/>
      <c r="DH32" s="135"/>
      <c r="DR32" s="135"/>
      <c r="EB32" s="135"/>
      <c r="EL32" s="135"/>
      <c r="EV32" s="135"/>
      <c r="FF32" s="135"/>
      <c r="FP32" s="135"/>
      <c r="FZ32" s="135"/>
      <c r="GJ32" s="135"/>
      <c r="GT32" s="135"/>
      <c r="HD32" s="135"/>
      <c r="HN32" s="135"/>
      <c r="HX32" s="135"/>
      <c r="IH32" s="135"/>
      <c r="IR32" s="135"/>
      <c r="JB32" s="135"/>
      <c r="JL32" s="135"/>
    </row>
    <row xmlns:x14ac="http://schemas.microsoft.com/office/spreadsheetml/2009/9/ac" r="33" s="3" customFormat="true" x14ac:dyDescent="0.25">
      <c r="A33" s="420" t="str">
        <f ca="true">IF(ISBLANK('Data Summary'!A35),"",'Data Summary'!A35)</f>
        <v>NER_2020_EMIS</v>
      </c>
      <c r="B33" s="135"/>
      <c r="L33" s="135"/>
      <c r="V33" s="135"/>
      <c r="AF33" s="135"/>
      <c r="AP33" s="135"/>
      <c r="AZ33" s="135"/>
      <c r="BJ33" s="135"/>
      <c r="BT33" s="135"/>
      <c r="CD33" s="135"/>
      <c r="CN33" s="135"/>
      <c r="CO33" s="135"/>
      <c r="CP33" s="135"/>
      <c r="CQ33" s="135"/>
      <c r="CR33" s="135"/>
      <c r="CS33" s="135"/>
      <c r="CT33" s="135"/>
      <c r="CU33" s="135"/>
      <c r="CX33" s="135"/>
      <c r="DH33" s="135"/>
      <c r="DR33" s="135"/>
      <c r="EB33" s="135"/>
      <c r="EL33" s="135"/>
      <c r="EV33" s="135"/>
      <c r="FF33" s="135"/>
      <c r="FP33" s="135"/>
      <c r="FZ33" s="135"/>
      <c r="GJ33" s="135"/>
      <c r="GT33" s="135"/>
      <c r="HD33" s="135"/>
      <c r="HN33" s="135"/>
      <c r="HX33" s="135"/>
      <c r="IH33" s="135"/>
      <c r="IR33" s="135"/>
      <c r="JB33" s="135"/>
      <c r="JL33" s="135"/>
    </row>
    <row xmlns:x14ac="http://schemas.microsoft.com/office/spreadsheetml/2009/9/ac" r="34" s="3" customFormat="true" x14ac:dyDescent="0.25">
      <c r="A34" s="420" t="str">
        <f ca="true">IF(ISBLANK('Data Summary'!A36),"",'Data Summary'!A36)</f>
        <v>NER_2021_UIS</v>
      </c>
      <c r="B34" s="135"/>
      <c r="L34" s="135"/>
      <c r="V34" s="135"/>
      <c r="AF34" s="135"/>
      <c r="AP34" s="135"/>
      <c r="AZ34" s="135"/>
      <c r="BJ34" s="135"/>
      <c r="BT34" s="135"/>
      <c r="CD34" s="135"/>
      <c r="CN34" s="135"/>
      <c r="CO34" s="135"/>
      <c r="CP34" s="135"/>
      <c r="CQ34" s="135"/>
      <c r="CR34" s="135"/>
      <c r="CS34" s="135"/>
      <c r="CT34" s="135"/>
      <c r="CU34" s="135"/>
      <c r="CX34" s="135"/>
      <c r="DH34" s="135"/>
      <c r="DR34" s="135"/>
      <c r="EB34" s="135"/>
      <c r="EL34" s="135"/>
      <c r="EV34" s="135"/>
      <c r="FF34" s="135"/>
      <c r="FP34" s="135"/>
      <c r="FZ34" s="135"/>
      <c r="GJ34" s="135"/>
      <c r="GT34" s="135"/>
      <c r="HD34" s="135"/>
      <c r="HN34" s="135"/>
      <c r="HX34" s="135"/>
      <c r="IH34" s="135"/>
      <c r="IR34" s="135"/>
      <c r="JB34" s="135"/>
      <c r="JL34" s="135"/>
    </row>
    <row xmlns:x14ac="http://schemas.microsoft.com/office/spreadsheetml/2009/9/ac" r="35" s="3" customFormat="true" x14ac:dyDescent="0.25">
      <c r="A35" s="420" t="str">
        <f ca="true">IF(ISBLANK('Data Summary'!A37),"",'Data Summary'!A37)</f>
        <v>NER_2021_PROSEHA</v>
      </c>
      <c r="B35" s="135"/>
      <c r="L35" s="135"/>
      <c r="V35" s="135"/>
      <c r="AF35" s="135"/>
      <c r="AP35" s="135"/>
      <c r="AZ35" s="135"/>
      <c r="BJ35" s="135"/>
      <c r="BT35" s="135"/>
      <c r="CD35" s="135"/>
      <c r="CN35" s="135"/>
      <c r="CO35" s="135"/>
      <c r="CP35" s="135"/>
      <c r="CQ35" s="135"/>
      <c r="CR35" s="135"/>
      <c r="CS35" s="135"/>
      <c r="CT35" s="135"/>
      <c r="CU35" s="135"/>
      <c r="CX35" s="135"/>
      <c r="DH35" s="135"/>
      <c r="DR35" s="135"/>
      <c r="EB35" s="135"/>
      <c r="EL35" s="135"/>
      <c r="EV35" s="135"/>
      <c r="FF35" s="135"/>
      <c r="FP35" s="135"/>
      <c r="FZ35" s="135"/>
      <c r="GJ35" s="135"/>
      <c r="GT35" s="135"/>
      <c r="HD35" s="135"/>
      <c r="HN35" s="135"/>
      <c r="HX35" s="135"/>
      <c r="IH35" s="135"/>
      <c r="IR35" s="135"/>
      <c r="JB35" s="135"/>
      <c r="JL35" s="135"/>
    </row>
    <row xmlns:x14ac="http://schemas.microsoft.com/office/spreadsheetml/2009/9/ac" r="36" s="3" customFormat="true" x14ac:dyDescent="0.25">
      <c r="A36" s="420" t="str">
        <f ca="true">IF(ISBLANK('Data Summary'!A38),"",'Data Summary'!A38)</f>
        <v>NER_2021_EMIS</v>
      </c>
      <c r="B36" s="135"/>
      <c r="L36" s="135"/>
      <c r="V36" s="135"/>
      <c r="AF36" s="135"/>
      <c r="AP36" s="135"/>
      <c r="AZ36" s="135"/>
      <c r="BJ36" s="135"/>
      <c r="BT36" s="135"/>
      <c r="CD36" s="135"/>
      <c r="CN36" s="135"/>
      <c r="CO36" s="135"/>
      <c r="CP36" s="135"/>
      <c r="CQ36" s="135"/>
      <c r="CR36" s="135"/>
      <c r="CS36" s="135"/>
      <c r="CT36" s="135"/>
      <c r="CU36" s="135"/>
      <c r="CX36" s="135"/>
      <c r="DH36" s="135"/>
      <c r="DR36" s="135"/>
      <c r="EB36" s="135"/>
      <c r="EL36" s="135"/>
      <c r="EV36" s="135"/>
      <c r="FF36" s="135"/>
      <c r="FP36" s="135"/>
      <c r="FZ36" s="135"/>
      <c r="GJ36" s="135"/>
      <c r="GT36" s="135"/>
      <c r="HD36" s="135"/>
      <c r="HN36" s="135"/>
      <c r="HX36" s="135"/>
      <c r="IH36" s="135"/>
      <c r="IR36" s="135"/>
      <c r="JB36" s="135"/>
      <c r="JL36" s="135"/>
    </row>
    <row xmlns:x14ac="http://schemas.microsoft.com/office/spreadsheetml/2009/9/ac" r="37" s="3" customFormat="true" x14ac:dyDescent="0.25">
      <c r="A37" s="420" t="str">
        <f ca="true">IF(ISBLANK('Data Summary'!A39),"",'Data Summary'!A39)</f>
        <v>NER_2022_EMIS</v>
      </c>
      <c r="B37" s="135"/>
      <c r="L37" s="135"/>
      <c r="V37" s="135"/>
      <c r="AF37" s="135"/>
      <c r="AP37" s="135"/>
      <c r="AZ37" s="135"/>
      <c r="BJ37" s="135"/>
      <c r="BT37" s="135"/>
      <c r="CD37" s="135"/>
      <c r="CN37" s="135"/>
      <c r="CO37" s="135"/>
      <c r="CP37" s="135"/>
      <c r="CQ37" s="135"/>
      <c r="CR37" s="135"/>
      <c r="CS37" s="135"/>
      <c r="CT37" s="135"/>
      <c r="CU37" s="135"/>
      <c r="CX37" s="135"/>
      <c r="DH37" s="135"/>
      <c r="DR37" s="135"/>
      <c r="EB37" s="135"/>
      <c r="EL37" s="135"/>
      <c r="EV37" s="135"/>
      <c r="FF37" s="135"/>
      <c r="FP37" s="135"/>
      <c r="FZ37" s="135"/>
      <c r="GJ37" s="135"/>
      <c r="GT37" s="135"/>
      <c r="HD37" s="135"/>
      <c r="HN37" s="135"/>
      <c r="HX37" s="135"/>
      <c r="IH37" s="135"/>
      <c r="IR37" s="135"/>
      <c r="JB37" s="135"/>
      <c r="JL37" s="135"/>
    </row>
    <row xmlns:x14ac="http://schemas.microsoft.com/office/spreadsheetml/2009/9/ac" r="38" s="3" customFormat="true" x14ac:dyDescent="0.25">
      <c r="A38" s="420" t="str">
        <f ca="true">IF(ISBLANK('Data Summary'!A40),"",'Data Summary'!A40)</f>
        <v>NER_2023_EMIS</v>
      </c>
      <c r="B38" s="135"/>
      <c r="L38" s="135"/>
      <c r="V38" s="135"/>
      <c r="AF38" s="135"/>
      <c r="AP38" s="135"/>
      <c r="AZ38" s="135"/>
      <c r="BJ38" s="135"/>
      <c r="BT38" s="135"/>
      <c r="CD38" s="135"/>
      <c r="CN38" s="135"/>
      <c r="CO38" s="135"/>
      <c r="CP38" s="135"/>
      <c r="CQ38" s="135"/>
      <c r="CR38" s="135"/>
      <c r="CS38" s="135"/>
      <c r="CT38" s="135"/>
      <c r="CU38" s="135"/>
      <c r="CX38" s="135"/>
      <c r="DH38" s="135"/>
      <c r="DR38" s="135"/>
      <c r="EB38" s="135"/>
      <c r="EL38" s="135"/>
      <c r="EV38" s="135"/>
      <c r="FF38" s="135"/>
      <c r="FP38" s="135"/>
      <c r="FZ38" s="135"/>
      <c r="GJ38" s="135"/>
      <c r="GT38" s="135"/>
      <c r="HD38" s="135"/>
      <c r="HN38" s="135"/>
      <c r="HX38" s="135"/>
      <c r="IH38" s="135"/>
      <c r="IR38" s="135"/>
      <c r="JB38" s="135"/>
      <c r="JL38" s="135"/>
    </row>
    <row xmlns:x14ac="http://schemas.microsoft.com/office/spreadsheetml/2009/9/ac" r="39" s="3" customFormat="true" x14ac:dyDescent="0.25">
      <c r="A39" s="421" t="str">
        <f ca="true">IF(ISBLANK('Data Summary'!A41),"",'Data Summary'!A41)</f>
        <v/>
      </c>
      <c r="B39" s="135"/>
      <c r="L39" s="135"/>
      <c r="V39" s="135"/>
      <c r="AF39" s="135"/>
      <c r="AP39" s="135"/>
      <c r="AZ39" s="135"/>
      <c r="BJ39" s="135"/>
      <c r="BT39" s="135"/>
      <c r="CD39" s="135"/>
      <c r="CN39" s="135"/>
      <c r="CO39" s="135"/>
      <c r="CP39" s="135"/>
      <c r="CQ39" s="135"/>
      <c r="CR39" s="135"/>
      <c r="CS39" s="135"/>
      <c r="CT39" s="135"/>
      <c r="CU39" s="135"/>
      <c r="CX39" s="135"/>
      <c r="DH39" s="135"/>
      <c r="DR39" s="135"/>
      <c r="EB39" s="135"/>
      <c r="EL39" s="135"/>
      <c r="EV39" s="135"/>
      <c r="FF39" s="135"/>
      <c r="FP39" s="135"/>
      <c r="FZ39" s="135"/>
      <c r="GJ39" s="135"/>
      <c r="GT39" s="135"/>
      <c r="HD39" s="135"/>
      <c r="HN39" s="135"/>
      <c r="HX39" s="135"/>
      <c r="IH39" s="135"/>
      <c r="IR39" s="135"/>
      <c r="JB39" s="135"/>
      <c r="JL39" s="135"/>
    </row>
    <row xmlns:x14ac="http://schemas.microsoft.com/office/spreadsheetml/2009/9/ac" r="40" s="3" customFormat="true" x14ac:dyDescent="0.25">
      <c r="A40" s="421" t="str">
        <f ca="true">IF(ISBLANK('Data Summary'!A42),"",'Data Summary'!A42)</f>
        <v/>
      </c>
      <c r="B40" s="135"/>
      <c r="L40" s="135"/>
      <c r="V40" s="135"/>
      <c r="AF40" s="135"/>
      <c r="AP40" s="135"/>
      <c r="AZ40" s="135"/>
      <c r="BJ40" s="135"/>
      <c r="BT40" s="135"/>
      <c r="CD40" s="135"/>
      <c r="CN40" s="135"/>
      <c r="CO40" s="135"/>
      <c r="CP40" s="135"/>
      <c r="CQ40" s="135"/>
      <c r="CR40" s="135"/>
      <c r="CS40" s="135"/>
      <c r="CT40" s="135"/>
      <c r="CU40" s="135"/>
      <c r="CX40" s="135"/>
      <c r="DH40" s="135"/>
      <c r="DR40" s="135"/>
      <c r="EB40" s="135"/>
      <c r="EL40" s="135"/>
      <c r="EV40" s="135"/>
      <c r="FF40" s="135"/>
      <c r="FP40" s="135"/>
      <c r="FZ40" s="135"/>
      <c r="GJ40" s="135"/>
      <c r="GT40" s="135"/>
      <c r="HD40" s="135"/>
      <c r="HN40" s="135"/>
      <c r="HX40" s="135"/>
      <c r="IH40" s="135"/>
      <c r="IR40" s="135"/>
      <c r="JB40" s="135"/>
      <c r="JL40" s="135"/>
    </row>
    <row xmlns:x14ac="http://schemas.microsoft.com/office/spreadsheetml/2009/9/ac" r="41" s="3" customFormat="true" x14ac:dyDescent="0.25">
      <c r="A41" s="421" t="str">
        <f ca="true">IF(ISBLANK('Data Summary'!A43),"",'Data Summary'!A43)</f>
        <v/>
      </c>
      <c r="B41" s="135"/>
      <c r="L41" s="135"/>
      <c r="V41" s="135"/>
      <c r="AF41" s="135"/>
      <c r="AP41" s="135"/>
      <c r="AZ41" s="135"/>
      <c r="BJ41" s="135"/>
      <c r="BT41" s="135"/>
      <c r="CD41" s="135"/>
      <c r="CN41" s="135"/>
      <c r="CO41" s="135"/>
      <c r="CP41" s="135"/>
      <c r="CQ41" s="135"/>
      <c r="CR41" s="135"/>
      <c r="CS41" s="135"/>
      <c r="CT41" s="135"/>
      <c r="CU41" s="135"/>
      <c r="CX41" s="135"/>
      <c r="DH41" s="135"/>
      <c r="DR41" s="135"/>
      <c r="EB41" s="135"/>
      <c r="EL41" s="135"/>
      <c r="EV41" s="135"/>
      <c r="FF41" s="135"/>
      <c r="FP41" s="135"/>
      <c r="FZ41" s="135"/>
      <c r="GJ41" s="135"/>
      <c r="GT41" s="135"/>
      <c r="HD41" s="135"/>
      <c r="HN41" s="135"/>
      <c r="HX41" s="135"/>
      <c r="IH41" s="135"/>
      <c r="IR41" s="135"/>
      <c r="JB41" s="135"/>
      <c r="JL41" s="135"/>
    </row>
    <row xmlns:x14ac="http://schemas.microsoft.com/office/spreadsheetml/2009/9/ac" r="42" s="3" customFormat="true" x14ac:dyDescent="0.25">
      <c r="A42" s="421" t="str">
        <f ca="true">IF(ISBLANK('Data Summary'!A44),"",'Data Summary'!A44)</f>
        <v/>
      </c>
      <c r="B42" s="135"/>
      <c r="L42" s="135"/>
      <c r="V42" s="135"/>
      <c r="AF42" s="135"/>
      <c r="AP42" s="135"/>
      <c r="AZ42" s="135"/>
      <c r="BJ42" s="135"/>
      <c r="BT42" s="135"/>
      <c r="CD42" s="135"/>
      <c r="CN42" s="135"/>
      <c r="CO42" s="135"/>
      <c r="CP42" s="135"/>
      <c r="CQ42" s="135"/>
      <c r="CR42" s="135"/>
      <c r="CS42" s="135"/>
      <c r="CT42" s="135"/>
      <c r="CU42" s="135"/>
      <c r="CX42" s="135"/>
      <c r="DH42" s="135"/>
      <c r="DR42" s="135"/>
      <c r="EB42" s="135"/>
      <c r="EL42" s="135"/>
      <c r="EV42" s="135"/>
      <c r="FF42" s="135"/>
      <c r="FP42" s="135"/>
      <c r="FZ42" s="135"/>
      <c r="GJ42" s="135"/>
      <c r="GT42" s="135"/>
      <c r="HD42" s="135"/>
      <c r="HN42" s="135"/>
      <c r="HX42" s="135"/>
      <c r="IH42" s="135"/>
      <c r="IR42" s="135"/>
      <c r="JB42" s="135"/>
      <c r="JL42" s="135"/>
    </row>
    <row xmlns:x14ac="http://schemas.microsoft.com/office/spreadsheetml/2009/9/ac" r="43" s="3" customFormat="true" x14ac:dyDescent="0.25">
      <c r="A43" s="421" t="str">
        <f ca="true">IF(ISBLANK('Data Summary'!A45),"",'Data Summary'!A45)</f>
        <v/>
      </c>
      <c r="B43" s="135"/>
      <c r="L43" s="135"/>
      <c r="V43" s="135"/>
      <c r="AF43" s="135"/>
      <c r="AP43" s="135"/>
      <c r="AZ43" s="135"/>
      <c r="BJ43" s="135"/>
      <c r="BT43" s="135"/>
      <c r="CD43" s="135"/>
      <c r="CN43" s="135"/>
      <c r="CO43" s="135"/>
      <c r="CP43" s="135"/>
      <c r="CQ43" s="135"/>
      <c r="CR43" s="135"/>
      <c r="CS43" s="135"/>
      <c r="CT43" s="135"/>
      <c r="CU43" s="135"/>
      <c r="CX43" s="135"/>
      <c r="DH43" s="135"/>
      <c r="DR43" s="135"/>
      <c r="EB43" s="135"/>
      <c r="EL43" s="135"/>
      <c r="EV43" s="135"/>
      <c r="FF43" s="135"/>
      <c r="FP43" s="135"/>
      <c r="FZ43" s="135"/>
      <c r="GJ43" s="135"/>
      <c r="GT43" s="135"/>
      <c r="HD43" s="135"/>
      <c r="HN43" s="135"/>
      <c r="HX43" s="135"/>
      <c r="IH43" s="135"/>
      <c r="IR43" s="135"/>
      <c r="JB43" s="135"/>
      <c r="JL43" s="135"/>
    </row>
    <row xmlns:x14ac="http://schemas.microsoft.com/office/spreadsheetml/2009/9/ac" r="44" s="3" customFormat="true" x14ac:dyDescent="0.25">
      <c r="A44" s="421" t="str">
        <f ca="true">IF(ISBLANK('Data Summary'!A46),"",'Data Summary'!A46)</f>
        <v/>
      </c>
      <c r="B44" s="135"/>
      <c r="L44" s="135"/>
      <c r="V44" s="135"/>
      <c r="AF44" s="135"/>
      <c r="AP44" s="135"/>
      <c r="AZ44" s="135"/>
      <c r="BJ44" s="135"/>
      <c r="BT44" s="135"/>
      <c r="CD44" s="135"/>
      <c r="CN44" s="135"/>
      <c r="CO44" s="135"/>
      <c r="CP44" s="135"/>
      <c r="CQ44" s="135"/>
      <c r="CR44" s="135"/>
      <c r="CS44" s="135"/>
      <c r="CT44" s="135"/>
      <c r="CU44" s="135"/>
      <c r="CX44" s="135"/>
      <c r="DH44" s="135"/>
      <c r="DR44" s="135"/>
      <c r="EB44" s="135"/>
      <c r="EL44" s="135"/>
      <c r="EV44" s="135"/>
      <c r="FF44" s="135"/>
      <c r="FP44" s="135"/>
      <c r="FZ44" s="135"/>
      <c r="GJ44" s="135"/>
      <c r="GT44" s="135"/>
      <c r="HD44" s="135"/>
      <c r="HN44" s="135"/>
      <c r="HX44" s="135"/>
      <c r="IH44" s="135"/>
      <c r="IR44" s="135"/>
      <c r="JB44" s="135"/>
      <c r="JL44" s="135"/>
    </row>
    <row xmlns:x14ac="http://schemas.microsoft.com/office/spreadsheetml/2009/9/ac" r="45" s="3" customFormat="true" x14ac:dyDescent="0.25">
      <c r="A45" s="421" t="str">
        <f ca="true">IF(ISBLANK('Data Summary'!A47),"",'Data Summary'!A47)</f>
        <v/>
      </c>
      <c r="B45" s="135"/>
      <c r="L45" s="135"/>
      <c r="V45" s="135"/>
      <c r="AF45" s="135"/>
      <c r="AP45" s="135"/>
      <c r="AZ45" s="135"/>
      <c r="BJ45" s="135"/>
      <c r="BT45" s="135"/>
      <c r="CD45" s="135"/>
      <c r="CN45" s="135"/>
      <c r="CO45" s="135"/>
      <c r="CP45" s="135"/>
      <c r="CQ45" s="135"/>
      <c r="CR45" s="135"/>
      <c r="CS45" s="135"/>
      <c r="CT45" s="135"/>
      <c r="CU45" s="135"/>
      <c r="CX45" s="135"/>
      <c r="DH45" s="135"/>
      <c r="DR45" s="135"/>
      <c r="EB45" s="135"/>
      <c r="EL45" s="135"/>
      <c r="EV45" s="135"/>
      <c r="FF45" s="135"/>
      <c r="FP45" s="135"/>
      <c r="FZ45" s="135"/>
      <c r="GJ45" s="135"/>
      <c r="GT45" s="135"/>
      <c r="HD45" s="135"/>
      <c r="HN45" s="135"/>
      <c r="HX45" s="135"/>
      <c r="IH45" s="135"/>
      <c r="IR45" s="135"/>
      <c r="JB45" s="135"/>
      <c r="JL45" s="135"/>
    </row>
    <row xmlns:x14ac="http://schemas.microsoft.com/office/spreadsheetml/2009/9/ac" r="46" s="3" customFormat="true" x14ac:dyDescent="0.25">
      <c r="A46" s="421" t="str">
        <f ca="true">IF(ISBLANK('Data Summary'!A48),"",'Data Summary'!A48)</f>
        <v/>
      </c>
      <c r="B46" s="135"/>
      <c r="L46" s="135"/>
      <c r="V46" s="135"/>
      <c r="AF46" s="135"/>
      <c r="AP46" s="135"/>
      <c r="AZ46" s="135"/>
      <c r="BJ46" s="135"/>
      <c r="BT46" s="135"/>
      <c r="CD46" s="135"/>
      <c r="CN46" s="135"/>
      <c r="CO46" s="135"/>
      <c r="CP46" s="135"/>
      <c r="CQ46" s="135"/>
      <c r="CR46" s="135"/>
      <c r="CS46" s="135"/>
      <c r="CT46" s="135"/>
      <c r="CU46" s="135"/>
      <c r="CX46" s="135"/>
      <c r="DH46" s="135"/>
      <c r="DR46" s="135"/>
      <c r="EB46" s="135"/>
      <c r="EL46" s="135"/>
      <c r="EV46" s="135"/>
      <c r="FF46" s="135"/>
      <c r="FP46" s="135"/>
      <c r="FZ46" s="135"/>
      <c r="GJ46" s="135"/>
      <c r="GT46" s="135"/>
      <c r="HD46" s="135"/>
      <c r="HN46" s="135"/>
      <c r="HX46" s="135"/>
      <c r="IH46" s="135"/>
      <c r="IR46" s="135"/>
      <c r="JB46" s="135"/>
      <c r="JL46" s="135"/>
    </row>
    <row xmlns:x14ac="http://schemas.microsoft.com/office/spreadsheetml/2009/9/ac" r="47" s="3" customFormat="true" x14ac:dyDescent="0.25">
      <c r="A47" s="421" t="str">
        <f ca="true">IF(ISBLANK('Data Summary'!A49),"",'Data Summary'!A49)</f>
        <v/>
      </c>
      <c r="B47" s="135"/>
      <c r="L47" s="135"/>
      <c r="V47" s="135"/>
      <c r="AF47" s="135"/>
      <c r="AP47" s="135"/>
      <c r="AZ47" s="135"/>
      <c r="BJ47" s="135"/>
      <c r="BT47" s="135"/>
      <c r="CD47" s="135"/>
      <c r="CN47" s="135"/>
      <c r="CO47" s="135"/>
      <c r="CP47" s="135"/>
      <c r="CQ47" s="135"/>
      <c r="CR47" s="135"/>
      <c r="CS47" s="135"/>
      <c r="CT47" s="135"/>
      <c r="CU47" s="135"/>
      <c r="CX47" s="135"/>
      <c r="DH47" s="135"/>
      <c r="DR47" s="135"/>
      <c r="EB47" s="135"/>
      <c r="EL47" s="135"/>
      <c r="EV47" s="135"/>
      <c r="FF47" s="135"/>
      <c r="FP47" s="135"/>
      <c r="FZ47" s="135"/>
      <c r="GJ47" s="135"/>
      <c r="GT47" s="135"/>
      <c r="HD47" s="135"/>
      <c r="HN47" s="135"/>
      <c r="HX47" s="135"/>
      <c r="IH47" s="135"/>
      <c r="IR47" s="135"/>
      <c r="JB47" s="135"/>
      <c r="JL47" s="135"/>
    </row>
    <row xmlns:x14ac="http://schemas.microsoft.com/office/spreadsheetml/2009/9/ac" r="48" s="3" customFormat="true" x14ac:dyDescent="0.25">
      <c r="A48" s="421" t="str">
        <f ca="true">IF(ISBLANK('Data Summary'!A50),"",'Data Summary'!A50)</f>
        <v/>
      </c>
      <c r="B48" s="135"/>
      <c r="L48" s="135"/>
      <c r="V48" s="135"/>
      <c r="AF48" s="135"/>
      <c r="AP48" s="135"/>
      <c r="AZ48" s="135"/>
      <c r="BJ48" s="135"/>
      <c r="BT48" s="135"/>
      <c r="CD48" s="135"/>
      <c r="CN48" s="135"/>
      <c r="CO48" s="135"/>
      <c r="CP48" s="135"/>
      <c r="CQ48" s="135"/>
      <c r="CR48" s="135"/>
      <c r="CS48" s="135"/>
      <c r="CT48" s="135"/>
      <c r="CU48" s="135"/>
      <c r="CX48" s="135"/>
      <c r="DH48" s="135"/>
      <c r="DR48" s="135"/>
      <c r="EB48" s="135"/>
      <c r="EL48" s="135"/>
      <c r="EV48" s="135"/>
      <c r="FF48" s="135"/>
      <c r="FP48" s="135"/>
      <c r="FZ48" s="135"/>
      <c r="GJ48" s="135"/>
      <c r="GT48" s="135"/>
      <c r="HD48" s="135"/>
      <c r="HN48" s="135"/>
      <c r="HX48" s="135"/>
      <c r="IH48" s="135"/>
      <c r="IR48" s="135"/>
      <c r="JB48" s="135"/>
      <c r="JL48" s="135"/>
    </row>
    <row xmlns:x14ac="http://schemas.microsoft.com/office/spreadsheetml/2009/9/ac" r="49" s="3" customFormat="true" x14ac:dyDescent="0.25">
      <c r="A49" s="421" t="str">
        <f ca="true">IF(ISBLANK('Data Summary'!A51),"",'Data Summary'!A51)</f>
        <v/>
      </c>
      <c r="B49" s="135"/>
      <c r="L49" s="135"/>
      <c r="V49" s="135"/>
      <c r="AF49" s="135"/>
      <c r="AP49" s="135"/>
      <c r="AZ49" s="135"/>
      <c r="BJ49" s="135"/>
      <c r="BT49" s="135"/>
      <c r="CD49" s="135"/>
      <c r="CN49" s="135"/>
      <c r="CO49" s="135"/>
      <c r="CP49" s="135"/>
      <c r="CQ49" s="135"/>
      <c r="CR49" s="135"/>
      <c r="CS49" s="135"/>
      <c r="CT49" s="135"/>
      <c r="CU49" s="135"/>
      <c r="CX49" s="135"/>
      <c r="DH49" s="135"/>
      <c r="DR49" s="135"/>
      <c r="EB49" s="135"/>
      <c r="EL49" s="135"/>
      <c r="EV49" s="135"/>
      <c r="FF49" s="135"/>
      <c r="FP49" s="135"/>
      <c r="FZ49" s="135"/>
      <c r="GJ49" s="135"/>
      <c r="GT49" s="135"/>
      <c r="HD49" s="135"/>
      <c r="HN49" s="135"/>
      <c r="HX49" s="135"/>
      <c r="IH49" s="135"/>
      <c r="IR49" s="135"/>
      <c r="JB49" s="135"/>
      <c r="JL49" s="135"/>
    </row>
    <row xmlns:x14ac="http://schemas.microsoft.com/office/spreadsheetml/2009/9/ac" r="50" s="3" customFormat="true" x14ac:dyDescent="0.25">
      <c r="A50" s="421" t="str">
        <f ca="true">IF(ISBLANK('Data Summary'!A52),"",'Data Summary'!A52)</f>
        <v/>
      </c>
      <c r="B50" s="135"/>
      <c r="L50" s="135"/>
      <c r="V50" s="135"/>
      <c r="AF50" s="135"/>
      <c r="AP50" s="135"/>
      <c r="AZ50" s="135"/>
      <c r="BJ50" s="135"/>
      <c r="BT50" s="135"/>
      <c r="CD50" s="135"/>
      <c r="CN50" s="135"/>
      <c r="CO50" s="135"/>
      <c r="CP50" s="135"/>
      <c r="CQ50" s="135"/>
      <c r="CR50" s="135"/>
      <c r="CS50" s="135"/>
      <c r="CT50" s="135"/>
      <c r="CU50" s="135"/>
      <c r="CX50" s="135"/>
      <c r="DH50" s="135"/>
      <c r="DR50" s="135"/>
      <c r="EB50" s="135"/>
      <c r="EL50" s="135"/>
      <c r="EV50" s="135"/>
      <c r="FF50" s="135"/>
      <c r="FP50" s="135"/>
      <c r="FZ50" s="135"/>
      <c r="GJ50" s="135"/>
      <c r="GT50" s="135"/>
      <c r="HD50" s="135"/>
      <c r="HN50" s="135"/>
      <c r="HX50" s="135"/>
      <c r="IH50" s="135"/>
      <c r="IR50" s="135"/>
      <c r="JB50" s="135"/>
      <c r="JL50" s="135"/>
    </row>
    <row xmlns:x14ac="http://schemas.microsoft.com/office/spreadsheetml/2009/9/ac" r="51" s="3" customFormat="true" x14ac:dyDescent="0.25">
      <c r="A51" s="421" t="str">
        <f ca="true">IF(ISBLANK('Data Summary'!A53),"",'Data Summary'!A53)</f>
        <v/>
      </c>
      <c r="B51" s="135"/>
      <c r="L51" s="135"/>
      <c r="V51" s="135"/>
      <c r="AF51" s="135"/>
      <c r="AP51" s="135"/>
      <c r="AZ51" s="135"/>
      <c r="BJ51" s="135"/>
      <c r="BT51" s="135"/>
      <c r="CD51" s="135"/>
      <c r="CN51" s="135"/>
      <c r="CO51" s="135"/>
      <c r="CP51" s="135"/>
      <c r="CQ51" s="135"/>
      <c r="CR51" s="135"/>
      <c r="CS51" s="135"/>
      <c r="CT51" s="135"/>
      <c r="CU51" s="135"/>
      <c r="CX51" s="135"/>
      <c r="DH51" s="135"/>
      <c r="DR51" s="135"/>
      <c r="EB51" s="135"/>
      <c r="EL51" s="135"/>
      <c r="EV51" s="135"/>
      <c r="FF51" s="135"/>
      <c r="FP51" s="135"/>
      <c r="FZ51" s="135"/>
      <c r="GJ51" s="135"/>
      <c r="GT51" s="135"/>
      <c r="HD51" s="135"/>
      <c r="HN51" s="135"/>
      <c r="HX51" s="135"/>
      <c r="IH51" s="135"/>
      <c r="IR51" s="135"/>
      <c r="JB51" s="135"/>
      <c r="JL51" s="135"/>
    </row>
    <row xmlns:x14ac="http://schemas.microsoft.com/office/spreadsheetml/2009/9/ac" r="52" s="3" customFormat="true" x14ac:dyDescent="0.25">
      <c r="A52" s="421" t="str">
        <f ca="true">IF(ISBLANK('Data Summary'!A54),"",'Data Summary'!A54)</f>
        <v/>
      </c>
      <c r="B52" s="135"/>
      <c r="L52" s="135"/>
      <c r="V52" s="135"/>
      <c r="AF52" s="135"/>
      <c r="AP52" s="135"/>
      <c r="AZ52" s="135"/>
      <c r="BJ52" s="135"/>
      <c r="BT52" s="135"/>
      <c r="CD52" s="135"/>
      <c r="CN52" s="135"/>
      <c r="CO52" s="135"/>
      <c r="CP52" s="135"/>
      <c r="CQ52" s="135"/>
      <c r="CR52" s="135"/>
      <c r="CS52" s="135"/>
      <c r="CT52" s="135"/>
      <c r="CU52" s="135"/>
      <c r="CX52" s="135"/>
      <c r="DH52" s="135"/>
      <c r="DR52" s="135"/>
      <c r="EB52" s="135"/>
      <c r="EL52" s="135"/>
      <c r="EV52" s="135"/>
      <c r="FF52" s="135"/>
      <c r="FP52" s="135"/>
      <c r="FZ52" s="135"/>
      <c r="GJ52" s="135"/>
      <c r="GT52" s="135"/>
      <c r="HD52" s="135"/>
      <c r="HN52" s="135"/>
      <c r="HX52" s="135"/>
      <c r="IH52" s="135"/>
      <c r="IR52" s="135"/>
      <c r="JB52" s="135"/>
      <c r="JL52" s="135"/>
    </row>
    <row xmlns:x14ac="http://schemas.microsoft.com/office/spreadsheetml/2009/9/ac" r="53" s="3" customFormat="true" x14ac:dyDescent="0.25">
      <c r="A53" s="421" t="str">
        <f ca="true">IF(ISBLANK('Data Summary'!A55),"",'Data Summary'!A55)</f>
        <v/>
      </c>
      <c r="B53" s="135"/>
      <c r="L53" s="135"/>
      <c r="V53" s="135"/>
      <c r="AF53" s="135"/>
      <c r="AP53" s="135"/>
      <c r="AZ53" s="135"/>
      <c r="BJ53" s="135"/>
      <c r="BT53" s="135"/>
      <c r="CD53" s="135"/>
      <c r="CN53" s="135"/>
      <c r="CO53" s="135"/>
      <c r="CP53" s="135"/>
      <c r="CQ53" s="135"/>
      <c r="CR53" s="135"/>
      <c r="CS53" s="135"/>
      <c r="CT53" s="135"/>
      <c r="CU53" s="135"/>
      <c r="CX53" s="135"/>
      <c r="DH53" s="135"/>
      <c r="DR53" s="135"/>
      <c r="EB53" s="135"/>
      <c r="EL53" s="135"/>
      <c r="EV53" s="135"/>
      <c r="FF53" s="135"/>
      <c r="FP53" s="135"/>
      <c r="FZ53" s="135"/>
      <c r="GJ53" s="135"/>
      <c r="GT53" s="135"/>
      <c r="HD53" s="135"/>
      <c r="HN53" s="135"/>
      <c r="HX53" s="135"/>
      <c r="IH53" s="135"/>
      <c r="IR53" s="135"/>
      <c r="JB53" s="135"/>
      <c r="JL53" s="135"/>
    </row>
    <row xmlns:x14ac="http://schemas.microsoft.com/office/spreadsheetml/2009/9/ac" r="54" s="3" customFormat="true" x14ac:dyDescent="0.25">
      <c r="A54" s="421" t="str">
        <f ca="true">IF(ISBLANK('Data Summary'!A56),"",'Data Summary'!A56)</f>
        <v/>
      </c>
      <c r="B54" s="135"/>
      <c r="L54" s="135"/>
      <c r="V54" s="135"/>
      <c r="AF54" s="135"/>
      <c r="AP54" s="135"/>
      <c r="AZ54" s="135"/>
      <c r="BJ54" s="135"/>
      <c r="BT54" s="135"/>
      <c r="CD54" s="135"/>
      <c r="CN54" s="135"/>
      <c r="CO54" s="135"/>
      <c r="CP54" s="135"/>
      <c r="CQ54" s="135"/>
      <c r="CR54" s="135"/>
      <c r="CS54" s="135"/>
      <c r="CT54" s="135"/>
      <c r="CU54" s="135"/>
      <c r="CX54" s="135"/>
      <c r="DH54" s="135"/>
      <c r="DR54" s="135"/>
      <c r="EB54" s="135"/>
      <c r="EL54" s="135"/>
      <c r="EV54" s="135"/>
      <c r="FF54" s="135"/>
      <c r="FP54" s="135"/>
      <c r="FZ54" s="135"/>
      <c r="GJ54" s="135"/>
      <c r="GT54" s="135"/>
      <c r="HD54" s="135"/>
      <c r="HN54" s="135"/>
      <c r="HX54" s="135"/>
      <c r="IH54" s="135"/>
      <c r="IR54" s="135"/>
      <c r="JB54" s="135"/>
      <c r="JL54" s="135"/>
    </row>
    <row xmlns:x14ac="http://schemas.microsoft.com/office/spreadsheetml/2009/9/ac" r="55" s="3" customFormat="true" x14ac:dyDescent="0.25">
      <c r="A55" s="421" t="str">
        <f ca="true">IF(ISBLANK('Data Summary'!A57),"",'Data Summary'!A57)</f>
        <v/>
      </c>
      <c r="B55" s="135"/>
      <c r="L55" s="135"/>
      <c r="V55" s="135"/>
      <c r="AF55" s="135"/>
      <c r="AP55" s="135"/>
      <c r="AZ55" s="135"/>
      <c r="BJ55" s="135"/>
      <c r="BT55" s="135"/>
      <c r="CD55" s="135"/>
      <c r="CN55" s="135"/>
      <c r="CO55" s="135"/>
      <c r="CP55" s="135"/>
      <c r="CQ55" s="135"/>
      <c r="CR55" s="135"/>
      <c r="CS55" s="135"/>
      <c r="CT55" s="135"/>
      <c r="CU55" s="135"/>
      <c r="CX55" s="135"/>
      <c r="DH55" s="135"/>
      <c r="DR55" s="135"/>
      <c r="EB55" s="135"/>
      <c r="EL55" s="135"/>
      <c r="EV55" s="135"/>
      <c r="FF55" s="135"/>
      <c r="FP55" s="135"/>
      <c r="FZ55" s="135"/>
      <c r="GJ55" s="135"/>
      <c r="GT55" s="135"/>
      <c r="HD55" s="135"/>
      <c r="HN55" s="135"/>
      <c r="HX55" s="135"/>
      <c r="IH55" s="135"/>
      <c r="IR55" s="135"/>
      <c r="JB55" s="135"/>
      <c r="JL55" s="135"/>
    </row>
    <row xmlns:x14ac="http://schemas.microsoft.com/office/spreadsheetml/2009/9/ac" r="56" s="3" customFormat="true" x14ac:dyDescent="0.25">
      <c r="A56" s="421" t="str">
        <f ca="true">IF(ISBLANK('Data Summary'!A58),"",'Data Summary'!A58)</f>
        <v/>
      </c>
      <c r="B56" s="135"/>
      <c r="L56" s="135"/>
      <c r="V56" s="135"/>
      <c r="AF56" s="135"/>
      <c r="AP56" s="135"/>
      <c r="AZ56" s="135"/>
      <c r="BJ56" s="135"/>
      <c r="BT56" s="135"/>
      <c r="CD56" s="135"/>
      <c r="CN56" s="135"/>
      <c r="CO56" s="135"/>
      <c r="CP56" s="135"/>
      <c r="CQ56" s="135"/>
      <c r="CR56" s="135"/>
      <c r="CS56" s="135"/>
      <c r="CT56" s="135"/>
      <c r="CU56" s="135"/>
      <c r="CX56" s="135"/>
      <c r="DH56" s="135"/>
      <c r="DR56" s="135"/>
      <c r="EB56" s="135"/>
      <c r="EL56" s="135"/>
      <c r="EV56" s="135"/>
      <c r="FF56" s="135"/>
      <c r="FP56" s="135"/>
      <c r="FZ56" s="135"/>
      <c r="GJ56" s="135"/>
      <c r="GT56" s="135"/>
      <c r="HD56" s="135"/>
      <c r="HN56" s="135"/>
      <c r="HX56" s="135"/>
      <c r="IH56" s="135"/>
      <c r="IR56" s="135"/>
      <c r="JB56" s="135"/>
      <c r="JL56" s="135"/>
    </row>
    <row xmlns:x14ac="http://schemas.microsoft.com/office/spreadsheetml/2009/9/ac" r="57" s="3" customFormat="true" x14ac:dyDescent="0.25">
      <c r="A57" s="421" t="str">
        <f ca="true">IF(ISBLANK('Data Summary'!A59),"",'Data Summary'!A59)</f>
        <v/>
      </c>
      <c r="B57" s="135"/>
      <c r="L57" s="135"/>
      <c r="V57" s="135"/>
      <c r="AF57" s="135"/>
      <c r="AP57" s="135"/>
      <c r="AZ57" s="135"/>
      <c r="BJ57" s="135"/>
      <c r="BT57" s="135"/>
      <c r="CD57" s="135"/>
      <c r="CN57" s="135"/>
      <c r="CO57" s="135"/>
      <c r="CP57" s="135"/>
      <c r="CQ57" s="135"/>
      <c r="CR57" s="135"/>
      <c r="CS57" s="135"/>
      <c r="CT57" s="135"/>
      <c r="CU57" s="135"/>
      <c r="CX57" s="135"/>
      <c r="DH57" s="135"/>
      <c r="DR57" s="135"/>
      <c r="EB57" s="135"/>
      <c r="EL57" s="135"/>
      <c r="EV57" s="135"/>
      <c r="FF57" s="135"/>
      <c r="FP57" s="135"/>
      <c r="FZ57" s="135"/>
      <c r="GJ57" s="135"/>
      <c r="GT57" s="135"/>
      <c r="HD57" s="135"/>
      <c r="HN57" s="135"/>
      <c r="HX57" s="135"/>
      <c r="IH57" s="135"/>
      <c r="IR57" s="135"/>
      <c r="JB57" s="135"/>
      <c r="JL57" s="135"/>
    </row>
    <row xmlns:x14ac="http://schemas.microsoft.com/office/spreadsheetml/2009/9/ac" r="58" s="3" customFormat="true" x14ac:dyDescent="0.25">
      <c r="A58" s="421" t="str">
        <f ca="true">IF(ISBLANK('Data Summary'!A60),"",'Data Summary'!A60)</f>
        <v/>
      </c>
      <c r="B58" s="135"/>
      <c r="L58" s="135"/>
      <c r="V58" s="135"/>
      <c r="AF58" s="135"/>
      <c r="AP58" s="135"/>
      <c r="AZ58" s="135"/>
      <c r="BJ58" s="135"/>
      <c r="BT58" s="135"/>
      <c r="CD58" s="135"/>
      <c r="CN58" s="135"/>
      <c r="CO58" s="135"/>
      <c r="CP58" s="135"/>
      <c r="CQ58" s="135"/>
      <c r="CR58" s="135"/>
      <c r="CS58" s="135"/>
      <c r="CT58" s="135"/>
      <c r="CU58" s="135"/>
      <c r="CX58" s="135"/>
      <c r="DH58" s="135"/>
      <c r="DR58" s="135"/>
      <c r="EB58" s="135"/>
      <c r="EL58" s="135"/>
      <c r="EV58" s="135"/>
      <c r="FF58" s="135"/>
      <c r="FP58" s="135"/>
      <c r="FZ58" s="135"/>
      <c r="GJ58" s="135"/>
      <c r="GT58" s="135"/>
      <c r="HD58" s="135"/>
      <c r="HN58" s="135"/>
      <c r="HX58" s="135"/>
      <c r="IH58" s="135"/>
      <c r="IR58" s="135"/>
      <c r="JB58" s="135"/>
      <c r="JL58" s="135"/>
    </row>
    <row xmlns:x14ac="http://schemas.microsoft.com/office/spreadsheetml/2009/9/ac" r="59" s="3" customFormat="true" x14ac:dyDescent="0.25">
      <c r="A59" s="421" t="str">
        <f ca="true">IF(ISBLANK('Data Summary'!A61),"",'Data Summary'!A61)</f>
        <v/>
      </c>
      <c r="B59" s="135"/>
      <c r="L59" s="135"/>
      <c r="V59" s="135"/>
      <c r="AF59" s="135"/>
      <c r="AP59" s="135"/>
      <c r="AZ59" s="135"/>
      <c r="BJ59" s="135"/>
      <c r="BT59" s="135"/>
      <c r="CD59" s="135"/>
      <c r="CN59" s="135"/>
      <c r="CO59" s="135"/>
      <c r="CP59" s="135"/>
      <c r="CQ59" s="135"/>
      <c r="CR59" s="135"/>
      <c r="CS59" s="135"/>
      <c r="CT59" s="135"/>
      <c r="CU59" s="135"/>
      <c r="CX59" s="135"/>
      <c r="DH59" s="135"/>
      <c r="DR59" s="135"/>
      <c r="EB59" s="135"/>
      <c r="EL59" s="135"/>
      <c r="EV59" s="135"/>
      <c r="FF59" s="135"/>
      <c r="FP59" s="135"/>
      <c r="FZ59" s="135"/>
      <c r="GJ59" s="135"/>
      <c r="GT59" s="135"/>
      <c r="HD59" s="135"/>
      <c r="HN59" s="135"/>
      <c r="HX59" s="135"/>
      <c r="IH59" s="135"/>
      <c r="IR59" s="135"/>
      <c r="JB59" s="135"/>
      <c r="JL59" s="135"/>
    </row>
    <row xmlns:x14ac="http://schemas.microsoft.com/office/spreadsheetml/2009/9/ac" r="60" s="3" customFormat="true" x14ac:dyDescent="0.25">
      <c r="A60" s="421" t="str">
        <f ca="true">IF(ISBLANK('Data Summary'!A62),"",'Data Summary'!A62)</f>
        <v/>
      </c>
      <c r="B60" s="135"/>
      <c r="L60" s="135"/>
      <c r="V60" s="135"/>
      <c r="AF60" s="135"/>
      <c r="AP60" s="135"/>
      <c r="AZ60" s="135"/>
      <c r="BJ60" s="135"/>
      <c r="BT60" s="135"/>
      <c r="CD60" s="135"/>
      <c r="CN60" s="135"/>
      <c r="CO60" s="135"/>
      <c r="CP60" s="135"/>
      <c r="CQ60" s="135"/>
      <c r="CR60" s="135"/>
      <c r="CS60" s="135"/>
      <c r="CT60" s="135"/>
      <c r="CU60" s="135"/>
      <c r="CX60" s="135"/>
      <c r="DH60" s="135"/>
      <c r="DR60" s="135"/>
      <c r="EB60" s="135"/>
      <c r="EL60" s="135"/>
      <c r="EV60" s="135"/>
      <c r="FF60" s="135"/>
      <c r="FP60" s="135"/>
      <c r="FZ60" s="135"/>
      <c r="GJ60" s="135"/>
      <c r="GT60" s="135"/>
      <c r="HD60" s="135"/>
      <c r="HN60" s="135"/>
      <c r="HX60" s="135"/>
      <c r="IH60" s="135"/>
      <c r="IR60" s="135"/>
      <c r="JB60" s="135"/>
      <c r="JL60" s="135"/>
    </row>
    <row xmlns:x14ac="http://schemas.microsoft.com/office/spreadsheetml/2009/9/ac" r="61" s="3" customFormat="true" x14ac:dyDescent="0.25">
      <c r="A61" s="421" t="str">
        <f ca="true">IF(ISBLANK('Data Summary'!A63),"",'Data Summary'!A63)</f>
        <v/>
      </c>
      <c r="B61" s="135"/>
      <c r="L61" s="135"/>
      <c r="V61" s="135"/>
      <c r="AF61" s="135"/>
      <c r="AP61" s="135"/>
      <c r="AZ61" s="135"/>
      <c r="BJ61" s="135"/>
      <c r="BT61" s="135"/>
      <c r="CD61" s="135"/>
      <c r="CN61" s="135"/>
      <c r="CO61" s="135"/>
      <c r="CP61" s="135"/>
      <c r="CQ61" s="135"/>
      <c r="CR61" s="135"/>
      <c r="CS61" s="135"/>
      <c r="CT61" s="135"/>
      <c r="CU61" s="135"/>
      <c r="CX61" s="135"/>
      <c r="DH61" s="135"/>
      <c r="DR61" s="135"/>
      <c r="EB61" s="135"/>
      <c r="EL61" s="135"/>
      <c r="EV61" s="135"/>
      <c r="FF61" s="135"/>
      <c r="FP61" s="135"/>
      <c r="FZ61" s="135"/>
      <c r="GJ61" s="135"/>
      <c r="GT61" s="135"/>
      <c r="HD61" s="135"/>
      <c r="HN61" s="135"/>
      <c r="HX61" s="135"/>
      <c r="IH61" s="135"/>
      <c r="IR61" s="135"/>
      <c r="JB61" s="135"/>
      <c r="JL61" s="135"/>
    </row>
    <row xmlns:x14ac="http://schemas.microsoft.com/office/spreadsheetml/2009/9/ac" r="62" s="3" customFormat="true" x14ac:dyDescent="0.25">
      <c r="A62" s="421" t="str">
        <f ca="true">IF(ISBLANK('Data Summary'!A64),"",'Data Summary'!A64)</f>
        <v/>
      </c>
      <c r="B62" s="135"/>
      <c r="L62" s="135"/>
      <c r="V62" s="135"/>
      <c r="AF62" s="135"/>
      <c r="AP62" s="135"/>
      <c r="AZ62" s="135"/>
      <c r="BJ62" s="135"/>
      <c r="BT62" s="135"/>
      <c r="CD62" s="135"/>
      <c r="CN62" s="135"/>
      <c r="CO62" s="135"/>
      <c r="CP62" s="135"/>
      <c r="CQ62" s="135"/>
      <c r="CR62" s="135"/>
      <c r="CS62" s="135"/>
      <c r="CT62" s="135"/>
      <c r="CU62" s="135"/>
      <c r="CX62" s="135"/>
      <c r="DH62" s="135"/>
      <c r="DR62" s="135"/>
      <c r="EB62" s="135"/>
      <c r="EL62" s="135"/>
      <c r="EV62" s="135"/>
      <c r="FF62" s="135"/>
      <c r="FP62" s="135"/>
      <c r="FZ62" s="135"/>
      <c r="GJ62" s="135"/>
      <c r="GT62" s="135"/>
      <c r="HD62" s="135"/>
      <c r="HN62" s="135"/>
      <c r="HX62" s="135"/>
      <c r="IH62" s="135"/>
      <c r="IR62" s="135"/>
      <c r="JB62" s="135"/>
      <c r="JL62" s="135"/>
    </row>
    <row xmlns:x14ac="http://schemas.microsoft.com/office/spreadsheetml/2009/9/ac" r="63" s="3" customFormat="true" x14ac:dyDescent="0.25">
      <c r="A63" s="421" t="str">
        <f ca="true">IF(ISBLANK('Data Summary'!A65),"",'Data Summary'!A65)</f>
        <v/>
      </c>
      <c r="B63" s="135"/>
      <c r="L63" s="135"/>
      <c r="V63" s="135"/>
      <c r="AF63" s="135"/>
      <c r="AP63" s="135"/>
      <c r="AZ63" s="135"/>
      <c r="BJ63" s="135"/>
      <c r="BT63" s="135"/>
      <c r="CD63" s="135"/>
      <c r="CN63" s="135"/>
      <c r="CO63" s="135"/>
      <c r="CP63" s="135"/>
      <c r="CQ63" s="135"/>
      <c r="CR63" s="135"/>
      <c r="CS63" s="135"/>
      <c r="CT63" s="135"/>
      <c r="CU63" s="135"/>
      <c r="CX63" s="135"/>
      <c r="DH63" s="135"/>
      <c r="DR63" s="135"/>
      <c r="EB63" s="135"/>
      <c r="EL63" s="135"/>
      <c r="EV63" s="135"/>
      <c r="FF63" s="135"/>
      <c r="FP63" s="135"/>
      <c r="FZ63" s="135"/>
      <c r="GJ63" s="135"/>
      <c r="GT63" s="135"/>
      <c r="HD63" s="135"/>
      <c r="HN63" s="135"/>
      <c r="HX63" s="135"/>
      <c r="IH63" s="135"/>
      <c r="IR63" s="135"/>
      <c r="JB63" s="135"/>
      <c r="JL63" s="135"/>
    </row>
    <row xmlns:x14ac="http://schemas.microsoft.com/office/spreadsheetml/2009/9/ac" r="64" s="3" customFormat="true" x14ac:dyDescent="0.25">
      <c r="A64" s="421" t="str">
        <f ca="true">IF(ISBLANK('Data Summary'!A66),"",'Data Summary'!A66)</f>
        <v/>
      </c>
      <c r="B64" s="135"/>
      <c r="L64" s="135"/>
      <c r="V64" s="135"/>
      <c r="AF64" s="135"/>
      <c r="AP64" s="135"/>
      <c r="AZ64" s="135"/>
      <c r="BJ64" s="135"/>
      <c r="BT64" s="135"/>
      <c r="CD64" s="135"/>
      <c r="CN64" s="135"/>
      <c r="CO64" s="135"/>
      <c r="CP64" s="135"/>
      <c r="CQ64" s="135"/>
      <c r="CR64" s="135"/>
      <c r="CS64" s="135"/>
      <c r="CT64" s="135"/>
      <c r="CU64" s="135"/>
      <c r="CX64" s="135"/>
      <c r="DH64" s="135"/>
      <c r="DR64" s="135"/>
      <c r="EB64" s="135"/>
      <c r="EL64" s="135"/>
      <c r="EV64" s="135"/>
      <c r="FF64" s="135"/>
      <c r="FP64" s="135"/>
      <c r="FZ64" s="135"/>
      <c r="GJ64" s="135"/>
      <c r="GT64" s="135"/>
      <c r="HD64" s="135"/>
      <c r="HN64" s="135"/>
      <c r="HX64" s="135"/>
      <c r="IH64" s="135"/>
      <c r="IR64" s="135"/>
      <c r="JB64" s="135"/>
      <c r="JL64" s="135"/>
    </row>
    <row xmlns:x14ac="http://schemas.microsoft.com/office/spreadsheetml/2009/9/ac" r="65" s="3" customFormat="true" x14ac:dyDescent="0.25">
      <c r="A65" s="421" t="str">
        <f ca="true">IF(ISBLANK('Data Summary'!A67),"",'Data Summary'!A67)</f>
        <v/>
      </c>
      <c r="B65" s="135"/>
      <c r="L65" s="135"/>
      <c r="V65" s="135"/>
      <c r="AF65" s="135"/>
      <c r="AP65" s="135"/>
      <c r="AZ65" s="135"/>
      <c r="BJ65" s="135"/>
      <c r="BT65" s="135"/>
      <c r="CD65" s="135"/>
      <c r="CN65" s="135"/>
      <c r="CO65" s="135"/>
      <c r="CP65" s="135"/>
      <c r="CQ65" s="135"/>
      <c r="CR65" s="135"/>
      <c r="CS65" s="135"/>
      <c r="CT65" s="135"/>
      <c r="CU65" s="135"/>
      <c r="CX65" s="135"/>
      <c r="DH65" s="135"/>
      <c r="DR65" s="135"/>
      <c r="EB65" s="135"/>
      <c r="EL65" s="135"/>
      <c r="EV65" s="135"/>
      <c r="FF65" s="135"/>
      <c r="FP65" s="135"/>
      <c r="FZ65" s="135"/>
      <c r="GJ65" s="135"/>
      <c r="GT65" s="135"/>
      <c r="HD65" s="135"/>
      <c r="HN65" s="135"/>
      <c r="HX65" s="135"/>
      <c r="IH65" s="135"/>
      <c r="IR65" s="135"/>
      <c r="JB65" s="135"/>
      <c r="JL65" s="135"/>
    </row>
    <row xmlns:x14ac="http://schemas.microsoft.com/office/spreadsheetml/2009/9/ac" r="66" s="3" customFormat="true" x14ac:dyDescent="0.25">
      <c r="A66" s="421" t="str">
        <f ca="true">IF(ISBLANK('Data Summary'!A68),"",'Data Summary'!A68)</f>
        <v/>
      </c>
      <c r="B66" s="135"/>
      <c r="L66" s="135"/>
      <c r="V66" s="135"/>
      <c r="AF66" s="135"/>
      <c r="AP66" s="135"/>
      <c r="AZ66" s="135"/>
      <c r="BJ66" s="135"/>
      <c r="BT66" s="135"/>
      <c r="CD66" s="135"/>
      <c r="CN66" s="135"/>
      <c r="CO66" s="135"/>
      <c r="CP66" s="135"/>
      <c r="CQ66" s="135"/>
      <c r="CR66" s="135"/>
      <c r="CS66" s="135"/>
      <c r="CT66" s="135"/>
      <c r="CU66" s="135"/>
      <c r="CX66" s="135"/>
      <c r="DH66" s="135"/>
      <c r="DR66" s="135"/>
      <c r="EB66" s="135"/>
      <c r="EL66" s="135"/>
      <c r="EV66" s="135"/>
      <c r="FF66" s="135"/>
      <c r="FP66" s="135"/>
      <c r="FZ66" s="135"/>
      <c r="GJ66" s="135"/>
      <c r="GT66" s="135"/>
      <c r="HD66" s="135"/>
      <c r="HN66" s="135"/>
      <c r="HX66" s="135"/>
      <c r="IH66" s="135"/>
      <c r="IR66" s="135"/>
      <c r="JB66" s="135"/>
      <c r="JL66" s="135"/>
    </row>
    <row xmlns:x14ac="http://schemas.microsoft.com/office/spreadsheetml/2009/9/ac" r="67" s="3" customFormat="true" x14ac:dyDescent="0.25">
      <c r="A67" s="421" t="str">
        <f ca="true">IF(ISBLANK('Data Summary'!A69),"",'Data Summary'!A69)</f>
        <v/>
      </c>
      <c r="B67" s="135"/>
      <c r="L67" s="135"/>
      <c r="V67" s="135"/>
      <c r="AF67" s="135"/>
      <c r="AP67" s="135"/>
      <c r="AZ67" s="135"/>
      <c r="BJ67" s="135"/>
      <c r="BT67" s="135"/>
      <c r="CD67" s="135"/>
      <c r="CN67" s="135"/>
      <c r="CO67" s="135"/>
      <c r="CP67" s="135"/>
      <c r="CQ67" s="135"/>
      <c r="CR67" s="135"/>
      <c r="CS67" s="135"/>
      <c r="CT67" s="135"/>
      <c r="CU67" s="135"/>
      <c r="CX67" s="135"/>
      <c r="DH67" s="135"/>
      <c r="DR67" s="135"/>
      <c r="EB67" s="135"/>
      <c r="EL67" s="135"/>
      <c r="EV67" s="135"/>
      <c r="FF67" s="135"/>
      <c r="FP67" s="135"/>
      <c r="FZ67" s="135"/>
      <c r="GJ67" s="135"/>
      <c r="GT67" s="135"/>
      <c r="HD67" s="135"/>
      <c r="HN67" s="135"/>
      <c r="HX67" s="135"/>
      <c r="IH67" s="135"/>
      <c r="IR67" s="135"/>
      <c r="JB67" s="135"/>
      <c r="JL67" s="135"/>
    </row>
    <row xmlns:x14ac="http://schemas.microsoft.com/office/spreadsheetml/2009/9/ac" r="68" s="3" customFormat="true" x14ac:dyDescent="0.25">
      <c r="A68" s="421" t="str">
        <f ca="true">IF(ISBLANK('Data Summary'!A70),"",'Data Summary'!A70)</f>
        <v/>
      </c>
      <c r="B68" s="135"/>
      <c r="L68" s="135"/>
      <c r="V68" s="135"/>
      <c r="AF68" s="135"/>
      <c r="AP68" s="135"/>
      <c r="AZ68" s="135"/>
      <c r="BJ68" s="135"/>
      <c r="BT68" s="135"/>
      <c r="CD68" s="135"/>
      <c r="CN68" s="135"/>
      <c r="CO68" s="135"/>
      <c r="CP68" s="135"/>
      <c r="CQ68" s="135"/>
      <c r="CR68" s="135"/>
      <c r="CS68" s="135"/>
      <c r="CT68" s="135"/>
      <c r="CU68" s="135"/>
      <c r="CX68" s="135"/>
      <c r="DH68" s="135"/>
      <c r="DR68" s="135"/>
      <c r="EB68" s="135"/>
      <c r="EL68" s="135"/>
      <c r="EV68" s="135"/>
      <c r="FF68" s="135"/>
      <c r="FP68" s="135"/>
      <c r="FZ68" s="135"/>
      <c r="GJ68" s="135"/>
      <c r="GT68" s="135"/>
      <c r="HD68" s="135"/>
      <c r="HN68" s="135"/>
      <c r="HX68" s="135"/>
      <c r="IH68" s="135"/>
      <c r="IR68" s="135"/>
      <c r="JB68" s="135"/>
      <c r="JL68" s="135"/>
    </row>
    <row xmlns:x14ac="http://schemas.microsoft.com/office/spreadsheetml/2009/9/ac" r="69" s="3" customFormat="true" x14ac:dyDescent="0.25">
      <c r="A69" s="421" t="str">
        <f ca="true">IF(ISBLANK('Data Summary'!A71),"",'Data Summary'!A71)</f>
        <v/>
      </c>
      <c r="B69" s="135"/>
      <c r="L69" s="135"/>
      <c r="V69" s="135"/>
      <c r="AF69" s="135"/>
      <c r="AP69" s="135"/>
      <c r="AZ69" s="135"/>
      <c r="BJ69" s="135"/>
      <c r="BT69" s="135"/>
      <c r="CD69" s="135"/>
      <c r="CN69" s="135"/>
      <c r="CO69" s="135"/>
      <c r="CP69" s="135"/>
      <c r="CQ69" s="135"/>
      <c r="CR69" s="135"/>
      <c r="CS69" s="135"/>
      <c r="CT69" s="135"/>
      <c r="CU69" s="135"/>
      <c r="CX69" s="135"/>
      <c r="DH69" s="135"/>
      <c r="DR69" s="135"/>
      <c r="EB69" s="135"/>
      <c r="EL69" s="135"/>
      <c r="EV69" s="135"/>
      <c r="FF69" s="135"/>
      <c r="FP69" s="135"/>
      <c r="FZ69" s="135"/>
      <c r="GJ69" s="135"/>
      <c r="GT69" s="135"/>
      <c r="HD69" s="135"/>
      <c r="HN69" s="135"/>
      <c r="HX69" s="135"/>
      <c r="IH69" s="135"/>
      <c r="IR69" s="135"/>
      <c r="JB69" s="135"/>
      <c r="JL69" s="135"/>
    </row>
    <row xmlns:x14ac="http://schemas.microsoft.com/office/spreadsheetml/2009/9/ac" r="70" s="3" customFormat="true" x14ac:dyDescent="0.25">
      <c r="A70" s="421" t="str">
        <f ca="true">IF(ISBLANK('Data Summary'!A72),"",'Data Summary'!A72)</f>
        <v/>
      </c>
      <c r="B70" s="135"/>
      <c r="L70" s="135"/>
      <c r="V70" s="135"/>
      <c r="AF70" s="135"/>
      <c r="AP70" s="135"/>
      <c r="AZ70" s="135"/>
      <c r="BJ70" s="135"/>
      <c r="BT70" s="135"/>
      <c r="CD70" s="135"/>
      <c r="CN70" s="135"/>
      <c r="CO70" s="135"/>
      <c r="CP70" s="135"/>
      <c r="CQ70" s="135"/>
      <c r="CR70" s="135"/>
      <c r="CS70" s="135"/>
      <c r="CT70" s="135"/>
      <c r="CU70" s="135"/>
      <c r="CX70" s="135"/>
      <c r="DH70" s="135"/>
      <c r="DR70" s="135"/>
      <c r="EB70" s="135"/>
      <c r="EL70" s="135"/>
      <c r="EV70" s="135"/>
      <c r="FF70" s="135"/>
      <c r="FP70" s="135"/>
      <c r="FZ70" s="135"/>
      <c r="GJ70" s="135"/>
      <c r="GT70" s="135"/>
      <c r="HD70" s="135"/>
      <c r="HN70" s="135"/>
      <c r="HX70" s="135"/>
      <c r="IH70" s="135"/>
      <c r="IR70" s="135"/>
      <c r="JB70" s="135"/>
      <c r="JL70" s="135"/>
    </row>
    <row xmlns:x14ac="http://schemas.microsoft.com/office/spreadsheetml/2009/9/ac" r="71" s="3" customFormat="true" x14ac:dyDescent="0.25">
      <c r="A71" s="421" t="str">
        <f ca="true">IF(ISBLANK('Data Summary'!A73),"",'Data Summary'!A73)</f>
        <v/>
      </c>
      <c r="B71" s="135"/>
      <c r="L71" s="135"/>
      <c r="V71" s="135"/>
      <c r="AF71" s="135"/>
      <c r="AP71" s="135"/>
      <c r="AZ71" s="135"/>
      <c r="BJ71" s="135"/>
      <c r="BT71" s="135"/>
      <c r="CD71" s="135"/>
      <c r="CN71" s="135"/>
      <c r="CO71" s="135"/>
      <c r="CP71" s="135"/>
      <c r="CQ71" s="135"/>
      <c r="CR71" s="135"/>
      <c r="CS71" s="135"/>
      <c r="CT71" s="135"/>
      <c r="CU71" s="135"/>
      <c r="CX71" s="135"/>
      <c r="DH71" s="135"/>
      <c r="DR71" s="135"/>
      <c r="EB71" s="135"/>
      <c r="EL71" s="135"/>
      <c r="EV71" s="135"/>
      <c r="FF71" s="135"/>
      <c r="FP71" s="135"/>
      <c r="FZ71" s="135"/>
      <c r="GJ71" s="135"/>
      <c r="GT71" s="135"/>
      <c r="HD71" s="135"/>
      <c r="HN71" s="135"/>
      <c r="HX71" s="135"/>
      <c r="IH71" s="135"/>
      <c r="IR71" s="135"/>
      <c r="JB71" s="135"/>
      <c r="JL71" s="135"/>
    </row>
    <row xmlns:x14ac="http://schemas.microsoft.com/office/spreadsheetml/2009/9/ac" r="72" s="3" customFormat="true" x14ac:dyDescent="0.25">
      <c r="A72" s="421" t="str">
        <f ca="true">IF(ISBLANK('Data Summary'!A74),"",'Data Summary'!A74)</f>
        <v/>
      </c>
      <c r="B72" s="135"/>
      <c r="L72" s="135"/>
      <c r="V72" s="135"/>
      <c r="AF72" s="135"/>
      <c r="AP72" s="135"/>
      <c r="AZ72" s="135"/>
      <c r="BJ72" s="135"/>
      <c r="BT72" s="135"/>
      <c r="CD72" s="135"/>
      <c r="CN72" s="135"/>
      <c r="CO72" s="135"/>
      <c r="CP72" s="135"/>
      <c r="CQ72" s="135"/>
      <c r="CR72" s="135"/>
      <c r="CS72" s="135"/>
      <c r="CT72" s="135"/>
      <c r="CU72" s="135"/>
      <c r="CX72" s="135"/>
      <c r="DH72" s="135"/>
      <c r="DR72" s="135"/>
      <c r="EB72" s="135"/>
      <c r="EL72" s="135"/>
      <c r="EV72" s="135"/>
      <c r="FF72" s="135"/>
      <c r="FP72" s="135"/>
      <c r="FZ72" s="135"/>
      <c r="GJ72" s="135"/>
      <c r="GT72" s="135"/>
      <c r="HD72" s="135"/>
      <c r="HN72" s="135"/>
      <c r="HX72" s="135"/>
      <c r="IH72" s="135"/>
      <c r="IR72" s="135"/>
      <c r="JB72" s="135"/>
      <c r="JL72" s="135"/>
    </row>
    <row xmlns:x14ac="http://schemas.microsoft.com/office/spreadsheetml/2009/9/ac" r="73" s="3" customFormat="true" x14ac:dyDescent="0.25">
      <c r="A73" s="421" t="str">
        <f ca="true">IF(ISBLANK('Data Summary'!A75),"",'Data Summary'!A75)</f>
        <v/>
      </c>
      <c r="B73" s="135"/>
      <c r="L73" s="135"/>
      <c r="V73" s="135"/>
      <c r="AF73" s="135"/>
      <c r="AP73" s="135"/>
      <c r="AZ73" s="135"/>
      <c r="BJ73" s="135"/>
      <c r="BT73" s="135"/>
      <c r="CD73" s="135"/>
      <c r="CN73" s="135"/>
      <c r="CO73" s="135"/>
      <c r="CP73" s="135"/>
      <c r="CQ73" s="135"/>
      <c r="CR73" s="135"/>
      <c r="CS73" s="135"/>
      <c r="CT73" s="135"/>
      <c r="CU73" s="135"/>
      <c r="CX73" s="135"/>
      <c r="DH73" s="135"/>
      <c r="DR73" s="135"/>
      <c r="EB73" s="135"/>
      <c r="EL73" s="135"/>
      <c r="EV73" s="135"/>
      <c r="FF73" s="135"/>
      <c r="FP73" s="135"/>
      <c r="FZ73" s="135"/>
      <c r="GJ73" s="135"/>
      <c r="GT73" s="135"/>
      <c r="HD73" s="135"/>
      <c r="HN73" s="135"/>
      <c r="HX73" s="135"/>
      <c r="IH73" s="135"/>
      <c r="IR73" s="135"/>
      <c r="JB73" s="135"/>
      <c r="JL73" s="135"/>
    </row>
    <row xmlns:x14ac="http://schemas.microsoft.com/office/spreadsheetml/2009/9/ac" r="74" s="3" customFormat="true" x14ac:dyDescent="0.25">
      <c r="A74" s="421" t="str">
        <f ca="true">IF(ISBLANK('Data Summary'!A76),"",'Data Summary'!A76)</f>
        <v/>
      </c>
      <c r="B74" s="135"/>
      <c r="L74" s="135"/>
      <c r="V74" s="135"/>
      <c r="AF74" s="135"/>
      <c r="AP74" s="135"/>
      <c r="AZ74" s="135"/>
      <c r="BJ74" s="135"/>
      <c r="BT74" s="135"/>
      <c r="CD74" s="135"/>
      <c r="CN74" s="135"/>
      <c r="CO74" s="135"/>
      <c r="CP74" s="135"/>
      <c r="CQ74" s="135"/>
      <c r="CR74" s="135"/>
      <c r="CS74" s="135"/>
      <c r="CT74" s="135"/>
      <c r="CU74" s="135"/>
      <c r="CX74" s="135"/>
      <c r="DH74" s="135"/>
      <c r="DR74" s="135"/>
      <c r="EB74" s="135"/>
      <c r="EL74" s="135"/>
      <c r="EV74" s="135"/>
      <c r="FF74" s="135"/>
      <c r="FP74" s="135"/>
      <c r="FZ74" s="135"/>
      <c r="GJ74" s="135"/>
      <c r="GT74" s="135"/>
      <c r="HD74" s="135"/>
      <c r="HN74" s="135"/>
      <c r="HX74" s="135"/>
      <c r="IH74" s="135"/>
      <c r="IR74" s="135"/>
      <c r="JB74" s="135"/>
      <c r="JL74" s="135"/>
    </row>
    <row xmlns:x14ac="http://schemas.microsoft.com/office/spreadsheetml/2009/9/ac" r="75" s="3" customFormat="true" x14ac:dyDescent="0.25">
      <c r="A75" s="421" t="str">
        <f ca="true">IF(ISBLANK('Data Summary'!A77),"",'Data Summary'!A77)</f>
        <v/>
      </c>
      <c r="B75" s="135"/>
      <c r="L75" s="135"/>
      <c r="V75" s="135"/>
      <c r="AF75" s="135"/>
      <c r="AP75" s="135"/>
      <c r="AZ75" s="135"/>
      <c r="BJ75" s="135"/>
      <c r="BT75" s="135"/>
      <c r="CD75" s="135"/>
      <c r="CN75" s="135"/>
      <c r="CO75" s="135"/>
      <c r="CP75" s="135"/>
      <c r="CQ75" s="135"/>
      <c r="CR75" s="135"/>
      <c r="CS75" s="135"/>
      <c r="CT75" s="135"/>
      <c r="CU75" s="135"/>
      <c r="CX75" s="135"/>
      <c r="DH75" s="135"/>
      <c r="DR75" s="135"/>
      <c r="EB75" s="135"/>
      <c r="EL75" s="135"/>
      <c r="EV75" s="135"/>
      <c r="FF75" s="135"/>
      <c r="FP75" s="135"/>
      <c r="FZ75" s="135"/>
      <c r="GJ75" s="135"/>
      <c r="GT75" s="135"/>
      <c r="HD75" s="135"/>
      <c r="HN75" s="135"/>
      <c r="HX75" s="135"/>
      <c r="IH75" s="135"/>
      <c r="IR75" s="135"/>
      <c r="JB75" s="135"/>
      <c r="JL75" s="135"/>
    </row>
    <row xmlns:x14ac="http://schemas.microsoft.com/office/spreadsheetml/2009/9/ac" r="76" s="3" customFormat="true" x14ac:dyDescent="0.25">
      <c r="A76" s="421" t="str">
        <f ca="true">IF(ISBLANK('Data Summary'!A78),"",'Data Summary'!A78)</f>
        <v/>
      </c>
      <c r="B76" s="135"/>
      <c r="L76" s="135"/>
      <c r="V76" s="135"/>
      <c r="AF76" s="135"/>
      <c r="AP76" s="135"/>
      <c r="AZ76" s="135"/>
      <c r="BJ76" s="135"/>
      <c r="BT76" s="135"/>
      <c r="CD76" s="135"/>
      <c r="CN76" s="135"/>
      <c r="CO76" s="135"/>
      <c r="CP76" s="135"/>
      <c r="CQ76" s="135"/>
      <c r="CR76" s="135"/>
      <c r="CS76" s="135"/>
      <c r="CT76" s="135"/>
      <c r="CU76" s="135"/>
      <c r="CX76" s="135"/>
      <c r="DH76" s="135"/>
      <c r="DR76" s="135"/>
      <c r="EB76" s="135"/>
      <c r="EL76" s="135"/>
      <c r="EV76" s="135"/>
      <c r="FF76" s="135"/>
      <c r="FP76" s="135"/>
      <c r="FZ76" s="135"/>
      <c r="GJ76" s="135"/>
      <c r="GT76" s="135"/>
      <c r="HD76" s="135"/>
      <c r="HN76" s="135"/>
      <c r="HX76" s="135"/>
      <c r="IH76" s="135"/>
      <c r="IR76" s="135"/>
      <c r="JB76" s="135"/>
      <c r="JL76" s="135"/>
    </row>
    <row xmlns:x14ac="http://schemas.microsoft.com/office/spreadsheetml/2009/9/ac" r="77" s="3" customFormat="true" x14ac:dyDescent="0.25">
      <c r="A77" s="421" t="str">
        <f ca="true">IF(ISBLANK('Data Summary'!A79),"",'Data Summary'!A79)</f>
        <v/>
      </c>
      <c r="B77" s="135"/>
      <c r="L77" s="135"/>
      <c r="V77" s="135"/>
      <c r="AF77" s="135"/>
      <c r="AP77" s="135"/>
      <c r="AZ77" s="135"/>
      <c r="BJ77" s="135"/>
      <c r="BT77" s="135"/>
      <c r="CD77" s="135"/>
      <c r="CN77" s="135"/>
      <c r="CO77" s="135"/>
      <c r="CP77" s="135"/>
      <c r="CQ77" s="135"/>
      <c r="CR77" s="135"/>
      <c r="CS77" s="135"/>
      <c r="CT77" s="135"/>
      <c r="CU77" s="135"/>
      <c r="CX77" s="135"/>
      <c r="DH77" s="135"/>
      <c r="DR77" s="135"/>
      <c r="EB77" s="135"/>
      <c r="EL77" s="135"/>
      <c r="EV77" s="135"/>
      <c r="FF77" s="135"/>
      <c r="FP77" s="135"/>
      <c r="FZ77" s="135"/>
      <c r="GJ77" s="135"/>
      <c r="GT77" s="135"/>
      <c r="HD77" s="135"/>
      <c r="HN77" s="135"/>
      <c r="HX77" s="135"/>
      <c r="IH77" s="135"/>
      <c r="IR77" s="135"/>
      <c r="JB77" s="135"/>
      <c r="JL77" s="135"/>
    </row>
    <row xmlns:x14ac="http://schemas.microsoft.com/office/spreadsheetml/2009/9/ac" r="78" s="3" customFormat="true" x14ac:dyDescent="0.25">
      <c r="A78" s="421" t="str">
        <f ca="true">IF(ISBLANK('Data Summary'!A80),"",'Data Summary'!A80)</f>
        <v/>
      </c>
      <c r="B78" s="135"/>
      <c r="L78" s="135"/>
      <c r="V78" s="135"/>
      <c r="AF78" s="135"/>
      <c r="AP78" s="135"/>
      <c r="AZ78" s="135"/>
      <c r="BJ78" s="135"/>
      <c r="BT78" s="135"/>
      <c r="CD78" s="135"/>
      <c r="CN78" s="135"/>
      <c r="CO78" s="135"/>
      <c r="CP78" s="135"/>
      <c r="CQ78" s="135"/>
      <c r="CR78" s="135"/>
      <c r="CS78" s="135"/>
      <c r="CT78" s="135"/>
      <c r="CU78" s="135"/>
      <c r="CX78" s="135"/>
      <c r="DH78" s="135"/>
      <c r="DR78" s="135"/>
      <c r="EB78" s="135"/>
      <c r="EL78" s="135"/>
      <c r="EV78" s="135"/>
      <c r="FF78" s="135"/>
      <c r="FP78" s="135"/>
      <c r="FZ78" s="135"/>
      <c r="GJ78" s="135"/>
      <c r="GT78" s="135"/>
      <c r="HD78" s="135"/>
      <c r="HN78" s="135"/>
      <c r="HX78" s="135"/>
      <c r="IH78" s="135"/>
      <c r="IR78" s="135"/>
      <c r="JB78" s="135"/>
      <c r="JL78" s="135"/>
    </row>
    <row xmlns:x14ac="http://schemas.microsoft.com/office/spreadsheetml/2009/9/ac" r="79" s="3" customFormat="true" x14ac:dyDescent="0.25">
      <c r="A79" s="421" t="str">
        <f ca="true">IF(ISBLANK('Data Summary'!A81),"",'Data Summary'!A81)</f>
        <v/>
      </c>
      <c r="B79" s="135"/>
      <c r="L79" s="135"/>
      <c r="V79" s="135"/>
      <c r="AF79" s="135"/>
      <c r="AP79" s="135"/>
      <c r="AZ79" s="135"/>
      <c r="BJ79" s="135"/>
      <c r="BT79" s="135"/>
      <c r="CD79" s="135"/>
      <c r="CN79" s="135"/>
      <c r="CO79" s="135"/>
      <c r="CP79" s="135"/>
      <c r="CQ79" s="135"/>
      <c r="CR79" s="135"/>
      <c r="CS79" s="135"/>
      <c r="CT79" s="135"/>
      <c r="CU79" s="135"/>
      <c r="CX79" s="135"/>
      <c r="DH79" s="135"/>
      <c r="DR79" s="135"/>
      <c r="EB79" s="135"/>
      <c r="EL79" s="135"/>
      <c r="EV79" s="135"/>
      <c r="FF79" s="135"/>
      <c r="FP79" s="135"/>
      <c r="FZ79" s="135"/>
      <c r="GJ79" s="135"/>
      <c r="GT79" s="135"/>
      <c r="HD79" s="135"/>
      <c r="HN79" s="135"/>
      <c r="HX79" s="135"/>
      <c r="IH79" s="135"/>
      <c r="IR79" s="135"/>
      <c r="JB79" s="135"/>
      <c r="JL79" s="135"/>
    </row>
    <row xmlns:x14ac="http://schemas.microsoft.com/office/spreadsheetml/2009/9/ac" r="80" s="3" customFormat="true" x14ac:dyDescent="0.25">
      <c r="A80" s="421" t="str">
        <f ca="true">IF(ISBLANK('Data Summary'!A82),"",'Data Summary'!A82)</f>
        <v/>
      </c>
      <c r="B80" s="135"/>
      <c r="L80" s="135"/>
      <c r="V80" s="135"/>
      <c r="AF80" s="135"/>
      <c r="AP80" s="135"/>
      <c r="AZ80" s="135"/>
      <c r="BJ80" s="135"/>
      <c r="BT80" s="135"/>
      <c r="CD80" s="135"/>
      <c r="CN80" s="135"/>
      <c r="CO80" s="135"/>
      <c r="CP80" s="135"/>
      <c r="CQ80" s="135"/>
      <c r="CR80" s="135"/>
      <c r="CS80" s="135"/>
      <c r="CT80" s="135"/>
      <c r="CU80" s="135"/>
      <c r="CX80" s="135"/>
      <c r="DH80" s="135"/>
      <c r="DR80" s="135"/>
      <c r="EB80" s="135"/>
      <c r="EL80" s="135"/>
      <c r="EV80" s="135"/>
      <c r="FF80" s="135"/>
      <c r="FP80" s="135"/>
      <c r="FZ80" s="135"/>
      <c r="GJ80" s="135"/>
      <c r="GT80" s="135"/>
      <c r="HD80" s="135"/>
      <c r="HN80" s="135"/>
      <c r="HX80" s="135"/>
      <c r="IH80" s="135"/>
      <c r="IR80" s="135"/>
      <c r="JB80" s="135"/>
      <c r="JL80" s="135"/>
    </row>
    <row xmlns:x14ac="http://schemas.microsoft.com/office/spreadsheetml/2009/9/ac" r="81" s="3" customFormat="true" x14ac:dyDescent="0.25">
      <c r="A81" s="421" t="str">
        <f ca="true">IF(ISBLANK('Data Summary'!A83),"",'Data Summary'!A83)</f>
        <v/>
      </c>
      <c r="B81" s="135"/>
      <c r="L81" s="135"/>
      <c r="V81" s="135"/>
      <c r="AF81" s="135"/>
      <c r="AP81" s="135"/>
      <c r="AZ81" s="135"/>
      <c r="BJ81" s="135"/>
      <c r="BT81" s="135"/>
      <c r="CD81" s="135"/>
      <c r="CN81" s="135"/>
      <c r="CO81" s="135"/>
      <c r="CP81" s="135"/>
      <c r="CQ81" s="135"/>
      <c r="CR81" s="135"/>
      <c r="CS81" s="135"/>
      <c r="CT81" s="135"/>
      <c r="CU81" s="135"/>
      <c r="CX81" s="135"/>
      <c r="DH81" s="135"/>
      <c r="DR81" s="135"/>
      <c r="EB81" s="135"/>
      <c r="EL81" s="135"/>
      <c r="EV81" s="135"/>
      <c r="FF81" s="135"/>
      <c r="FP81" s="135"/>
      <c r="FZ81" s="135"/>
      <c r="GJ81" s="135"/>
      <c r="GT81" s="135"/>
      <c r="HD81" s="135"/>
      <c r="HN81" s="135"/>
      <c r="HX81" s="135"/>
      <c r="IH81" s="135"/>
      <c r="IR81" s="135"/>
      <c r="JB81" s="135"/>
      <c r="JL81" s="135"/>
    </row>
    <row xmlns:x14ac="http://schemas.microsoft.com/office/spreadsheetml/2009/9/ac" r="82" s="3" customFormat="true" x14ac:dyDescent="0.25">
      <c r="A82" s="421" t="str">
        <f ca="true">IF(ISBLANK('Data Summary'!A84),"",'Data Summary'!A84)</f>
        <v/>
      </c>
      <c r="B82" s="135"/>
      <c r="L82" s="135"/>
      <c r="V82" s="135"/>
      <c r="AF82" s="135"/>
      <c r="AP82" s="135"/>
      <c r="AZ82" s="135"/>
      <c r="BJ82" s="135"/>
      <c r="BT82" s="135"/>
      <c r="CD82" s="135"/>
      <c r="CN82" s="135"/>
      <c r="CO82" s="135"/>
      <c r="CP82" s="135"/>
      <c r="CQ82" s="135"/>
      <c r="CR82" s="135"/>
      <c r="CS82" s="135"/>
      <c r="CT82" s="135"/>
      <c r="CU82" s="135"/>
      <c r="CX82" s="135"/>
      <c r="DH82" s="135"/>
      <c r="DR82" s="135"/>
      <c r="EB82" s="135"/>
      <c r="EL82" s="135"/>
      <c r="EV82" s="135"/>
      <c r="FF82" s="135"/>
      <c r="FP82" s="135"/>
      <c r="FZ82" s="135"/>
      <c r="GJ82" s="135"/>
      <c r="GT82" s="135"/>
      <c r="HD82" s="135"/>
      <c r="HN82" s="135"/>
      <c r="HX82" s="135"/>
      <c r="IH82" s="135"/>
      <c r="IR82" s="135"/>
      <c r="JB82" s="135"/>
      <c r="JL82" s="135"/>
    </row>
    <row xmlns:x14ac="http://schemas.microsoft.com/office/spreadsheetml/2009/9/ac" r="83" s="3" customFormat="true" x14ac:dyDescent="0.25">
      <c r="A83" s="421" t="str">
        <f ca="true">IF(ISBLANK('Data Summary'!A85),"",'Data Summary'!A85)</f>
        <v/>
      </c>
      <c r="B83" s="135"/>
      <c r="L83" s="135"/>
      <c r="V83" s="135"/>
      <c r="AF83" s="135"/>
      <c r="AP83" s="135"/>
      <c r="AZ83" s="135"/>
      <c r="BJ83" s="135"/>
      <c r="BT83" s="135"/>
      <c r="CD83" s="135"/>
      <c r="CN83" s="135"/>
      <c r="CO83" s="135"/>
      <c r="CP83" s="135"/>
      <c r="CQ83" s="135"/>
      <c r="CR83" s="135"/>
      <c r="CS83" s="135"/>
      <c r="CT83" s="135"/>
      <c r="CU83" s="135"/>
      <c r="CX83" s="135"/>
      <c r="DH83" s="135"/>
      <c r="DR83" s="135"/>
      <c r="EB83" s="135"/>
      <c r="EL83" s="135"/>
      <c r="EV83" s="135"/>
      <c r="FF83" s="135"/>
      <c r="FP83" s="135"/>
      <c r="FZ83" s="135"/>
      <c r="GJ83" s="135"/>
      <c r="GT83" s="135"/>
      <c r="HD83" s="135"/>
      <c r="HN83" s="135"/>
      <c r="HX83" s="135"/>
      <c r="IH83" s="135"/>
      <c r="IR83" s="135"/>
      <c r="JB83" s="135"/>
      <c r="JL83" s="135"/>
    </row>
    <row xmlns:x14ac="http://schemas.microsoft.com/office/spreadsheetml/2009/9/ac" r="84" s="3" customFormat="true" x14ac:dyDescent="0.25">
      <c r="A84" s="421" t="str">
        <f ca="true">IF(ISBLANK('Data Summary'!A86),"",'Data Summary'!A86)</f>
        <v/>
      </c>
      <c r="B84" s="135"/>
      <c r="L84" s="135"/>
      <c r="V84" s="135"/>
      <c r="AF84" s="135"/>
      <c r="AP84" s="135"/>
      <c r="AZ84" s="135"/>
      <c r="BJ84" s="135"/>
      <c r="BT84" s="135"/>
      <c r="CD84" s="135"/>
      <c r="CN84" s="135"/>
      <c r="CO84" s="135"/>
      <c r="CP84" s="135"/>
      <c r="CQ84" s="135"/>
      <c r="CR84" s="135"/>
      <c r="CS84" s="135"/>
      <c r="CT84" s="135"/>
      <c r="CU84" s="135"/>
      <c r="CX84" s="135"/>
      <c r="DH84" s="135"/>
      <c r="DR84" s="135"/>
      <c r="EB84" s="135"/>
      <c r="EL84" s="135"/>
      <c r="EV84" s="135"/>
      <c r="FF84" s="135"/>
      <c r="FP84" s="135"/>
      <c r="FZ84" s="135"/>
      <c r="GJ84" s="135"/>
      <c r="GT84" s="135"/>
      <c r="HD84" s="135"/>
      <c r="HN84" s="135"/>
      <c r="HX84" s="135"/>
      <c r="IH84" s="135"/>
      <c r="IR84" s="135"/>
      <c r="JB84" s="135"/>
      <c r="JL84" s="135"/>
    </row>
    <row xmlns:x14ac="http://schemas.microsoft.com/office/spreadsheetml/2009/9/ac" r="85" s="3" customFormat="true" x14ac:dyDescent="0.25">
      <c r="A85" s="421" t="str">
        <f ca="true">IF(ISBLANK('Data Summary'!A87),"",'Data Summary'!A87)</f>
        <v/>
      </c>
      <c r="B85" s="135"/>
      <c r="L85" s="135"/>
      <c r="V85" s="135"/>
      <c r="AF85" s="135"/>
      <c r="AP85" s="135"/>
      <c r="AZ85" s="135"/>
      <c r="BJ85" s="135"/>
      <c r="BT85" s="135"/>
      <c r="CD85" s="135"/>
      <c r="CN85" s="135"/>
      <c r="CO85" s="135"/>
      <c r="CP85" s="135"/>
      <c r="CQ85" s="135"/>
      <c r="CR85" s="135"/>
      <c r="CS85" s="135"/>
      <c r="CT85" s="135"/>
      <c r="CU85" s="135"/>
      <c r="CX85" s="135"/>
      <c r="DH85" s="135"/>
      <c r="DR85" s="135"/>
      <c r="EB85" s="135"/>
      <c r="EL85" s="135"/>
      <c r="EV85" s="135"/>
      <c r="FF85" s="135"/>
      <c r="FP85" s="135"/>
      <c r="FZ85" s="135"/>
      <c r="GJ85" s="135"/>
      <c r="GT85" s="135"/>
      <c r="HD85" s="135"/>
      <c r="HN85" s="135"/>
      <c r="HX85" s="135"/>
      <c r="IH85" s="135"/>
      <c r="IR85" s="135"/>
      <c r="JB85" s="135"/>
      <c r="JL85" s="135"/>
    </row>
    <row xmlns:x14ac="http://schemas.microsoft.com/office/spreadsheetml/2009/9/ac" r="86" s="3" customFormat="true" x14ac:dyDescent="0.25">
      <c r="A86" s="421" t="str">
        <f ca="true">IF(ISBLANK('Data Summary'!A88),"",'Data Summary'!A88)</f>
        <v/>
      </c>
      <c r="B86" s="135"/>
      <c r="L86" s="135"/>
      <c r="V86" s="135"/>
      <c r="AF86" s="135"/>
      <c r="AP86" s="135"/>
      <c r="AZ86" s="135"/>
      <c r="BJ86" s="135"/>
      <c r="BT86" s="135"/>
      <c r="CD86" s="135"/>
      <c r="CN86" s="135"/>
      <c r="CO86" s="135"/>
      <c r="CP86" s="135"/>
      <c r="CQ86" s="135"/>
      <c r="CR86" s="135"/>
      <c r="CS86" s="135"/>
      <c r="CT86" s="135"/>
      <c r="CU86" s="135"/>
      <c r="CX86" s="135"/>
      <c r="DH86" s="135"/>
      <c r="DR86" s="135"/>
      <c r="EB86" s="135"/>
      <c r="EL86" s="135"/>
      <c r="EV86" s="135"/>
      <c r="FF86" s="135"/>
      <c r="FP86" s="135"/>
      <c r="FZ86" s="135"/>
      <c r="GJ86" s="135"/>
      <c r="GT86" s="135"/>
      <c r="HD86" s="135"/>
      <c r="HN86" s="135"/>
      <c r="HX86" s="135"/>
      <c r="IH86" s="135"/>
      <c r="IR86" s="135"/>
      <c r="JB86" s="135"/>
      <c r="JL86" s="135"/>
    </row>
    <row xmlns:x14ac="http://schemas.microsoft.com/office/spreadsheetml/2009/9/ac" r="87" s="3" customFormat="true" x14ac:dyDescent="0.25">
      <c r="A87" s="421" t="str">
        <f ca="true">IF(ISBLANK('Data Summary'!A89),"",'Data Summary'!A89)</f>
        <v/>
      </c>
      <c r="B87" s="135"/>
      <c r="L87" s="135"/>
      <c r="V87" s="135"/>
      <c r="AF87" s="135"/>
      <c r="AP87" s="135"/>
      <c r="AZ87" s="135"/>
      <c r="BJ87" s="135"/>
      <c r="BT87" s="135"/>
      <c r="CD87" s="135"/>
      <c r="CN87" s="135"/>
      <c r="CO87" s="135"/>
      <c r="CP87" s="135"/>
      <c r="CQ87" s="135"/>
      <c r="CR87" s="135"/>
      <c r="CS87" s="135"/>
      <c r="CT87" s="135"/>
      <c r="CU87" s="135"/>
      <c r="CX87" s="135"/>
      <c r="DH87" s="135"/>
      <c r="DR87" s="135"/>
      <c r="EB87" s="135"/>
      <c r="EL87" s="135"/>
      <c r="EV87" s="135"/>
      <c r="FF87" s="135"/>
      <c r="FP87" s="135"/>
      <c r="FZ87" s="135"/>
      <c r="GJ87" s="135"/>
      <c r="GT87" s="135"/>
      <c r="HD87" s="135"/>
      <c r="HN87" s="135"/>
      <c r="HX87" s="135"/>
      <c r="IH87" s="135"/>
      <c r="IR87" s="135"/>
      <c r="JB87" s="135"/>
      <c r="JL87" s="135"/>
    </row>
    <row xmlns:x14ac="http://schemas.microsoft.com/office/spreadsheetml/2009/9/ac" r="88" s="3" customFormat="true" x14ac:dyDescent="0.25">
      <c r="A88" s="421" t="str">
        <f ca="true">IF(ISBLANK('Data Summary'!A90),"",'Data Summary'!A90)</f>
        <v/>
      </c>
      <c r="B88" s="135"/>
      <c r="L88" s="135"/>
      <c r="V88" s="135"/>
      <c r="AF88" s="135"/>
      <c r="AP88" s="135"/>
      <c r="AZ88" s="135"/>
      <c r="BJ88" s="135"/>
      <c r="BT88" s="135"/>
      <c r="CD88" s="135"/>
      <c r="CN88" s="135"/>
      <c r="CO88" s="135"/>
      <c r="CP88" s="135"/>
      <c r="CQ88" s="135"/>
      <c r="CR88" s="135"/>
      <c r="CS88" s="135"/>
      <c r="CT88" s="135"/>
      <c r="CU88" s="135"/>
      <c r="CX88" s="135"/>
      <c r="DH88" s="135"/>
      <c r="DR88" s="135"/>
      <c r="EB88" s="135"/>
      <c r="EL88" s="135"/>
      <c r="EV88" s="135"/>
      <c r="FF88" s="135"/>
      <c r="FP88" s="135"/>
      <c r="FZ88" s="135"/>
      <c r="GJ88" s="135"/>
      <c r="GT88" s="135"/>
      <c r="HD88" s="135"/>
      <c r="HN88" s="135"/>
      <c r="HX88" s="135"/>
      <c r="IH88" s="135"/>
      <c r="IR88" s="135"/>
      <c r="JB88" s="135"/>
      <c r="JL88" s="135"/>
    </row>
    <row xmlns:x14ac="http://schemas.microsoft.com/office/spreadsheetml/2009/9/ac" r="89" s="3" customFormat="true" x14ac:dyDescent="0.25">
      <c r="A89" s="421" t="str">
        <f ca="true">IF(ISBLANK('Data Summary'!A91),"",'Data Summary'!A91)</f>
        <v/>
      </c>
      <c r="B89" s="135"/>
      <c r="L89" s="135"/>
      <c r="V89" s="135"/>
      <c r="AF89" s="135"/>
      <c r="AP89" s="135"/>
      <c r="AZ89" s="135"/>
      <c r="BJ89" s="135"/>
      <c r="BT89" s="135"/>
      <c r="CD89" s="135"/>
      <c r="CN89" s="135"/>
      <c r="CO89" s="135"/>
      <c r="CP89" s="135"/>
      <c r="CQ89" s="135"/>
      <c r="CR89" s="135"/>
      <c r="CS89" s="135"/>
      <c r="CT89" s="135"/>
      <c r="CU89" s="135"/>
      <c r="CX89" s="135"/>
      <c r="DH89" s="135"/>
      <c r="DR89" s="135"/>
      <c r="EB89" s="135"/>
      <c r="EL89" s="135"/>
      <c r="EV89" s="135"/>
      <c r="FF89" s="135"/>
      <c r="FP89" s="135"/>
      <c r="FZ89" s="135"/>
      <c r="GJ89" s="135"/>
      <c r="GT89" s="135"/>
      <c r="HD89" s="135"/>
      <c r="HN89" s="135"/>
      <c r="HX89" s="135"/>
      <c r="IH89" s="135"/>
      <c r="IR89" s="135"/>
      <c r="JB89" s="135"/>
      <c r="JL89" s="135"/>
    </row>
    <row xmlns:x14ac="http://schemas.microsoft.com/office/spreadsheetml/2009/9/ac" r="90" s="3" customFormat="true" x14ac:dyDescent="0.25">
      <c r="A90" s="421" t="str">
        <f ca="true">IF(ISBLANK('Data Summary'!A92),"",'Data Summary'!A92)</f>
        <v/>
      </c>
      <c r="B90" s="135"/>
      <c r="L90" s="135"/>
      <c r="V90" s="135"/>
      <c r="AF90" s="135"/>
      <c r="AP90" s="135"/>
      <c r="AZ90" s="135"/>
      <c r="BJ90" s="135"/>
      <c r="BT90" s="135"/>
      <c r="CD90" s="135"/>
      <c r="CN90" s="135"/>
      <c r="CO90" s="135"/>
      <c r="CP90" s="135"/>
      <c r="CQ90" s="135"/>
      <c r="CR90" s="135"/>
      <c r="CS90" s="135"/>
      <c r="CT90" s="135"/>
      <c r="CU90" s="135"/>
      <c r="CX90" s="135"/>
      <c r="DH90" s="135"/>
      <c r="DR90" s="135"/>
      <c r="EB90" s="135"/>
      <c r="EL90" s="135"/>
      <c r="EV90" s="135"/>
      <c r="FF90" s="135"/>
      <c r="FP90" s="135"/>
      <c r="FZ90" s="135"/>
      <c r="GJ90" s="135"/>
      <c r="GT90" s="135"/>
      <c r="HD90" s="135"/>
      <c r="HN90" s="135"/>
      <c r="HX90" s="135"/>
      <c r="IH90" s="135"/>
      <c r="IR90" s="135"/>
      <c r="JB90" s="135"/>
      <c r="JL90" s="135"/>
    </row>
    <row xmlns:x14ac="http://schemas.microsoft.com/office/spreadsheetml/2009/9/ac" r="91" s="3" customFormat="true" x14ac:dyDescent="0.25">
      <c r="A91" s="421" t="str">
        <f ca="true">IF(ISBLANK('Data Summary'!A93),"",'Data Summary'!A93)</f>
        <v/>
      </c>
      <c r="B91" s="135"/>
      <c r="L91" s="135"/>
      <c r="V91" s="135"/>
      <c r="AF91" s="135"/>
      <c r="AP91" s="135"/>
      <c r="AZ91" s="135"/>
      <c r="BJ91" s="135"/>
      <c r="BT91" s="135"/>
      <c r="CD91" s="135"/>
      <c r="CN91" s="135"/>
      <c r="CO91" s="135"/>
      <c r="CP91" s="135"/>
      <c r="CQ91" s="135"/>
      <c r="CR91" s="135"/>
      <c r="CS91" s="135"/>
      <c r="CT91" s="135"/>
      <c r="CU91" s="135"/>
      <c r="CX91" s="135"/>
      <c r="DH91" s="135"/>
      <c r="DR91" s="135"/>
      <c r="EB91" s="135"/>
      <c r="EL91" s="135"/>
      <c r="EV91" s="135"/>
      <c r="FF91" s="135"/>
      <c r="FP91" s="135"/>
      <c r="FZ91" s="135"/>
      <c r="GJ91" s="135"/>
      <c r="GT91" s="135"/>
      <c r="HD91" s="135"/>
      <c r="HN91" s="135"/>
      <c r="HX91" s="135"/>
      <c r="IH91" s="135"/>
      <c r="IR91" s="135"/>
      <c r="JB91" s="135"/>
      <c r="JL91" s="135"/>
    </row>
    <row xmlns:x14ac="http://schemas.microsoft.com/office/spreadsheetml/2009/9/ac" r="92" s="3" customFormat="true" x14ac:dyDescent="0.25">
      <c r="A92" s="421" t="str">
        <f ca="true">IF(ISBLANK('Data Summary'!A94),"",'Data Summary'!A94)</f>
        <v/>
      </c>
      <c r="B92" s="135"/>
      <c r="L92" s="135"/>
      <c r="V92" s="135"/>
      <c r="AF92" s="135"/>
      <c r="AP92" s="135"/>
      <c r="AZ92" s="135"/>
      <c r="BJ92" s="135"/>
      <c r="BT92" s="135"/>
      <c r="CD92" s="135"/>
      <c r="CN92" s="135"/>
      <c r="CO92" s="135"/>
      <c r="CP92" s="135"/>
      <c r="CQ92" s="135"/>
      <c r="CR92" s="135"/>
      <c r="CS92" s="135"/>
      <c r="CT92" s="135"/>
      <c r="CU92" s="135"/>
      <c r="CX92" s="135"/>
      <c r="DH92" s="135"/>
      <c r="DR92" s="135"/>
      <c r="EB92" s="135"/>
      <c r="EL92" s="135"/>
      <c r="EV92" s="135"/>
      <c r="FF92" s="135"/>
      <c r="FP92" s="135"/>
      <c r="FZ92" s="135"/>
      <c r="GJ92" s="135"/>
      <c r="GT92" s="135"/>
      <c r="HD92" s="135"/>
      <c r="HN92" s="135"/>
      <c r="HX92" s="135"/>
      <c r="IH92" s="135"/>
      <c r="IR92" s="135"/>
      <c r="JB92" s="135"/>
      <c r="JL92" s="135"/>
    </row>
    <row xmlns:x14ac="http://schemas.microsoft.com/office/spreadsheetml/2009/9/ac" r="93" s="3" customFormat="true" x14ac:dyDescent="0.25">
      <c r="A93" s="421" t="str">
        <f ca="true">IF(ISBLANK('Data Summary'!A95),"",'Data Summary'!A95)</f>
        <v/>
      </c>
      <c r="B93" s="135"/>
      <c r="L93" s="135"/>
      <c r="V93" s="135"/>
      <c r="AF93" s="135"/>
      <c r="AP93" s="135"/>
      <c r="AZ93" s="135"/>
      <c r="BJ93" s="135"/>
      <c r="BT93" s="135"/>
      <c r="CD93" s="135"/>
      <c r="CN93" s="135"/>
      <c r="CO93" s="135"/>
      <c r="CP93" s="135"/>
      <c r="CQ93" s="135"/>
      <c r="CR93" s="135"/>
      <c r="CS93" s="135"/>
      <c r="CT93" s="135"/>
      <c r="CU93" s="135"/>
      <c r="CX93" s="135"/>
      <c r="DH93" s="135"/>
      <c r="DR93" s="135"/>
      <c r="EB93" s="135"/>
      <c r="EL93" s="135"/>
      <c r="EV93" s="135"/>
      <c r="FF93" s="135"/>
      <c r="FP93" s="135"/>
      <c r="FZ93" s="135"/>
      <c r="GJ93" s="135"/>
      <c r="GT93" s="135"/>
      <c r="HD93" s="135"/>
      <c r="HN93" s="135"/>
      <c r="HX93" s="135"/>
      <c r="IH93" s="135"/>
      <c r="IR93" s="135"/>
      <c r="JB93" s="135"/>
      <c r="JL93" s="135"/>
    </row>
    <row xmlns:x14ac="http://schemas.microsoft.com/office/spreadsheetml/2009/9/ac" r="94" s="3" customFormat="true" x14ac:dyDescent="0.25">
      <c r="A94" s="421" t="str">
        <f ca="true">IF(ISBLANK('Data Summary'!A96),"",'Data Summary'!A96)</f>
        <v/>
      </c>
      <c r="B94" s="135"/>
      <c r="L94" s="135"/>
      <c r="V94" s="135"/>
      <c r="AF94" s="135"/>
      <c r="AP94" s="135"/>
      <c r="AZ94" s="135"/>
      <c r="BJ94" s="135"/>
      <c r="BT94" s="135"/>
      <c r="CD94" s="135"/>
      <c r="CN94" s="135"/>
      <c r="CO94" s="135"/>
      <c r="CP94" s="135"/>
      <c r="CQ94" s="135"/>
      <c r="CR94" s="135"/>
      <c r="CS94" s="135"/>
      <c r="CT94" s="135"/>
      <c r="CU94" s="135"/>
      <c r="CX94" s="135"/>
      <c r="DH94" s="135"/>
      <c r="DR94" s="135"/>
      <c r="EB94" s="135"/>
      <c r="EL94" s="135"/>
      <c r="EV94" s="135"/>
      <c r="FF94" s="135"/>
      <c r="FP94" s="135"/>
      <c r="FZ94" s="135"/>
      <c r="GJ94" s="135"/>
      <c r="GT94" s="135"/>
      <c r="HD94" s="135"/>
      <c r="HN94" s="135"/>
      <c r="HX94" s="135"/>
      <c r="IH94" s="135"/>
      <c r="IR94" s="135"/>
      <c r="JB94" s="135"/>
      <c r="JL94" s="135"/>
    </row>
    <row xmlns:x14ac="http://schemas.microsoft.com/office/spreadsheetml/2009/9/ac" r="95" s="3" customFormat="true" x14ac:dyDescent="0.25">
      <c r="A95" s="421" t="str">
        <f ca="true">IF(ISBLANK('Data Summary'!A97),"",'Data Summary'!A97)</f>
        <v/>
      </c>
      <c r="B95" s="135"/>
      <c r="L95" s="135"/>
      <c r="V95" s="135"/>
      <c r="AF95" s="135"/>
      <c r="AP95" s="135"/>
      <c r="AZ95" s="135"/>
      <c r="BJ95" s="135"/>
      <c r="BT95" s="135"/>
      <c r="CD95" s="135"/>
      <c r="CN95" s="135"/>
      <c r="CO95" s="135"/>
      <c r="CP95" s="135"/>
      <c r="CQ95" s="135"/>
      <c r="CR95" s="135"/>
      <c r="CS95" s="135"/>
      <c r="CT95" s="135"/>
      <c r="CU95" s="135"/>
      <c r="CX95" s="135"/>
      <c r="DH95" s="135"/>
      <c r="DR95" s="135"/>
      <c r="EB95" s="135"/>
      <c r="EL95" s="135"/>
      <c r="EV95" s="135"/>
      <c r="FF95" s="135"/>
      <c r="FP95" s="135"/>
      <c r="FZ95" s="135"/>
      <c r="GJ95" s="135"/>
      <c r="GT95" s="135"/>
      <c r="HD95" s="135"/>
      <c r="HN95" s="135"/>
      <c r="HX95" s="135"/>
      <c r="IH95" s="135"/>
      <c r="IR95" s="135"/>
      <c r="JB95" s="135"/>
      <c r="JL95" s="135"/>
    </row>
    <row xmlns:x14ac="http://schemas.microsoft.com/office/spreadsheetml/2009/9/ac" r="96" s="3" customFormat="true" x14ac:dyDescent="0.25">
      <c r="A96" s="421" t="str">
        <f ca="true">IF(ISBLANK('Data Summary'!A98),"",'Data Summary'!A98)</f>
        <v/>
      </c>
      <c r="B96" s="135"/>
      <c r="L96" s="135"/>
      <c r="V96" s="135"/>
      <c r="AF96" s="135"/>
      <c r="AP96" s="135"/>
      <c r="AZ96" s="135"/>
      <c r="BJ96" s="135"/>
      <c r="BT96" s="135"/>
      <c r="CD96" s="135"/>
      <c r="CN96" s="135"/>
      <c r="CO96" s="135"/>
      <c r="CP96" s="135"/>
      <c r="CQ96" s="135"/>
      <c r="CR96" s="135"/>
      <c r="CS96" s="135"/>
      <c r="CT96" s="135"/>
      <c r="CU96" s="135"/>
      <c r="CX96" s="135"/>
      <c r="DH96" s="135"/>
      <c r="DR96" s="135"/>
      <c r="EB96" s="135"/>
      <c r="EL96" s="135"/>
      <c r="EV96" s="135"/>
      <c r="FF96" s="135"/>
      <c r="FP96" s="135"/>
      <c r="FZ96" s="135"/>
      <c r="GJ96" s="135"/>
      <c r="GT96" s="135"/>
      <c r="HD96" s="135"/>
      <c r="HN96" s="135"/>
      <c r="HX96" s="135"/>
      <c r="IH96" s="135"/>
      <c r="IR96" s="135"/>
      <c r="JB96" s="135"/>
      <c r="JL96" s="135"/>
    </row>
    <row xmlns:x14ac="http://schemas.microsoft.com/office/spreadsheetml/2009/9/ac" r="97" s="3" customFormat="true" x14ac:dyDescent="0.25">
      <c r="A97" s="421" t="str">
        <f ca="true">IF(ISBLANK('Data Summary'!A99),"",'Data Summary'!A99)</f>
        <v/>
      </c>
      <c r="B97" s="135"/>
      <c r="L97" s="135"/>
      <c r="V97" s="135"/>
      <c r="AF97" s="135"/>
      <c r="AP97" s="135"/>
      <c r="AZ97" s="135"/>
      <c r="BJ97" s="135"/>
      <c r="BT97" s="135"/>
      <c r="CD97" s="135"/>
      <c r="CN97" s="135"/>
      <c r="CO97" s="135"/>
      <c r="CP97" s="135"/>
      <c r="CQ97" s="135"/>
      <c r="CR97" s="135"/>
      <c r="CS97" s="135"/>
      <c r="CT97" s="135"/>
      <c r="CU97" s="135"/>
      <c r="CX97" s="135"/>
      <c r="DH97" s="135"/>
      <c r="DR97" s="135"/>
      <c r="EB97" s="135"/>
      <c r="EL97" s="135"/>
      <c r="EV97" s="135"/>
      <c r="FF97" s="135"/>
      <c r="FP97" s="135"/>
      <c r="FZ97" s="135"/>
      <c r="GJ97" s="135"/>
      <c r="GT97" s="135"/>
      <c r="HD97" s="135"/>
      <c r="HN97" s="135"/>
      <c r="HX97" s="135"/>
      <c r="IH97" s="135"/>
      <c r="IR97" s="135"/>
      <c r="JB97" s="135"/>
      <c r="JL97" s="135"/>
    </row>
    <row xmlns:x14ac="http://schemas.microsoft.com/office/spreadsheetml/2009/9/ac" r="98" s="3" customFormat="true" x14ac:dyDescent="0.25">
      <c r="A98" s="421" t="str">
        <f ca="true">IF(ISBLANK('Data Summary'!A100),"",'Data Summary'!A100)</f>
        <v/>
      </c>
      <c r="B98" s="135"/>
      <c r="L98" s="135"/>
      <c r="V98" s="135"/>
      <c r="AF98" s="135"/>
      <c r="AP98" s="135"/>
      <c r="AZ98" s="135"/>
      <c r="BJ98" s="135"/>
      <c r="BT98" s="135"/>
      <c r="CD98" s="135"/>
      <c r="CN98" s="135"/>
      <c r="CO98" s="135"/>
      <c r="CP98" s="135"/>
      <c r="CQ98" s="135"/>
      <c r="CR98" s="135"/>
      <c r="CS98" s="135"/>
      <c r="CT98" s="135"/>
      <c r="CU98" s="135"/>
      <c r="CX98" s="135"/>
      <c r="DH98" s="135"/>
      <c r="DR98" s="135"/>
      <c r="EB98" s="135"/>
      <c r="EL98" s="135"/>
      <c r="EV98" s="135"/>
      <c r="FF98" s="135"/>
      <c r="FP98" s="135"/>
      <c r="FZ98" s="135"/>
      <c r="GJ98" s="135"/>
      <c r="GT98" s="135"/>
      <c r="HD98" s="135"/>
      <c r="HN98" s="135"/>
      <c r="HX98" s="135"/>
      <c r="IH98" s="135"/>
      <c r="IR98" s="135"/>
      <c r="JB98" s="135"/>
      <c r="JL98" s="135"/>
    </row>
    <row xmlns:x14ac="http://schemas.microsoft.com/office/spreadsheetml/2009/9/ac" r="99" s="3" customFormat="true" x14ac:dyDescent="0.25">
      <c r="A99" s="421" t="str">
        <f ca="true">IF(ISBLANK('Data Summary'!A101),"",'Data Summary'!A101)</f>
        <v/>
      </c>
      <c r="B99" s="135"/>
      <c r="L99" s="135"/>
      <c r="V99" s="135"/>
      <c r="AF99" s="135"/>
      <c r="AP99" s="135"/>
      <c r="AZ99" s="135"/>
      <c r="BJ99" s="135"/>
      <c r="BT99" s="135"/>
      <c r="CD99" s="135"/>
      <c r="CN99" s="135"/>
      <c r="CO99" s="135"/>
      <c r="CP99" s="135"/>
      <c r="CQ99" s="135"/>
      <c r="CR99" s="135"/>
      <c r="CS99" s="135"/>
      <c r="CT99" s="135"/>
      <c r="CU99" s="135"/>
      <c r="CX99" s="135"/>
      <c r="DH99" s="135"/>
      <c r="DR99" s="135"/>
      <c r="EB99" s="135"/>
      <c r="EL99" s="135"/>
      <c r="EV99" s="135"/>
      <c r="FF99" s="135"/>
      <c r="FP99" s="135"/>
      <c r="FZ99" s="135"/>
      <c r="GJ99" s="135"/>
      <c r="GT99" s="135"/>
      <c r="HD99" s="135"/>
      <c r="HN99" s="135"/>
      <c r="HX99" s="135"/>
      <c r="IH99" s="135"/>
      <c r="IR99" s="135"/>
      <c r="JB99" s="135"/>
      <c r="JL99" s="135"/>
    </row>
    <row xmlns:x14ac="http://schemas.microsoft.com/office/spreadsheetml/2009/9/ac" r="100" s="3" customFormat="true" x14ac:dyDescent="0.25">
      <c r="A100" s="421" t="str">
        <f ca="true">IF(ISBLANK('Data Summary'!A102),"",'Data Summary'!A102)</f>
        <v/>
      </c>
      <c r="B100" s="135"/>
      <c r="L100" s="135"/>
      <c r="V100" s="135"/>
      <c r="AF100" s="135"/>
      <c r="AP100" s="135"/>
      <c r="AZ100" s="135"/>
      <c r="BJ100" s="135"/>
      <c r="BT100" s="135"/>
      <c r="CD100" s="135"/>
      <c r="CN100" s="135"/>
      <c r="CO100" s="135"/>
      <c r="CP100" s="135"/>
      <c r="CQ100" s="135"/>
      <c r="CR100" s="135"/>
      <c r="CS100" s="135"/>
      <c r="CT100" s="135"/>
      <c r="CU100" s="135"/>
      <c r="CX100" s="135"/>
      <c r="DH100" s="135"/>
      <c r="DR100" s="135"/>
      <c r="EB100" s="135"/>
      <c r="EL100" s="135"/>
      <c r="EV100" s="135"/>
      <c r="FF100" s="135"/>
      <c r="FP100" s="135"/>
      <c r="FZ100" s="135"/>
      <c r="GJ100" s="135"/>
      <c r="GT100" s="135"/>
      <c r="HD100" s="135"/>
      <c r="HN100" s="135"/>
      <c r="HX100" s="135"/>
      <c r="IH100" s="135"/>
      <c r="IR100" s="135"/>
      <c r="JB100" s="135"/>
      <c r="JL100" s="135"/>
    </row>
    <row xmlns:x14ac="http://schemas.microsoft.com/office/spreadsheetml/2009/9/ac" r="101" s="3" customFormat="true" x14ac:dyDescent="0.25">
      <c r="A101" s="421" t="str">
        <f ca="true">IF(ISBLANK('Data Summary'!A103),"",'Data Summary'!A103)</f>
        <v/>
      </c>
      <c r="B101" s="135"/>
      <c r="L101" s="135"/>
      <c r="V101" s="135"/>
      <c r="AF101" s="135"/>
      <c r="AP101" s="135"/>
      <c r="AZ101" s="135"/>
      <c r="BJ101" s="135"/>
      <c r="BT101" s="135"/>
      <c r="CD101" s="135"/>
      <c r="CN101" s="135"/>
      <c r="CO101" s="135"/>
      <c r="CP101" s="135"/>
      <c r="CQ101" s="135"/>
      <c r="CR101" s="135"/>
      <c r="CS101" s="135"/>
      <c r="CT101" s="135"/>
      <c r="CU101" s="135"/>
      <c r="CX101" s="135"/>
      <c r="DH101" s="135"/>
      <c r="DR101" s="135"/>
      <c r="EB101" s="135"/>
      <c r="EL101" s="135"/>
      <c r="EV101" s="135"/>
      <c r="FF101" s="135"/>
      <c r="FP101" s="135"/>
      <c r="FZ101" s="135"/>
      <c r="GJ101" s="135"/>
      <c r="GT101" s="135"/>
      <c r="HD101" s="135"/>
      <c r="HN101" s="135"/>
      <c r="HX101" s="135"/>
      <c r="IH101" s="135"/>
      <c r="IR101" s="135"/>
      <c r="JB101" s="135"/>
      <c r="JL101" s="135"/>
    </row>
    <row xmlns:x14ac="http://schemas.microsoft.com/office/spreadsheetml/2009/9/ac" r="102" s="3" customFormat="true" x14ac:dyDescent="0.25">
      <c r="A102" s="421" t="str">
        <f ca="true">IF(ISBLANK('Data Summary'!A104),"",'Data Summary'!A104)</f>
        <v/>
      </c>
      <c r="B102" s="135"/>
      <c r="L102" s="135"/>
      <c r="V102" s="135"/>
      <c r="AF102" s="135"/>
      <c r="AP102" s="135"/>
      <c r="AZ102" s="135"/>
      <c r="BJ102" s="135"/>
      <c r="BT102" s="135"/>
      <c r="CD102" s="135"/>
      <c r="CN102" s="135"/>
      <c r="CO102" s="135"/>
      <c r="CP102" s="135"/>
      <c r="CQ102" s="135"/>
      <c r="CR102" s="135"/>
      <c r="CS102" s="135"/>
      <c r="CT102" s="135"/>
      <c r="CU102" s="135"/>
      <c r="CX102" s="135"/>
      <c r="DH102" s="135"/>
      <c r="DR102" s="135"/>
      <c r="EB102" s="135"/>
      <c r="EL102" s="135"/>
      <c r="EV102" s="135"/>
      <c r="FF102" s="135"/>
      <c r="FP102" s="135"/>
      <c r="FZ102" s="135"/>
      <c r="GJ102" s="135"/>
      <c r="GT102" s="135"/>
      <c r="HD102" s="135"/>
      <c r="HN102" s="135"/>
      <c r="HX102" s="135"/>
      <c r="IH102" s="135"/>
      <c r="IR102" s="135"/>
      <c r="JB102" s="135"/>
      <c r="JL102" s="135"/>
    </row>
    <row xmlns:x14ac="http://schemas.microsoft.com/office/spreadsheetml/2009/9/ac" r="103" s="3" customFormat="true" x14ac:dyDescent="0.25">
      <c r="A103" s="421" t="str">
        <f ca="true">IF(ISBLANK('Data Summary'!A105),"",'Data Summary'!A105)</f>
        <v/>
      </c>
      <c r="B103" s="135"/>
      <c r="L103" s="135"/>
      <c r="V103" s="135"/>
      <c r="AF103" s="135"/>
      <c r="AP103" s="135"/>
      <c r="AZ103" s="135"/>
      <c r="BJ103" s="135"/>
      <c r="BT103" s="135"/>
      <c r="CD103" s="135"/>
      <c r="CN103" s="135"/>
      <c r="CO103" s="135"/>
      <c r="CP103" s="135"/>
      <c r="CQ103" s="135"/>
      <c r="CR103" s="135"/>
      <c r="CS103" s="135"/>
      <c r="CT103" s="135"/>
      <c r="CU103" s="135"/>
      <c r="CX103" s="135"/>
      <c r="DH103" s="135"/>
      <c r="DR103" s="135"/>
      <c r="EB103" s="135"/>
      <c r="EL103" s="135"/>
      <c r="EV103" s="135"/>
      <c r="FF103" s="135"/>
      <c r="FP103" s="135"/>
      <c r="FZ103" s="135"/>
      <c r="GJ103" s="135"/>
      <c r="GT103" s="135"/>
      <c r="HD103" s="135"/>
      <c r="HN103" s="135"/>
      <c r="HX103" s="135"/>
      <c r="IH103" s="135"/>
      <c r="IR103" s="135"/>
      <c r="JB103" s="135"/>
      <c r="JL103" s="135"/>
    </row>
    <row xmlns:x14ac="http://schemas.microsoft.com/office/spreadsheetml/2009/9/ac" r="104" s="3" customFormat="true" x14ac:dyDescent="0.25">
      <c r="A104" s="421" t="str">
        <f ca="true">IF(ISBLANK('Data Summary'!A106),"",'Data Summary'!A106)</f>
        <v/>
      </c>
      <c r="B104" s="135"/>
      <c r="L104" s="135"/>
      <c r="V104" s="135"/>
      <c r="AF104" s="135"/>
      <c r="AP104" s="135"/>
      <c r="AZ104" s="135"/>
      <c r="BJ104" s="135"/>
      <c r="BT104" s="135"/>
      <c r="CD104" s="135"/>
      <c r="CN104" s="135"/>
      <c r="CO104" s="135"/>
      <c r="CP104" s="135"/>
      <c r="CQ104" s="135"/>
      <c r="CR104" s="135"/>
      <c r="CS104" s="135"/>
      <c r="CT104" s="135"/>
      <c r="CU104" s="135"/>
      <c r="CX104" s="135"/>
      <c r="DH104" s="135"/>
      <c r="DR104" s="135"/>
      <c r="EB104" s="135"/>
      <c r="EL104" s="135"/>
      <c r="EV104" s="135"/>
      <c r="FF104" s="135"/>
      <c r="FP104" s="135"/>
      <c r="FZ104" s="135"/>
      <c r="GJ104" s="135"/>
      <c r="GT104" s="135"/>
      <c r="HD104" s="135"/>
      <c r="HN104" s="135"/>
      <c r="HX104" s="135"/>
      <c r="IH104" s="135"/>
      <c r="IR104" s="135"/>
      <c r="JB104" s="135"/>
      <c r="JL104" s="135"/>
    </row>
    <row xmlns:x14ac="http://schemas.microsoft.com/office/spreadsheetml/2009/9/ac" r="105" s="3" customFormat="true" x14ac:dyDescent="0.25">
      <c r="A105" s="421" t="str">
        <f ca="true">IF(ISBLANK('Data Summary'!A107),"",'Data Summary'!A107)</f>
        <v/>
      </c>
      <c r="B105" s="135"/>
      <c r="L105" s="135"/>
      <c r="V105" s="135"/>
      <c r="AF105" s="135"/>
      <c r="AP105" s="135"/>
      <c r="AZ105" s="135"/>
      <c r="BJ105" s="135"/>
      <c r="BT105" s="135"/>
      <c r="CD105" s="135"/>
      <c r="CN105" s="135"/>
      <c r="CO105" s="135"/>
      <c r="CP105" s="135"/>
      <c r="CQ105" s="135"/>
      <c r="CR105" s="135"/>
      <c r="CS105" s="135"/>
      <c r="CT105" s="135"/>
      <c r="CU105" s="135"/>
      <c r="CX105" s="135"/>
      <c r="DH105" s="135"/>
      <c r="DR105" s="135"/>
      <c r="EB105" s="135"/>
      <c r="EL105" s="135"/>
      <c r="EV105" s="135"/>
      <c r="FF105" s="135"/>
      <c r="FP105" s="135"/>
      <c r="FZ105" s="135"/>
      <c r="GJ105" s="135"/>
      <c r="GT105" s="135"/>
      <c r="HD105" s="135"/>
      <c r="HN105" s="135"/>
      <c r="HX105" s="135"/>
      <c r="IH105" s="135"/>
      <c r="IR105" s="135"/>
      <c r="JB105" s="135"/>
      <c r="JL105" s="135"/>
    </row>
    <row xmlns:x14ac="http://schemas.microsoft.com/office/spreadsheetml/2009/9/ac" r="106" s="3" customFormat="true" x14ac:dyDescent="0.25">
      <c r="A106" s="421" t="str">
        <f ca="true">IF(ISBLANK('Data Summary'!A108),"",'Data Summary'!A108)</f>
        <v/>
      </c>
      <c r="B106" s="135"/>
      <c r="L106" s="135"/>
      <c r="V106" s="135"/>
      <c r="AF106" s="135"/>
      <c r="AP106" s="135"/>
      <c r="AZ106" s="135"/>
      <c r="BJ106" s="135"/>
      <c r="BT106" s="135"/>
      <c r="CD106" s="135"/>
      <c r="CN106" s="135"/>
      <c r="CO106" s="135"/>
      <c r="CP106" s="135"/>
      <c r="CQ106" s="135"/>
      <c r="CR106" s="135"/>
      <c r="CS106" s="135"/>
      <c r="CT106" s="135"/>
      <c r="CU106" s="135"/>
      <c r="CX106" s="135"/>
      <c r="DH106" s="135"/>
      <c r="DR106" s="135"/>
      <c r="EB106" s="135"/>
      <c r="EL106" s="135"/>
      <c r="EV106" s="135"/>
      <c r="FF106" s="135"/>
      <c r="FP106" s="135"/>
      <c r="FZ106" s="135"/>
      <c r="GJ106" s="135"/>
      <c r="GT106" s="135"/>
      <c r="HD106" s="135"/>
      <c r="HN106" s="135"/>
      <c r="HX106" s="135"/>
      <c r="IH106" s="135"/>
      <c r="IR106" s="135"/>
      <c r="JB106" s="135"/>
      <c r="JL106" s="135"/>
    </row>
    <row xmlns:x14ac="http://schemas.microsoft.com/office/spreadsheetml/2009/9/ac" r="107" s="3" customFormat="true" x14ac:dyDescent="0.25">
      <c r="A107" s="421" t="str">
        <f ca="true">IF(ISBLANK('Data Summary'!A109),"",'Data Summary'!A109)</f>
        <v/>
      </c>
      <c r="B107" s="135"/>
      <c r="L107" s="135"/>
      <c r="V107" s="135"/>
      <c r="AF107" s="135"/>
      <c r="AP107" s="135"/>
      <c r="AZ107" s="135"/>
      <c r="BJ107" s="135"/>
      <c r="BT107" s="135"/>
      <c r="CD107" s="135"/>
      <c r="CN107" s="135"/>
      <c r="CO107" s="135"/>
      <c r="CP107" s="135"/>
      <c r="CQ107" s="135"/>
      <c r="CR107" s="135"/>
      <c r="CS107" s="135"/>
      <c r="CT107" s="135"/>
      <c r="CU107" s="135"/>
      <c r="CX107" s="135"/>
      <c r="DH107" s="135"/>
      <c r="DR107" s="135"/>
      <c r="EB107" s="135"/>
      <c r="EL107" s="135"/>
      <c r="EV107" s="135"/>
      <c r="FF107" s="135"/>
      <c r="FP107" s="135"/>
      <c r="FZ107" s="135"/>
      <c r="GJ107" s="135"/>
      <c r="GT107" s="135"/>
      <c r="HD107" s="135"/>
      <c r="HN107" s="135"/>
      <c r="HX107" s="135"/>
      <c r="IH107" s="135"/>
      <c r="IR107" s="135"/>
      <c r="JB107" s="135"/>
      <c r="JL107" s="135"/>
    </row>
    <row xmlns:x14ac="http://schemas.microsoft.com/office/spreadsheetml/2009/9/ac" r="108" s="3" customFormat="true" x14ac:dyDescent="0.25">
      <c r="A108" s="421" t="str">
        <f ca="true">IF(ISBLANK('Data Summary'!A110),"",'Data Summary'!A110)</f>
        <v/>
      </c>
      <c r="B108" s="135"/>
      <c r="L108" s="135"/>
      <c r="V108" s="135"/>
      <c r="AF108" s="135"/>
      <c r="AP108" s="135"/>
      <c r="AZ108" s="135"/>
      <c r="BJ108" s="135"/>
      <c r="BT108" s="135"/>
      <c r="CD108" s="135"/>
      <c r="CN108" s="135"/>
      <c r="CO108" s="135"/>
      <c r="CP108" s="135"/>
      <c r="CQ108" s="135"/>
      <c r="CR108" s="135"/>
      <c r="CS108" s="135"/>
      <c r="CT108" s="135"/>
      <c r="CU108" s="135"/>
      <c r="CX108" s="135"/>
      <c r="DH108" s="135"/>
      <c r="DR108" s="135"/>
      <c r="EB108" s="135"/>
      <c r="EL108" s="135"/>
      <c r="EV108" s="135"/>
      <c r="FF108" s="135"/>
      <c r="FP108" s="135"/>
      <c r="FZ108" s="135"/>
      <c r="GJ108" s="135"/>
      <c r="GT108" s="135"/>
      <c r="HD108" s="135"/>
      <c r="HN108" s="135"/>
      <c r="HX108" s="135"/>
      <c r="IH108" s="135"/>
      <c r="IR108" s="135"/>
      <c r="JB108" s="135"/>
      <c r="JL108" s="135"/>
    </row>
    <row xmlns:x14ac="http://schemas.microsoft.com/office/spreadsheetml/2009/9/ac" r="109" s="3" customFormat="true" x14ac:dyDescent="0.25">
      <c r="A109" s="421" t="str">
        <f ca="true">IF(ISBLANK('Data Summary'!A111),"",'Data Summary'!A111)</f>
        <v/>
      </c>
      <c r="B109" s="135"/>
      <c r="L109" s="135"/>
      <c r="V109" s="135"/>
      <c r="AF109" s="135"/>
      <c r="AP109" s="135"/>
      <c r="AZ109" s="135"/>
      <c r="BJ109" s="135"/>
      <c r="BT109" s="135"/>
      <c r="CD109" s="135"/>
      <c r="CN109" s="135"/>
      <c r="CO109" s="135"/>
      <c r="CP109" s="135"/>
      <c r="CQ109" s="135"/>
      <c r="CR109" s="135"/>
      <c r="CS109" s="135"/>
      <c r="CT109" s="135"/>
      <c r="CU109" s="135"/>
      <c r="CX109" s="135"/>
      <c r="DH109" s="135"/>
      <c r="DR109" s="135"/>
      <c r="EB109" s="135"/>
      <c r="EL109" s="135"/>
      <c r="EV109" s="135"/>
      <c r="FF109" s="135"/>
      <c r="FP109" s="135"/>
      <c r="FZ109" s="135"/>
      <c r="GJ109" s="135"/>
      <c r="GT109" s="135"/>
      <c r="HD109" s="135"/>
      <c r="HN109" s="135"/>
      <c r="HX109" s="135"/>
      <c r="IH109" s="135"/>
      <c r="IR109" s="135"/>
      <c r="JB109" s="135"/>
      <c r="JL109" s="135"/>
    </row>
    <row xmlns:x14ac="http://schemas.microsoft.com/office/spreadsheetml/2009/9/ac" r="110" s="3" customFormat="true" x14ac:dyDescent="0.25">
      <c r="A110" s="421" t="str">
        <f ca="true">IF(ISBLANK('Data Summary'!A112),"",'Data Summary'!A112)</f>
        <v/>
      </c>
      <c r="B110" s="135"/>
      <c r="L110" s="135"/>
      <c r="V110" s="135"/>
      <c r="AF110" s="135"/>
      <c r="AP110" s="135"/>
      <c r="AZ110" s="135"/>
      <c r="BJ110" s="135"/>
      <c r="BT110" s="135"/>
      <c r="CD110" s="135"/>
      <c r="CN110" s="135"/>
      <c r="CO110" s="135"/>
      <c r="CP110" s="135"/>
      <c r="CQ110" s="135"/>
      <c r="CR110" s="135"/>
      <c r="CS110" s="135"/>
      <c r="CT110" s="135"/>
      <c r="CU110" s="135"/>
      <c r="CX110" s="135"/>
      <c r="DH110" s="135"/>
      <c r="DR110" s="135"/>
      <c r="EB110" s="135"/>
      <c r="EL110" s="135"/>
      <c r="EV110" s="135"/>
      <c r="FF110" s="135"/>
      <c r="FP110" s="135"/>
      <c r="FZ110" s="135"/>
      <c r="GJ110" s="135"/>
      <c r="GT110" s="135"/>
      <c r="HD110" s="135"/>
      <c r="HN110" s="135"/>
      <c r="HX110" s="135"/>
      <c r="IH110" s="135"/>
      <c r="IR110" s="135"/>
      <c r="JB110" s="135"/>
      <c r="JL110" s="135"/>
    </row>
    <row xmlns:x14ac="http://schemas.microsoft.com/office/spreadsheetml/2009/9/ac" r="111" s="3" customFormat="true" x14ac:dyDescent="0.25">
      <c r="A111" s="421" t="str">
        <f ca="true">IF(ISBLANK('Data Summary'!A113),"",'Data Summary'!A113)</f>
        <v/>
      </c>
      <c r="B111" s="135"/>
      <c r="L111" s="135"/>
      <c r="V111" s="135"/>
      <c r="AF111" s="135"/>
      <c r="AP111" s="135"/>
      <c r="AZ111" s="135"/>
      <c r="BJ111" s="135"/>
      <c r="BT111" s="135"/>
      <c r="CD111" s="135"/>
      <c r="CN111" s="135"/>
      <c r="CO111" s="135"/>
      <c r="CP111" s="135"/>
      <c r="CQ111" s="135"/>
      <c r="CR111" s="135"/>
      <c r="CS111" s="135"/>
      <c r="CT111" s="135"/>
      <c r="CU111" s="135"/>
      <c r="CX111" s="135"/>
      <c r="DH111" s="135"/>
      <c r="DR111" s="135"/>
      <c r="EB111" s="135"/>
      <c r="EL111" s="135"/>
      <c r="EV111" s="135"/>
      <c r="FF111" s="135"/>
      <c r="FP111" s="135"/>
      <c r="FZ111" s="135"/>
      <c r="GJ111" s="135"/>
      <c r="GT111" s="135"/>
      <c r="HD111" s="135"/>
      <c r="HN111" s="135"/>
      <c r="HX111" s="135"/>
      <c r="IH111" s="135"/>
      <c r="IR111" s="135"/>
      <c r="JB111" s="135"/>
      <c r="JL111" s="135"/>
    </row>
    <row xmlns:x14ac="http://schemas.microsoft.com/office/spreadsheetml/2009/9/ac" r="112" s="3" customFormat="true" x14ac:dyDescent="0.25">
      <c r="A112" s="421" t="str">
        <f ca="true">IF(ISBLANK('Data Summary'!A114),"",'Data Summary'!A114)</f>
        <v/>
      </c>
      <c r="B112" s="135"/>
      <c r="L112" s="135"/>
      <c r="V112" s="135"/>
      <c r="AF112" s="135"/>
      <c r="AP112" s="135"/>
      <c r="AZ112" s="135"/>
      <c r="BJ112" s="135"/>
      <c r="BT112" s="135"/>
      <c r="CD112" s="135"/>
      <c r="CN112" s="135"/>
      <c r="CO112" s="135"/>
      <c r="CP112" s="135"/>
      <c r="CQ112" s="135"/>
      <c r="CR112" s="135"/>
      <c r="CS112" s="135"/>
      <c r="CT112" s="135"/>
      <c r="CU112" s="135"/>
      <c r="CX112" s="135"/>
      <c r="DH112" s="135"/>
      <c r="DR112" s="135"/>
      <c r="EB112" s="135"/>
      <c r="EL112" s="135"/>
      <c r="EV112" s="135"/>
      <c r="FF112" s="135"/>
      <c r="FP112" s="135"/>
      <c r="FZ112" s="135"/>
      <c r="GJ112" s="135"/>
      <c r="GT112" s="135"/>
      <c r="HD112" s="135"/>
      <c r="HN112" s="135"/>
      <c r="HX112" s="135"/>
      <c r="IH112" s="135"/>
      <c r="IR112" s="135"/>
      <c r="JB112" s="135"/>
      <c r="JL112" s="135"/>
    </row>
    <row xmlns:x14ac="http://schemas.microsoft.com/office/spreadsheetml/2009/9/ac" r="113" s="3" customFormat="true" x14ac:dyDescent="0.25">
      <c r="A113" s="421" t="str">
        <f ca="true">IF(ISBLANK('Data Summary'!A115),"",'Data Summary'!A115)</f>
        <v/>
      </c>
      <c r="B113" s="135"/>
      <c r="L113" s="135"/>
      <c r="V113" s="135"/>
      <c r="AF113" s="135"/>
      <c r="AP113" s="135"/>
      <c r="AZ113" s="135"/>
      <c r="BJ113" s="135"/>
      <c r="BT113" s="135"/>
      <c r="CD113" s="135"/>
      <c r="CN113" s="135"/>
      <c r="CO113" s="135"/>
      <c r="CP113" s="135"/>
      <c r="CQ113" s="135"/>
      <c r="CR113" s="135"/>
      <c r="CS113" s="135"/>
      <c r="CT113" s="135"/>
      <c r="CU113" s="135"/>
      <c r="CX113" s="135"/>
      <c r="DH113" s="135"/>
      <c r="DR113" s="135"/>
      <c r="EB113" s="135"/>
      <c r="EL113" s="135"/>
      <c r="EV113" s="135"/>
      <c r="FF113" s="135"/>
      <c r="FP113" s="135"/>
      <c r="FZ113" s="135"/>
      <c r="GJ113" s="135"/>
      <c r="GT113" s="135"/>
      <c r="HD113" s="135"/>
      <c r="HN113" s="135"/>
      <c r="HX113" s="135"/>
      <c r="IH113" s="135"/>
      <c r="IR113" s="135"/>
      <c r="JB113" s="135"/>
      <c r="JL113" s="135"/>
    </row>
    <row xmlns:x14ac="http://schemas.microsoft.com/office/spreadsheetml/2009/9/ac" r="114" s="3" customFormat="true" x14ac:dyDescent="0.25">
      <c r="A114" s="421" t="str">
        <f ca="true">IF(ISBLANK('Data Summary'!A116),"",'Data Summary'!A116)</f>
        <v/>
      </c>
      <c r="B114" s="135"/>
      <c r="L114" s="135"/>
      <c r="V114" s="135"/>
      <c r="AF114" s="135"/>
      <c r="AP114" s="135"/>
      <c r="AZ114" s="135"/>
      <c r="BJ114" s="135"/>
      <c r="BT114" s="135"/>
      <c r="CD114" s="135"/>
      <c r="CN114" s="135"/>
      <c r="CO114" s="135"/>
      <c r="CP114" s="135"/>
      <c r="CQ114" s="135"/>
      <c r="CR114" s="135"/>
      <c r="CS114" s="135"/>
      <c r="CT114" s="135"/>
      <c r="CU114" s="135"/>
      <c r="CX114" s="135"/>
      <c r="DH114" s="135"/>
      <c r="DR114" s="135"/>
      <c r="EB114" s="135"/>
      <c r="EL114" s="135"/>
      <c r="EV114" s="135"/>
      <c r="FF114" s="135"/>
      <c r="FP114" s="135"/>
      <c r="FZ114" s="135"/>
      <c r="GJ114" s="135"/>
      <c r="GT114" s="135"/>
      <c r="HD114" s="135"/>
      <c r="HN114" s="135"/>
      <c r="HX114" s="135"/>
      <c r="IH114" s="135"/>
      <c r="IR114" s="135"/>
      <c r="JB114" s="135"/>
      <c r="JL114" s="135"/>
    </row>
    <row xmlns:x14ac="http://schemas.microsoft.com/office/spreadsheetml/2009/9/ac" r="115" s="3" customFormat="true" x14ac:dyDescent="0.25">
      <c r="A115" s="421" t="str">
        <f ca="true">IF(ISBLANK('Data Summary'!A117),"",'Data Summary'!A117)</f>
        <v/>
      </c>
      <c r="B115" s="135"/>
      <c r="L115" s="135"/>
      <c r="V115" s="135"/>
      <c r="AF115" s="135"/>
      <c r="AP115" s="135"/>
      <c r="AZ115" s="135"/>
      <c r="BJ115" s="135"/>
      <c r="BT115" s="135"/>
      <c r="CD115" s="135"/>
      <c r="CN115" s="135"/>
      <c r="CO115" s="135"/>
      <c r="CP115" s="135"/>
      <c r="CQ115" s="135"/>
      <c r="CR115" s="135"/>
      <c r="CS115" s="135"/>
      <c r="CT115" s="135"/>
      <c r="CU115" s="135"/>
      <c r="CX115" s="135"/>
      <c r="DH115" s="135"/>
      <c r="DR115" s="135"/>
      <c r="EB115" s="135"/>
      <c r="EL115" s="135"/>
      <c r="EV115" s="135"/>
      <c r="FF115" s="135"/>
      <c r="FP115" s="135"/>
      <c r="FZ115" s="135"/>
      <c r="GJ115" s="135"/>
      <c r="GT115" s="135"/>
      <c r="HD115" s="135"/>
      <c r="HN115" s="135"/>
      <c r="HX115" s="135"/>
      <c r="IH115" s="135"/>
      <c r="IR115" s="135"/>
      <c r="JB115" s="135"/>
      <c r="JL115" s="135"/>
    </row>
    <row xmlns:x14ac="http://schemas.microsoft.com/office/spreadsheetml/2009/9/ac" r="116" s="3" customFormat="true" x14ac:dyDescent="0.25">
      <c r="A116" s="421" t="str">
        <f ca="true">IF(ISBLANK('Data Summary'!A118),"",'Data Summary'!A118)</f>
        <v/>
      </c>
      <c r="B116" s="135"/>
      <c r="L116" s="135"/>
      <c r="V116" s="135"/>
      <c r="AF116" s="135"/>
      <c r="AP116" s="135"/>
      <c r="AZ116" s="135"/>
      <c r="BJ116" s="135"/>
      <c r="BT116" s="135"/>
      <c r="CD116" s="135"/>
      <c r="CN116" s="135"/>
      <c r="CO116" s="135"/>
      <c r="CP116" s="135"/>
      <c r="CQ116" s="135"/>
      <c r="CR116" s="135"/>
      <c r="CS116" s="135"/>
      <c r="CT116" s="135"/>
      <c r="CU116" s="135"/>
      <c r="CX116" s="135"/>
      <c r="DH116" s="135"/>
      <c r="DR116" s="135"/>
      <c r="EB116" s="135"/>
      <c r="EL116" s="135"/>
      <c r="EV116" s="135"/>
      <c r="FF116" s="135"/>
      <c r="FP116" s="135"/>
      <c r="FZ116" s="135"/>
      <c r="GJ116" s="135"/>
      <c r="GT116" s="135"/>
      <c r="HD116" s="135"/>
      <c r="HN116" s="135"/>
      <c r="HX116" s="135"/>
      <c r="IH116" s="135"/>
      <c r="IR116" s="135"/>
      <c r="JB116" s="135"/>
      <c r="JL116" s="135"/>
    </row>
    <row xmlns:x14ac="http://schemas.microsoft.com/office/spreadsheetml/2009/9/ac" r="117" s="3" customFormat="true" x14ac:dyDescent="0.25">
      <c r="A117" s="421" t="str">
        <f ca="true">IF(ISBLANK('Data Summary'!A119),"",'Data Summary'!A119)</f>
        <v/>
      </c>
      <c r="B117" s="135"/>
      <c r="L117" s="135"/>
      <c r="V117" s="135"/>
      <c r="AF117" s="135"/>
      <c r="AP117" s="135"/>
      <c r="AZ117" s="135"/>
      <c r="BJ117" s="135"/>
      <c r="BT117" s="135"/>
      <c r="CD117" s="135"/>
      <c r="CN117" s="135"/>
      <c r="CO117" s="135"/>
      <c r="CP117" s="135"/>
      <c r="CQ117" s="135"/>
      <c r="CR117" s="135"/>
      <c r="CS117" s="135"/>
      <c r="CT117" s="135"/>
      <c r="CU117" s="135"/>
      <c r="CX117" s="135"/>
      <c r="DH117" s="135"/>
      <c r="DR117" s="135"/>
      <c r="EB117" s="135"/>
      <c r="EL117" s="135"/>
      <c r="EV117" s="135"/>
      <c r="FF117" s="135"/>
      <c r="FP117" s="135"/>
      <c r="FZ117" s="135"/>
      <c r="GJ117" s="135"/>
      <c r="GT117" s="135"/>
      <c r="HD117" s="135"/>
      <c r="HN117" s="135"/>
      <c r="HX117" s="135"/>
      <c r="IH117" s="135"/>
      <c r="IR117" s="135"/>
      <c r="JB117" s="135"/>
      <c r="JL117" s="135"/>
    </row>
    <row xmlns:x14ac="http://schemas.microsoft.com/office/spreadsheetml/2009/9/ac" r="118" s="3" customFormat="true" x14ac:dyDescent="0.25">
      <c r="A118" s="421" t="str">
        <f ca="true">IF(ISBLANK('Data Summary'!A120),"",'Data Summary'!A120)</f>
        <v/>
      </c>
      <c r="B118" s="135"/>
      <c r="L118" s="135"/>
      <c r="V118" s="135"/>
      <c r="AF118" s="135"/>
      <c r="AP118" s="135"/>
      <c r="AZ118" s="135"/>
      <c r="BJ118" s="135"/>
      <c r="BT118" s="135"/>
      <c r="CD118" s="135"/>
      <c r="CN118" s="135"/>
      <c r="CO118" s="135"/>
      <c r="CP118" s="135"/>
      <c r="CQ118" s="135"/>
      <c r="CR118" s="135"/>
      <c r="CS118" s="135"/>
      <c r="CT118" s="135"/>
      <c r="CU118" s="135"/>
      <c r="CX118" s="135"/>
      <c r="DH118" s="135"/>
      <c r="DR118" s="135"/>
      <c r="EB118" s="135"/>
      <c r="EL118" s="135"/>
      <c r="EV118" s="135"/>
      <c r="FF118" s="135"/>
      <c r="FP118" s="135"/>
      <c r="FZ118" s="135"/>
      <c r="GJ118" s="135"/>
      <c r="GT118" s="135"/>
      <c r="HD118" s="135"/>
      <c r="HN118" s="135"/>
      <c r="HX118" s="135"/>
      <c r="IH118" s="135"/>
      <c r="IR118" s="135"/>
      <c r="JB118" s="135"/>
      <c r="JL118" s="135"/>
    </row>
    <row xmlns:x14ac="http://schemas.microsoft.com/office/spreadsheetml/2009/9/ac" r="119" s="3" customFormat="true" x14ac:dyDescent="0.25">
      <c r="A119" s="421" t="str">
        <f ca="true">IF(ISBLANK('Data Summary'!A121),"",'Data Summary'!A121)</f>
        <v/>
      </c>
      <c r="B119" s="135"/>
      <c r="L119" s="135"/>
      <c r="V119" s="135"/>
      <c r="AF119" s="135"/>
      <c r="AP119" s="135"/>
      <c r="AZ119" s="135"/>
      <c r="BJ119" s="135"/>
      <c r="BT119" s="135"/>
      <c r="CD119" s="135"/>
      <c r="CN119" s="135"/>
      <c r="CO119" s="135"/>
      <c r="CP119" s="135"/>
      <c r="CQ119" s="135"/>
      <c r="CR119" s="135"/>
      <c r="CS119" s="135"/>
      <c r="CT119" s="135"/>
      <c r="CU119" s="135"/>
      <c r="CX119" s="135"/>
      <c r="DH119" s="135"/>
      <c r="DR119" s="135"/>
      <c r="EB119" s="135"/>
      <c r="EL119" s="135"/>
      <c r="EV119" s="135"/>
      <c r="FF119" s="135"/>
      <c r="FP119" s="135"/>
      <c r="FZ119" s="135"/>
      <c r="GJ119" s="135"/>
      <c r="GT119" s="135"/>
      <c r="HD119" s="135"/>
      <c r="HN119" s="135"/>
      <c r="HX119" s="135"/>
      <c r="IH119" s="135"/>
      <c r="IR119" s="135"/>
      <c r="JB119" s="135"/>
      <c r="JL119" s="135"/>
    </row>
    <row xmlns:x14ac="http://schemas.microsoft.com/office/spreadsheetml/2009/9/ac" r="120" s="3" customFormat="true" x14ac:dyDescent="0.25">
      <c r="A120" s="421" t="str">
        <f ca="true">IF(ISBLANK('Data Summary'!A122),"",'Data Summary'!A122)</f>
        <v/>
      </c>
      <c r="B120" s="135"/>
      <c r="L120" s="135"/>
      <c r="V120" s="135"/>
      <c r="AF120" s="135"/>
      <c r="AP120" s="135"/>
      <c r="AZ120" s="135"/>
      <c r="BJ120" s="135"/>
      <c r="BT120" s="135"/>
      <c r="CD120" s="135"/>
      <c r="CN120" s="135"/>
      <c r="CO120" s="135"/>
      <c r="CP120" s="135"/>
      <c r="CQ120" s="135"/>
      <c r="CR120" s="135"/>
      <c r="CS120" s="135"/>
      <c r="CT120" s="135"/>
      <c r="CU120" s="135"/>
      <c r="CX120" s="135"/>
      <c r="DH120" s="135"/>
      <c r="DR120" s="135"/>
      <c r="EB120" s="135"/>
      <c r="EL120" s="135"/>
      <c r="EV120" s="135"/>
      <c r="FF120" s="135"/>
      <c r="FP120" s="135"/>
      <c r="FZ120" s="135"/>
      <c r="GJ120" s="135"/>
      <c r="GT120" s="135"/>
      <c r="HD120" s="135"/>
      <c r="HN120" s="135"/>
      <c r="HX120" s="135"/>
      <c r="IH120" s="135"/>
      <c r="IR120" s="135"/>
      <c r="JB120" s="135"/>
      <c r="JL120" s="135"/>
    </row>
    <row xmlns:x14ac="http://schemas.microsoft.com/office/spreadsheetml/2009/9/ac" r="121" s="3" customFormat="true" x14ac:dyDescent="0.25">
      <c r="A121" s="421" t="str">
        <f ca="true">IF(ISBLANK('Data Summary'!A123),"",'Data Summary'!A123)</f>
        <v/>
      </c>
      <c r="B121" s="135"/>
      <c r="L121" s="135"/>
      <c r="V121" s="135"/>
      <c r="AF121" s="135"/>
      <c r="AP121" s="135"/>
      <c r="AZ121" s="135"/>
      <c r="BJ121" s="135"/>
      <c r="BT121" s="135"/>
      <c r="CD121" s="135"/>
      <c r="CN121" s="135"/>
      <c r="CO121" s="135"/>
      <c r="CP121" s="135"/>
      <c r="CQ121" s="135"/>
      <c r="CR121" s="135"/>
      <c r="CS121" s="135"/>
      <c r="CT121" s="135"/>
      <c r="CU121" s="135"/>
      <c r="CX121" s="135"/>
      <c r="DH121" s="135"/>
      <c r="DR121" s="135"/>
      <c r="EB121" s="135"/>
      <c r="EL121" s="135"/>
      <c r="EV121" s="135"/>
      <c r="FF121" s="135"/>
      <c r="FP121" s="135"/>
      <c r="FZ121" s="135"/>
      <c r="GJ121" s="135"/>
      <c r="GT121" s="135"/>
      <c r="HD121" s="135"/>
      <c r="HN121" s="135"/>
      <c r="HX121" s="135"/>
      <c r="IH121" s="135"/>
      <c r="IR121" s="135"/>
      <c r="JB121" s="135"/>
      <c r="JL121" s="135"/>
    </row>
    <row xmlns:x14ac="http://schemas.microsoft.com/office/spreadsheetml/2009/9/ac" r="122" s="3" customFormat="true" x14ac:dyDescent="0.25">
      <c r="A122" s="421" t="str">
        <f ca="true">IF(ISBLANK('Data Summary'!A124),"",'Data Summary'!A124)</f>
        <v/>
      </c>
      <c r="B122" s="135"/>
      <c r="L122" s="135"/>
      <c r="V122" s="135"/>
      <c r="AF122" s="135"/>
      <c r="AP122" s="135"/>
      <c r="AZ122" s="135"/>
      <c r="BJ122" s="135"/>
      <c r="BT122" s="135"/>
      <c r="CD122" s="135"/>
      <c r="CN122" s="135"/>
      <c r="CO122" s="135"/>
      <c r="CP122" s="135"/>
      <c r="CQ122" s="135"/>
      <c r="CR122" s="135"/>
      <c r="CS122" s="135"/>
      <c r="CT122" s="135"/>
      <c r="CU122" s="135"/>
      <c r="CX122" s="135"/>
      <c r="DH122" s="135"/>
      <c r="DR122" s="135"/>
      <c r="EB122" s="135"/>
      <c r="EL122" s="135"/>
      <c r="EV122" s="135"/>
      <c r="FF122" s="135"/>
      <c r="FP122" s="135"/>
      <c r="FZ122" s="135"/>
      <c r="GJ122" s="135"/>
      <c r="GT122" s="135"/>
      <c r="HD122" s="135"/>
      <c r="HN122" s="135"/>
      <c r="HX122" s="135"/>
      <c r="IH122" s="135"/>
      <c r="IR122" s="135"/>
      <c r="JB122" s="135"/>
      <c r="JL122" s="135"/>
    </row>
    <row xmlns:x14ac="http://schemas.microsoft.com/office/spreadsheetml/2009/9/ac" r="123" s="3" customFormat="true" x14ac:dyDescent="0.25">
      <c r="A123" s="421" t="str">
        <f ca="true">IF(ISBLANK('Data Summary'!A125),"",'Data Summary'!A125)</f>
        <v/>
      </c>
      <c r="B123" s="135"/>
      <c r="L123" s="135"/>
      <c r="V123" s="135"/>
      <c r="AF123" s="135"/>
      <c r="AP123" s="135"/>
      <c r="AZ123" s="135"/>
      <c r="BJ123" s="135"/>
      <c r="BT123" s="135"/>
      <c r="CD123" s="135"/>
      <c r="CN123" s="135"/>
      <c r="CO123" s="135"/>
      <c r="CP123" s="135"/>
      <c r="CQ123" s="135"/>
      <c r="CR123" s="135"/>
      <c r="CS123" s="135"/>
      <c r="CT123" s="135"/>
      <c r="CU123" s="135"/>
      <c r="CX123" s="135"/>
      <c r="DH123" s="135"/>
      <c r="DR123" s="135"/>
      <c r="EB123" s="135"/>
      <c r="EL123" s="135"/>
      <c r="EV123" s="135"/>
      <c r="FF123" s="135"/>
      <c r="FP123" s="135"/>
      <c r="FZ123" s="135"/>
      <c r="GJ123" s="135"/>
      <c r="GT123" s="135"/>
      <c r="HD123" s="135"/>
      <c r="HN123" s="135"/>
      <c r="HX123" s="135"/>
      <c r="IH123" s="135"/>
      <c r="IR123" s="135"/>
      <c r="JB123" s="135"/>
      <c r="JL123" s="135"/>
    </row>
    <row xmlns:x14ac="http://schemas.microsoft.com/office/spreadsheetml/2009/9/ac" r="124" s="3" customFormat="true" x14ac:dyDescent="0.25">
      <c r="A124" s="421" t="str">
        <f ca="true">IF(ISBLANK('Data Summary'!A126),"",'Data Summary'!A126)</f>
        <v/>
      </c>
      <c r="B124" s="135"/>
      <c r="L124" s="135"/>
      <c r="V124" s="135"/>
      <c r="AF124" s="135"/>
      <c r="AP124" s="135"/>
      <c r="AZ124" s="135"/>
      <c r="BJ124" s="135"/>
      <c r="BT124" s="135"/>
      <c r="CD124" s="135"/>
      <c r="CN124" s="135"/>
      <c r="CO124" s="135"/>
      <c r="CP124" s="135"/>
      <c r="CQ124" s="135"/>
      <c r="CR124" s="135"/>
      <c r="CS124" s="135"/>
      <c r="CT124" s="135"/>
      <c r="CU124" s="135"/>
      <c r="CX124" s="135"/>
      <c r="DH124" s="135"/>
      <c r="DR124" s="135"/>
      <c r="EB124" s="135"/>
      <c r="EL124" s="135"/>
      <c r="EV124" s="135"/>
      <c r="FF124" s="135"/>
      <c r="FP124" s="135"/>
      <c r="FZ124" s="135"/>
      <c r="GJ124" s="135"/>
      <c r="GT124" s="135"/>
      <c r="HD124" s="135"/>
      <c r="HN124" s="135"/>
      <c r="HX124" s="135"/>
      <c r="IH124" s="135"/>
      <c r="IR124" s="135"/>
      <c r="JB124" s="135"/>
      <c r="JL124" s="135"/>
    </row>
    <row xmlns:x14ac="http://schemas.microsoft.com/office/spreadsheetml/2009/9/ac" r="125" s="3" customFormat="true" x14ac:dyDescent="0.25">
      <c r="A125" s="421" t="str">
        <f ca="true">IF(ISBLANK('Data Summary'!A127),"",'Data Summary'!A127)</f>
        <v/>
      </c>
      <c r="B125" s="135"/>
      <c r="L125" s="135"/>
      <c r="V125" s="135"/>
      <c r="AF125" s="135"/>
      <c r="AP125" s="135"/>
      <c r="AZ125" s="135"/>
      <c r="BJ125" s="135"/>
      <c r="BT125" s="135"/>
      <c r="CD125" s="135"/>
      <c r="CN125" s="135"/>
      <c r="CO125" s="135"/>
      <c r="CP125" s="135"/>
      <c r="CQ125" s="135"/>
      <c r="CR125" s="135"/>
      <c r="CS125" s="135"/>
      <c r="CT125" s="135"/>
      <c r="CU125" s="135"/>
      <c r="CX125" s="135"/>
      <c r="DH125" s="135"/>
      <c r="DR125" s="135"/>
      <c r="EB125" s="135"/>
      <c r="EL125" s="135"/>
      <c r="EV125" s="135"/>
      <c r="FF125" s="135"/>
      <c r="FP125" s="135"/>
      <c r="FZ125" s="135"/>
      <c r="GJ125" s="135"/>
      <c r="GT125" s="135"/>
      <c r="HD125" s="135"/>
      <c r="HN125" s="135"/>
      <c r="HX125" s="135"/>
      <c r="IH125" s="135"/>
      <c r="IR125" s="135"/>
      <c r="JB125" s="135"/>
      <c r="JL125" s="135"/>
    </row>
    <row xmlns:x14ac="http://schemas.microsoft.com/office/spreadsheetml/2009/9/ac" r="126" s="3" customFormat="true" x14ac:dyDescent="0.25">
      <c r="A126" s="421" t="str">
        <f ca="true">IF(ISBLANK('Data Summary'!A128),"",'Data Summary'!A128)</f>
        <v/>
      </c>
      <c r="B126" s="135"/>
      <c r="L126" s="135"/>
      <c r="V126" s="135"/>
      <c r="AF126" s="135"/>
      <c r="AP126" s="135"/>
      <c r="AZ126" s="135"/>
      <c r="BJ126" s="135"/>
      <c r="BT126" s="135"/>
      <c r="CD126" s="135"/>
      <c r="CN126" s="135"/>
      <c r="CO126" s="135"/>
      <c r="CP126" s="135"/>
      <c r="CQ126" s="135"/>
      <c r="CR126" s="135"/>
      <c r="CS126" s="135"/>
      <c r="CT126" s="135"/>
      <c r="CU126" s="135"/>
      <c r="CX126" s="135"/>
      <c r="DH126" s="135"/>
      <c r="DR126" s="135"/>
      <c r="EB126" s="135"/>
      <c r="EL126" s="135"/>
      <c r="EV126" s="135"/>
      <c r="FF126" s="135"/>
      <c r="FP126" s="135"/>
      <c r="FZ126" s="135"/>
      <c r="GJ126" s="135"/>
      <c r="GT126" s="135"/>
      <c r="HD126" s="135"/>
      <c r="HN126" s="135"/>
      <c r="HX126" s="135"/>
      <c r="IH126" s="135"/>
      <c r="IR126" s="135"/>
      <c r="JB126" s="135"/>
      <c r="JL126" s="135"/>
    </row>
    <row xmlns:x14ac="http://schemas.microsoft.com/office/spreadsheetml/2009/9/ac" r="127" s="3" customFormat="true" x14ac:dyDescent="0.25">
      <c r="A127" s="421" t="str">
        <f ca="true">IF(ISBLANK('Data Summary'!A129),"",'Data Summary'!A129)</f>
        <v/>
      </c>
      <c r="B127" s="135"/>
      <c r="L127" s="135"/>
      <c r="V127" s="135"/>
      <c r="AF127" s="135"/>
      <c r="AP127" s="135"/>
      <c r="AZ127" s="135"/>
      <c r="BJ127" s="135"/>
      <c r="BT127" s="135"/>
      <c r="CD127" s="135"/>
      <c r="CN127" s="135"/>
      <c r="CO127" s="135"/>
      <c r="CP127" s="135"/>
      <c r="CQ127" s="135"/>
      <c r="CR127" s="135"/>
      <c r="CS127" s="135"/>
      <c r="CT127" s="135"/>
      <c r="CU127" s="135"/>
      <c r="CX127" s="135"/>
      <c r="DH127" s="135"/>
      <c r="DR127" s="135"/>
      <c r="EB127" s="135"/>
      <c r="EL127" s="135"/>
      <c r="EV127" s="135"/>
      <c r="FF127" s="135"/>
      <c r="FP127" s="135"/>
      <c r="FZ127" s="135"/>
      <c r="GJ127" s="135"/>
      <c r="GT127" s="135"/>
      <c r="HD127" s="135"/>
      <c r="HN127" s="135"/>
      <c r="HX127" s="135"/>
      <c r="IH127" s="135"/>
      <c r="IR127" s="135"/>
      <c r="JB127" s="135"/>
      <c r="JL127" s="135"/>
    </row>
    <row xmlns:x14ac="http://schemas.microsoft.com/office/spreadsheetml/2009/9/ac" r="128" s="3" customFormat="true" x14ac:dyDescent="0.25">
      <c r="A128" s="421" t="str">
        <f ca="true">IF(ISBLANK('Data Summary'!A130),"",'Data Summary'!A130)</f>
        <v/>
      </c>
      <c r="B128" s="135"/>
      <c r="L128" s="135"/>
      <c r="V128" s="135"/>
      <c r="AF128" s="135"/>
      <c r="AP128" s="135"/>
      <c r="AZ128" s="135"/>
      <c r="BJ128" s="135"/>
      <c r="BT128" s="135"/>
      <c r="CD128" s="135"/>
      <c r="CN128" s="135"/>
      <c r="CO128" s="135"/>
      <c r="CP128" s="135"/>
      <c r="CQ128" s="135"/>
      <c r="CR128" s="135"/>
      <c r="CS128" s="135"/>
      <c r="CT128" s="135"/>
      <c r="CU128" s="135"/>
      <c r="CX128" s="135"/>
      <c r="DH128" s="135"/>
      <c r="DR128" s="135"/>
      <c r="EB128" s="135"/>
      <c r="EL128" s="135"/>
      <c r="EV128" s="135"/>
      <c r="FF128" s="135"/>
      <c r="FP128" s="135"/>
      <c r="FZ128" s="135"/>
      <c r="GJ128" s="135"/>
      <c r="GT128" s="135"/>
      <c r="HD128" s="135"/>
      <c r="HN128" s="135"/>
      <c r="HX128" s="135"/>
      <c r="IH128" s="135"/>
      <c r="IR128" s="135"/>
      <c r="JB128" s="135"/>
      <c r="JL128" s="135"/>
    </row>
    <row xmlns:x14ac="http://schemas.microsoft.com/office/spreadsheetml/2009/9/ac" r="129" s="3" customFormat="true" x14ac:dyDescent="0.25">
      <c r="A129" s="421" t="str">
        <f ca="true">IF(ISBLANK('Data Summary'!A131),"",'Data Summary'!A131)</f>
        <v/>
      </c>
      <c r="B129" s="135"/>
      <c r="L129" s="135"/>
      <c r="V129" s="135"/>
      <c r="AF129" s="135"/>
      <c r="AP129" s="135"/>
      <c r="AZ129" s="135"/>
      <c r="BJ129" s="135"/>
      <c r="BT129" s="135"/>
      <c r="CD129" s="135"/>
      <c r="CN129" s="135"/>
      <c r="CO129" s="135"/>
      <c r="CP129" s="135"/>
      <c r="CQ129" s="135"/>
      <c r="CR129" s="135"/>
      <c r="CS129" s="135"/>
      <c r="CT129" s="135"/>
      <c r="CU129" s="135"/>
      <c r="CX129" s="135"/>
      <c r="DH129" s="135"/>
      <c r="DR129" s="135"/>
      <c r="EB129" s="135"/>
      <c r="EL129" s="135"/>
      <c r="EV129" s="135"/>
      <c r="FF129" s="135"/>
      <c r="FP129" s="135"/>
      <c r="FZ129" s="135"/>
      <c r="GJ129" s="135"/>
      <c r="GT129" s="135"/>
      <c r="HD129" s="135"/>
      <c r="HN129" s="135"/>
      <c r="HX129" s="135"/>
      <c r="IH129" s="135"/>
      <c r="IR129" s="135"/>
      <c r="JB129" s="135"/>
      <c r="JL129" s="135"/>
    </row>
    <row xmlns:x14ac="http://schemas.microsoft.com/office/spreadsheetml/2009/9/ac" r="130" s="3" customFormat="true" x14ac:dyDescent="0.25">
      <c r="A130" s="421" t="str">
        <f ca="true">IF(ISBLANK('Data Summary'!A132),"",'Data Summary'!A132)</f>
        <v/>
      </c>
      <c r="B130" s="135"/>
      <c r="L130" s="135"/>
      <c r="V130" s="135"/>
      <c r="AF130" s="135"/>
      <c r="AP130" s="135"/>
      <c r="AZ130" s="135"/>
      <c r="BJ130" s="135"/>
      <c r="BT130" s="135"/>
      <c r="CD130" s="135"/>
      <c r="CN130" s="135"/>
      <c r="CO130" s="135"/>
      <c r="CP130" s="135"/>
      <c r="CQ130" s="135"/>
      <c r="CR130" s="135"/>
      <c r="CS130" s="135"/>
      <c r="CT130" s="135"/>
      <c r="CU130" s="135"/>
      <c r="CX130" s="135"/>
      <c r="DH130" s="135"/>
      <c r="DR130" s="135"/>
      <c r="EB130" s="135"/>
      <c r="EL130" s="135"/>
      <c r="EV130" s="135"/>
      <c r="FF130" s="135"/>
      <c r="FP130" s="135"/>
      <c r="FZ130" s="135"/>
      <c r="GJ130" s="135"/>
      <c r="GT130" s="135"/>
      <c r="HD130" s="135"/>
      <c r="HN130" s="135"/>
      <c r="HX130" s="135"/>
      <c r="IH130" s="135"/>
      <c r="IR130" s="135"/>
      <c r="JB130" s="135"/>
      <c r="JL130" s="135"/>
    </row>
    <row xmlns:x14ac="http://schemas.microsoft.com/office/spreadsheetml/2009/9/ac" r="131" s="3" customFormat="true" x14ac:dyDescent="0.25">
      <c r="A131" s="421" t="str">
        <f ca="true">IF(ISBLANK('Data Summary'!A133),"",'Data Summary'!A133)</f>
        <v/>
      </c>
      <c r="B131" s="135"/>
      <c r="L131" s="135"/>
      <c r="V131" s="135"/>
      <c r="AF131" s="135"/>
      <c r="AP131" s="135"/>
      <c r="AZ131" s="135"/>
      <c r="BJ131" s="135"/>
      <c r="BT131" s="135"/>
      <c r="CD131" s="135"/>
      <c r="CN131" s="135"/>
      <c r="CO131" s="135"/>
      <c r="CP131" s="135"/>
      <c r="CQ131" s="135"/>
      <c r="CR131" s="135"/>
      <c r="CS131" s="135"/>
      <c r="CT131" s="135"/>
      <c r="CU131" s="135"/>
      <c r="CX131" s="135"/>
      <c r="DH131" s="135"/>
      <c r="DR131" s="135"/>
      <c r="EB131" s="135"/>
      <c r="EL131" s="135"/>
      <c r="EV131" s="135"/>
      <c r="FF131" s="135"/>
      <c r="FP131" s="135"/>
      <c r="FZ131" s="135"/>
      <c r="GJ131" s="135"/>
      <c r="GT131" s="135"/>
      <c r="HD131" s="135"/>
      <c r="HN131" s="135"/>
      <c r="HX131" s="135"/>
      <c r="IH131" s="135"/>
      <c r="IR131" s="135"/>
      <c r="JB131" s="135"/>
      <c r="JL131" s="135"/>
    </row>
    <row xmlns:x14ac="http://schemas.microsoft.com/office/spreadsheetml/2009/9/ac" r="132" s="3" customFormat="true" x14ac:dyDescent="0.25">
      <c r="A132" s="421" t="str">
        <f ca="true">IF(ISBLANK('Data Summary'!A134),"",'Data Summary'!A134)</f>
        <v/>
      </c>
      <c r="B132" s="135"/>
      <c r="L132" s="135"/>
      <c r="V132" s="135"/>
      <c r="AF132" s="135"/>
      <c r="AP132" s="135"/>
      <c r="AZ132" s="135"/>
      <c r="BJ132" s="135"/>
      <c r="BT132" s="135"/>
      <c r="CD132" s="135"/>
      <c r="CN132" s="135"/>
      <c r="CO132" s="135"/>
      <c r="CP132" s="135"/>
      <c r="CQ132" s="135"/>
      <c r="CR132" s="135"/>
      <c r="CS132" s="135"/>
      <c r="CT132" s="135"/>
      <c r="CU132" s="135"/>
      <c r="CX132" s="135"/>
      <c r="DH132" s="135"/>
      <c r="DR132" s="135"/>
      <c r="EB132" s="135"/>
      <c r="EL132" s="135"/>
      <c r="EV132" s="135"/>
      <c r="FF132" s="135"/>
      <c r="FP132" s="135"/>
      <c r="FZ132" s="135"/>
      <c r="GJ132" s="135"/>
      <c r="GT132" s="135"/>
      <c r="HD132" s="135"/>
      <c r="HN132" s="135"/>
      <c r="HX132" s="135"/>
      <c r="IH132" s="135"/>
      <c r="IR132" s="135"/>
      <c r="JB132" s="135"/>
      <c r="JL132" s="135"/>
    </row>
    <row xmlns:x14ac="http://schemas.microsoft.com/office/spreadsheetml/2009/9/ac" r="133" s="3" customFormat="true" x14ac:dyDescent="0.25">
      <c r="A133" s="421" t="str">
        <f ca="true">IF(ISBLANK('Data Summary'!A135),"",'Data Summary'!A135)</f>
        <v/>
      </c>
      <c r="B133" s="135"/>
      <c r="L133" s="135"/>
      <c r="V133" s="135"/>
      <c r="AF133" s="135"/>
      <c r="AP133" s="135"/>
      <c r="AZ133" s="135"/>
      <c r="BJ133" s="135"/>
      <c r="BT133" s="135"/>
      <c r="CD133" s="135"/>
      <c r="CN133" s="135"/>
      <c r="CO133" s="135"/>
      <c r="CP133" s="135"/>
      <c r="CQ133" s="135"/>
      <c r="CR133" s="135"/>
      <c r="CS133" s="135"/>
      <c r="CT133" s="135"/>
      <c r="CU133" s="135"/>
      <c r="CX133" s="135"/>
      <c r="DH133" s="135"/>
      <c r="DR133" s="135"/>
      <c r="EB133" s="135"/>
      <c r="EL133" s="135"/>
      <c r="EV133" s="135"/>
      <c r="FF133" s="135"/>
      <c r="FP133" s="135"/>
      <c r="FZ133" s="135"/>
      <c r="GJ133" s="135"/>
      <c r="GT133" s="135"/>
      <c r="HD133" s="135"/>
      <c r="HN133" s="135"/>
      <c r="HX133" s="135"/>
      <c r="IH133" s="135"/>
      <c r="IR133" s="135"/>
      <c r="JB133" s="135"/>
      <c r="JL133" s="135"/>
    </row>
    <row xmlns:x14ac="http://schemas.microsoft.com/office/spreadsheetml/2009/9/ac" r="134" s="3" customFormat="true" x14ac:dyDescent="0.25">
      <c r="A134" s="421" t="str">
        <f ca="true">IF(ISBLANK('Data Summary'!A136),"",'Data Summary'!A136)</f>
        <v/>
      </c>
      <c r="B134" s="135"/>
      <c r="L134" s="135"/>
      <c r="V134" s="135"/>
      <c r="AF134" s="135"/>
      <c r="AP134" s="135"/>
      <c r="AZ134" s="135"/>
      <c r="BJ134" s="135"/>
      <c r="BT134" s="135"/>
      <c r="CD134" s="135"/>
      <c r="CN134" s="135"/>
      <c r="CO134" s="135"/>
      <c r="CP134" s="135"/>
      <c r="CQ134" s="135"/>
      <c r="CR134" s="135"/>
      <c r="CS134" s="135"/>
      <c r="CT134" s="135"/>
      <c r="CU134" s="135"/>
      <c r="CX134" s="135"/>
      <c r="DH134" s="135"/>
      <c r="DR134" s="135"/>
      <c r="EB134" s="135"/>
      <c r="EL134" s="135"/>
      <c r="EV134" s="135"/>
      <c r="FF134" s="135"/>
      <c r="FP134" s="135"/>
      <c r="FZ134" s="135"/>
      <c r="GJ134" s="135"/>
      <c r="GT134" s="135"/>
      <c r="HD134" s="135"/>
      <c r="HN134" s="135"/>
      <c r="HX134" s="135"/>
      <c r="IH134" s="135"/>
      <c r="IR134" s="135"/>
      <c r="JB134" s="135"/>
      <c r="JL134" s="135"/>
    </row>
    <row xmlns:x14ac="http://schemas.microsoft.com/office/spreadsheetml/2009/9/ac" r="135" s="3" customFormat="true" x14ac:dyDescent="0.25">
      <c r="A135" s="421" t="str">
        <f ca="true">IF(ISBLANK('Data Summary'!A137),"",'Data Summary'!A137)</f>
        <v/>
      </c>
      <c r="B135" s="135"/>
      <c r="L135" s="135"/>
      <c r="V135" s="135"/>
      <c r="AF135" s="135"/>
      <c r="AP135" s="135"/>
      <c r="AZ135" s="135"/>
      <c r="BJ135" s="135"/>
      <c r="BT135" s="135"/>
      <c r="CD135" s="135"/>
      <c r="CN135" s="135"/>
      <c r="CO135" s="135"/>
      <c r="CP135" s="135"/>
      <c r="CQ135" s="135"/>
      <c r="CR135" s="135"/>
      <c r="CS135" s="135"/>
      <c r="CT135" s="135"/>
      <c r="CU135" s="135"/>
      <c r="CX135" s="135"/>
      <c r="DH135" s="135"/>
      <c r="DR135" s="135"/>
      <c r="EB135" s="135"/>
      <c r="EL135" s="135"/>
      <c r="EV135" s="135"/>
      <c r="FF135" s="135"/>
      <c r="FP135" s="135"/>
      <c r="FZ135" s="135"/>
      <c r="GJ135" s="135"/>
      <c r="GT135" s="135"/>
      <c r="HD135" s="135"/>
      <c r="HN135" s="135"/>
      <c r="HX135" s="135"/>
      <c r="IH135" s="135"/>
      <c r="IR135" s="135"/>
      <c r="JB135" s="135"/>
      <c r="JL135" s="135"/>
    </row>
    <row xmlns:x14ac="http://schemas.microsoft.com/office/spreadsheetml/2009/9/ac" r="136" s="3" customFormat="true" x14ac:dyDescent="0.25">
      <c r="A136" s="421" t="str">
        <f ca="true">IF(ISBLANK('Data Summary'!A138),"",'Data Summary'!A138)</f>
        <v/>
      </c>
      <c r="B136" s="135"/>
      <c r="L136" s="135"/>
      <c r="V136" s="135"/>
      <c r="AF136" s="135"/>
      <c r="AP136" s="135"/>
      <c r="AZ136" s="135"/>
      <c r="BJ136" s="135"/>
      <c r="BT136" s="135"/>
      <c r="CD136" s="135"/>
      <c r="CN136" s="135"/>
      <c r="CO136" s="135"/>
      <c r="CP136" s="135"/>
      <c r="CQ136" s="135"/>
      <c r="CR136" s="135"/>
      <c r="CS136" s="135"/>
      <c r="CT136" s="135"/>
      <c r="CU136" s="135"/>
      <c r="CX136" s="135"/>
      <c r="DH136" s="135"/>
      <c r="DR136" s="135"/>
      <c r="EB136" s="135"/>
      <c r="EL136" s="135"/>
      <c r="EV136" s="135"/>
      <c r="FF136" s="135"/>
      <c r="FP136" s="135"/>
      <c r="FZ136" s="135"/>
      <c r="GJ136" s="135"/>
      <c r="GT136" s="135"/>
      <c r="HD136" s="135"/>
      <c r="HN136" s="135"/>
      <c r="HX136" s="135"/>
      <c r="IH136" s="135"/>
      <c r="IR136" s="135"/>
      <c r="JB136" s="135"/>
      <c r="JL136" s="135"/>
    </row>
    <row xmlns:x14ac="http://schemas.microsoft.com/office/spreadsheetml/2009/9/ac" r="137" s="3" customFormat="true" x14ac:dyDescent="0.25">
      <c r="A137" s="421" t="str">
        <f ca="true">IF(ISBLANK('Data Summary'!A139),"",'Data Summary'!A139)</f>
        <v/>
      </c>
      <c r="B137" s="135"/>
      <c r="L137" s="135"/>
      <c r="V137" s="135"/>
      <c r="AF137" s="135"/>
      <c r="AP137" s="135"/>
      <c r="AZ137" s="135"/>
      <c r="BJ137" s="135"/>
      <c r="BT137" s="135"/>
      <c r="CD137" s="135"/>
      <c r="CN137" s="135"/>
      <c r="CO137" s="135"/>
      <c r="CP137" s="135"/>
      <c r="CQ137" s="135"/>
      <c r="CR137" s="135"/>
      <c r="CS137" s="135"/>
      <c r="CT137" s="135"/>
      <c r="CU137" s="135"/>
      <c r="CX137" s="135"/>
      <c r="DH137" s="135"/>
      <c r="DR137" s="135"/>
      <c r="EB137" s="135"/>
      <c r="EL137" s="135"/>
      <c r="EV137" s="135"/>
      <c r="FF137" s="135"/>
      <c r="FP137" s="135"/>
      <c r="FZ137" s="135"/>
      <c r="GJ137" s="135"/>
      <c r="GT137" s="135"/>
      <c r="HD137" s="135"/>
      <c r="HN137" s="135"/>
      <c r="HX137" s="135"/>
      <c r="IH137" s="135"/>
      <c r="IR137" s="135"/>
      <c r="JB137" s="135"/>
      <c r="JL137" s="135"/>
    </row>
    <row xmlns:x14ac="http://schemas.microsoft.com/office/spreadsheetml/2009/9/ac" r="138" s="3" customFormat="true" x14ac:dyDescent="0.25">
      <c r="A138" s="421" t="str">
        <f ca="true">IF(ISBLANK('Data Summary'!A140),"",'Data Summary'!A140)</f>
        <v/>
      </c>
      <c r="B138" s="135"/>
      <c r="L138" s="135"/>
      <c r="V138" s="135"/>
      <c r="AF138" s="135"/>
      <c r="AP138" s="135"/>
      <c r="AZ138" s="135"/>
      <c r="BJ138" s="135"/>
      <c r="BT138" s="135"/>
      <c r="CD138" s="135"/>
      <c r="CN138" s="135"/>
      <c r="CO138" s="135"/>
      <c r="CP138" s="135"/>
      <c r="CQ138" s="135"/>
      <c r="CR138" s="135"/>
      <c r="CS138" s="135"/>
      <c r="CT138" s="135"/>
      <c r="CU138" s="135"/>
      <c r="CX138" s="135"/>
      <c r="DH138" s="135"/>
      <c r="DR138" s="135"/>
      <c r="EB138" s="135"/>
      <c r="EL138" s="135"/>
      <c r="EV138" s="135"/>
      <c r="FF138" s="135"/>
      <c r="FP138" s="135"/>
      <c r="FZ138" s="135"/>
      <c r="GJ138" s="135"/>
      <c r="GT138" s="135"/>
      <c r="HD138" s="135"/>
      <c r="HN138" s="135"/>
      <c r="HX138" s="135"/>
      <c r="IH138" s="135"/>
      <c r="IR138" s="135"/>
      <c r="JB138" s="135"/>
      <c r="JL138" s="135"/>
    </row>
    <row xmlns:x14ac="http://schemas.microsoft.com/office/spreadsheetml/2009/9/ac" r="139" s="3" customFormat="true" x14ac:dyDescent="0.25">
      <c r="A139" s="421" t="str">
        <f ca="true">IF(ISBLANK('Data Summary'!A141),"",'Data Summary'!A141)</f>
        <v/>
      </c>
      <c r="B139" s="135"/>
      <c r="L139" s="135"/>
      <c r="V139" s="135"/>
      <c r="AF139" s="135"/>
      <c r="AP139" s="135"/>
      <c r="AZ139" s="135"/>
      <c r="BJ139" s="135"/>
      <c r="BT139" s="135"/>
      <c r="CD139" s="135"/>
      <c r="CN139" s="135"/>
      <c r="CO139" s="135"/>
      <c r="CP139" s="135"/>
      <c r="CQ139" s="135"/>
      <c r="CR139" s="135"/>
      <c r="CS139" s="135"/>
      <c r="CT139" s="135"/>
      <c r="CU139" s="135"/>
      <c r="CX139" s="135"/>
      <c r="DH139" s="135"/>
      <c r="DR139" s="135"/>
      <c r="EB139" s="135"/>
      <c r="EL139" s="135"/>
      <c r="EV139" s="135"/>
      <c r="FF139" s="135"/>
      <c r="FP139" s="135"/>
      <c r="FZ139" s="135"/>
      <c r="GJ139" s="135"/>
      <c r="GT139" s="135"/>
      <c r="HD139" s="135"/>
      <c r="HN139" s="135"/>
      <c r="HX139" s="135"/>
      <c r="IH139" s="135"/>
      <c r="IR139" s="135"/>
      <c r="JB139" s="135"/>
      <c r="JL139" s="135"/>
    </row>
    <row xmlns:x14ac="http://schemas.microsoft.com/office/spreadsheetml/2009/9/ac" r="140" s="3" customFormat="true" x14ac:dyDescent="0.25">
      <c r="A140" s="421" t="str">
        <f ca="true">IF(ISBLANK('Data Summary'!A142),"",'Data Summary'!A142)</f>
        <v/>
      </c>
      <c r="B140" s="135"/>
      <c r="L140" s="135"/>
      <c r="V140" s="135"/>
      <c r="AF140" s="135"/>
      <c r="AP140" s="135"/>
      <c r="AZ140" s="135"/>
      <c r="BJ140" s="135"/>
      <c r="BT140" s="135"/>
      <c r="CD140" s="135"/>
      <c r="CN140" s="135"/>
      <c r="CO140" s="135"/>
      <c r="CP140" s="135"/>
      <c r="CQ140" s="135"/>
      <c r="CR140" s="135"/>
      <c r="CS140" s="135"/>
      <c r="CT140" s="135"/>
      <c r="CU140" s="135"/>
      <c r="CX140" s="135"/>
      <c r="DH140" s="135"/>
      <c r="DR140" s="135"/>
      <c r="EB140" s="135"/>
      <c r="EL140" s="135"/>
      <c r="EV140" s="135"/>
      <c r="FF140" s="135"/>
      <c r="FP140" s="135"/>
      <c r="FZ140" s="135"/>
      <c r="GJ140" s="135"/>
      <c r="GT140" s="135"/>
      <c r="HD140" s="135"/>
      <c r="HN140" s="135"/>
      <c r="HX140" s="135"/>
      <c r="IH140" s="135"/>
      <c r="IR140" s="135"/>
      <c r="JB140" s="135"/>
      <c r="JL140" s="135"/>
    </row>
    <row xmlns:x14ac="http://schemas.microsoft.com/office/spreadsheetml/2009/9/ac" r="141" s="3" customFormat="true" x14ac:dyDescent="0.25">
      <c r="A141" s="421" t="str">
        <f ca="true">IF(ISBLANK('Data Summary'!A143),"",'Data Summary'!A143)</f>
        <v/>
      </c>
      <c r="B141" s="135"/>
      <c r="L141" s="135"/>
      <c r="V141" s="135"/>
      <c r="AF141" s="135"/>
      <c r="AP141" s="135"/>
      <c r="AZ141" s="135"/>
      <c r="BJ141" s="135"/>
      <c r="BT141" s="135"/>
      <c r="CD141" s="135"/>
      <c r="CN141" s="135"/>
      <c r="CO141" s="135"/>
      <c r="CP141" s="135"/>
      <c r="CQ141" s="135"/>
      <c r="CR141" s="135"/>
      <c r="CS141" s="135"/>
      <c r="CT141" s="135"/>
      <c r="CU141" s="135"/>
      <c r="CX141" s="135"/>
      <c r="DH141" s="135"/>
      <c r="DR141" s="135"/>
      <c r="EB141" s="135"/>
      <c r="EL141" s="135"/>
      <c r="EV141" s="135"/>
      <c r="FF141" s="135"/>
      <c r="FP141" s="135"/>
      <c r="FZ141" s="135"/>
      <c r="GJ141" s="135"/>
      <c r="GT141" s="135"/>
      <c r="HD141" s="135"/>
      <c r="HN141" s="135"/>
      <c r="HX141" s="135"/>
      <c r="IH141" s="135"/>
      <c r="IR141" s="135"/>
      <c r="JB141" s="135"/>
      <c r="JL141" s="135"/>
    </row>
    <row xmlns:x14ac="http://schemas.microsoft.com/office/spreadsheetml/2009/9/ac" r="142" s="3" customFormat="true" x14ac:dyDescent="0.25">
      <c r="A142" s="421" t="str">
        <f ca="true">IF(ISBLANK('Data Summary'!A144),"",'Data Summary'!A144)</f>
        <v/>
      </c>
      <c r="B142" s="135"/>
      <c r="L142" s="135"/>
      <c r="V142" s="135"/>
      <c r="AF142" s="135"/>
      <c r="AP142" s="135"/>
      <c r="AZ142" s="135"/>
      <c r="BJ142" s="135"/>
      <c r="BT142" s="135"/>
      <c r="CD142" s="135"/>
      <c r="CN142" s="135"/>
      <c r="CO142" s="135"/>
      <c r="CP142" s="135"/>
      <c r="CQ142" s="135"/>
      <c r="CR142" s="135"/>
      <c r="CS142" s="135"/>
      <c r="CT142" s="135"/>
      <c r="CU142" s="135"/>
      <c r="CX142" s="135"/>
      <c r="DH142" s="135"/>
      <c r="DR142" s="135"/>
      <c r="EB142" s="135"/>
      <c r="EL142" s="135"/>
      <c r="EV142" s="135"/>
      <c r="FF142" s="135"/>
      <c r="FP142" s="135"/>
      <c r="FZ142" s="135"/>
      <c r="GJ142" s="135"/>
      <c r="GT142" s="135"/>
      <c r="HD142" s="135"/>
      <c r="HN142" s="135"/>
      <c r="HX142" s="135"/>
      <c r="IH142" s="135"/>
      <c r="IR142" s="135"/>
      <c r="JB142" s="135"/>
      <c r="JL142" s="135"/>
    </row>
    <row xmlns:x14ac="http://schemas.microsoft.com/office/spreadsheetml/2009/9/ac" r="143" s="3" customFormat="true" x14ac:dyDescent="0.25">
      <c r="A143" s="421" t="str">
        <f ca="true">IF(ISBLANK('Data Summary'!A145),"",'Data Summary'!A145)</f>
        <v/>
      </c>
      <c r="B143" s="135"/>
      <c r="L143" s="135"/>
      <c r="V143" s="135"/>
      <c r="AF143" s="135"/>
      <c r="AP143" s="135"/>
      <c r="AZ143" s="135"/>
      <c r="BJ143" s="135"/>
      <c r="BT143" s="135"/>
      <c r="CD143" s="135"/>
      <c r="CN143" s="135"/>
      <c r="CO143" s="135"/>
      <c r="CP143" s="135"/>
      <c r="CQ143" s="135"/>
      <c r="CR143" s="135"/>
      <c r="CS143" s="135"/>
      <c r="CT143" s="135"/>
      <c r="CU143" s="135"/>
      <c r="CX143" s="135"/>
      <c r="DH143" s="135"/>
      <c r="DR143" s="135"/>
      <c r="EB143" s="135"/>
      <c r="EL143" s="135"/>
      <c r="EV143" s="135"/>
      <c r="FF143" s="135"/>
      <c r="FP143" s="135"/>
      <c r="FZ143" s="135"/>
      <c r="GJ143" s="135"/>
      <c r="GT143" s="135"/>
      <c r="HD143" s="135"/>
      <c r="HN143" s="135"/>
      <c r="HX143" s="135"/>
      <c r="IH143" s="135"/>
      <c r="IR143" s="135"/>
      <c r="JB143" s="135"/>
      <c r="JL143" s="135"/>
    </row>
    <row xmlns:x14ac="http://schemas.microsoft.com/office/spreadsheetml/2009/9/ac" r="144" s="3" customFormat="true" x14ac:dyDescent="0.25">
      <c r="A144" s="421" t="str">
        <f ca="true">IF(ISBLANK('Data Summary'!A146),"",'Data Summary'!A146)</f>
        <v/>
      </c>
      <c r="B144" s="135"/>
      <c r="L144" s="135"/>
      <c r="V144" s="135"/>
      <c r="AF144" s="135"/>
      <c r="AP144" s="135"/>
      <c r="AZ144" s="135"/>
      <c r="BJ144" s="135"/>
      <c r="BT144" s="135"/>
      <c r="CD144" s="135"/>
      <c r="CN144" s="135"/>
      <c r="CO144" s="135"/>
      <c r="CP144" s="135"/>
      <c r="CQ144" s="135"/>
      <c r="CR144" s="135"/>
      <c r="CS144" s="135"/>
      <c r="CT144" s="135"/>
      <c r="CU144" s="135"/>
      <c r="CX144" s="135"/>
      <c r="DH144" s="135"/>
      <c r="DR144" s="135"/>
      <c r="EB144" s="135"/>
      <c r="EL144" s="135"/>
      <c r="EV144" s="135"/>
      <c r="FF144" s="135"/>
      <c r="FP144" s="135"/>
      <c r="FZ144" s="135"/>
      <c r="GJ144" s="135"/>
      <c r="GT144" s="135"/>
      <c r="HD144" s="135"/>
      <c r="HN144" s="135"/>
      <c r="HX144" s="135"/>
      <c r="IH144" s="135"/>
      <c r="IR144" s="135"/>
      <c r="JB144" s="135"/>
      <c r="JL144" s="135"/>
    </row>
    <row xmlns:x14ac="http://schemas.microsoft.com/office/spreadsheetml/2009/9/ac" r="145" s="3" customFormat="true" x14ac:dyDescent="0.25">
      <c r="A145" s="421" t="str">
        <f ca="true">IF(ISBLANK('Data Summary'!A147),"",'Data Summary'!A147)</f>
        <v/>
      </c>
      <c r="B145" s="135"/>
      <c r="L145" s="135"/>
      <c r="V145" s="135"/>
      <c r="AF145" s="135"/>
      <c r="AP145" s="135"/>
      <c r="AZ145" s="135"/>
      <c r="BJ145" s="135"/>
      <c r="BT145" s="135"/>
      <c r="CD145" s="135"/>
      <c r="CN145" s="135"/>
      <c r="CO145" s="135"/>
      <c r="CP145" s="135"/>
      <c r="CQ145" s="135"/>
      <c r="CR145" s="135"/>
      <c r="CS145" s="135"/>
      <c r="CT145" s="135"/>
      <c r="CU145" s="135"/>
      <c r="CX145" s="135"/>
      <c r="DH145" s="135"/>
      <c r="DR145" s="135"/>
      <c r="EB145" s="135"/>
      <c r="EL145" s="135"/>
      <c r="EV145" s="135"/>
      <c r="FF145" s="135"/>
      <c r="FP145" s="135"/>
      <c r="FZ145" s="135"/>
      <c r="GJ145" s="135"/>
      <c r="GT145" s="135"/>
      <c r="HD145" s="135"/>
      <c r="HN145" s="135"/>
      <c r="HX145" s="135"/>
      <c r="IH145" s="135"/>
      <c r="IR145" s="135"/>
      <c r="JB145" s="135"/>
      <c r="JL145" s="135"/>
    </row>
    <row xmlns:x14ac="http://schemas.microsoft.com/office/spreadsheetml/2009/9/ac" r="146" s="3" customFormat="true" x14ac:dyDescent="0.25">
      <c r="A146" s="421" t="str">
        <f ca="true">IF(ISBLANK('Data Summary'!A148),"",'Data Summary'!A148)</f>
        <v/>
      </c>
      <c r="B146" s="135"/>
      <c r="L146" s="135"/>
      <c r="V146" s="135"/>
      <c r="AF146" s="135"/>
      <c r="AP146" s="135"/>
      <c r="AZ146" s="135"/>
      <c r="BJ146" s="135"/>
      <c r="BT146" s="135"/>
      <c r="CD146" s="135"/>
      <c r="CN146" s="135"/>
      <c r="CO146" s="135"/>
      <c r="CP146" s="135"/>
      <c r="CQ146" s="135"/>
      <c r="CR146" s="135"/>
      <c r="CS146" s="135"/>
      <c r="CT146" s="135"/>
      <c r="CU146" s="135"/>
      <c r="CX146" s="135"/>
      <c r="DH146" s="135"/>
      <c r="DR146" s="135"/>
      <c r="EB146" s="135"/>
      <c r="EL146" s="135"/>
      <c r="EV146" s="135"/>
      <c r="FF146" s="135"/>
      <c r="FP146" s="135"/>
      <c r="FZ146" s="135"/>
      <c r="GJ146" s="135"/>
      <c r="GT146" s="135"/>
      <c r="HD146" s="135"/>
      <c r="HN146" s="135"/>
      <c r="HX146" s="135"/>
      <c r="IH146" s="135"/>
      <c r="IR146" s="135"/>
      <c r="JB146" s="135"/>
      <c r="JL146" s="135"/>
    </row>
    <row xmlns:x14ac="http://schemas.microsoft.com/office/spreadsheetml/2009/9/ac" r="147" s="3" customFormat="true" x14ac:dyDescent="0.25">
      <c r="A147" s="421" t="str">
        <f ca="true">IF(ISBLANK('Data Summary'!A149),"",'Data Summary'!A149)</f>
        <v/>
      </c>
      <c r="B147" s="135"/>
      <c r="L147" s="135"/>
      <c r="V147" s="135"/>
      <c r="AF147" s="135"/>
      <c r="AP147" s="135"/>
      <c r="AZ147" s="135"/>
      <c r="BJ147" s="135"/>
      <c r="BT147" s="135"/>
      <c r="CD147" s="135"/>
      <c r="CN147" s="135"/>
      <c r="CO147" s="135"/>
      <c r="CP147" s="135"/>
      <c r="CQ147" s="135"/>
      <c r="CR147" s="135"/>
      <c r="CS147" s="135"/>
      <c r="CT147" s="135"/>
      <c r="CU147" s="135"/>
      <c r="CX147" s="135"/>
      <c r="DH147" s="135"/>
      <c r="DR147" s="135"/>
      <c r="EB147" s="135"/>
      <c r="EL147" s="135"/>
      <c r="EV147" s="135"/>
      <c r="FF147" s="135"/>
      <c r="FP147" s="135"/>
      <c r="FZ147" s="135"/>
      <c r="GJ147" s="135"/>
      <c r="GT147" s="135"/>
      <c r="HD147" s="135"/>
      <c r="HN147" s="135"/>
      <c r="HX147" s="135"/>
      <c r="IH147" s="135"/>
      <c r="IR147" s="135"/>
      <c r="JB147" s="135"/>
      <c r="JL147" s="135"/>
    </row>
    <row xmlns:x14ac="http://schemas.microsoft.com/office/spreadsheetml/2009/9/ac" r="148" s="3" customFormat="true" x14ac:dyDescent="0.25">
      <c r="A148" s="421" t="str">
        <f ca="true">IF(ISBLANK('Data Summary'!A150),"",'Data Summary'!A150)</f>
        <v/>
      </c>
      <c r="B148" s="135"/>
      <c r="L148" s="135"/>
      <c r="V148" s="135"/>
      <c r="AF148" s="135"/>
      <c r="AP148" s="135"/>
      <c r="AZ148" s="135"/>
      <c r="BJ148" s="135"/>
      <c r="BT148" s="135"/>
      <c r="CD148" s="135"/>
      <c r="CN148" s="135"/>
      <c r="CO148" s="135"/>
      <c r="CP148" s="135"/>
      <c r="CQ148" s="135"/>
      <c r="CR148" s="135"/>
      <c r="CS148" s="135"/>
      <c r="CT148" s="135"/>
      <c r="CU148" s="135"/>
      <c r="CX148" s="135"/>
      <c r="DH148" s="135"/>
      <c r="DR148" s="135"/>
      <c r="EB148" s="135"/>
      <c r="EL148" s="135"/>
      <c r="EV148" s="135"/>
      <c r="FF148" s="135"/>
      <c r="FP148" s="135"/>
      <c r="FZ148" s="135"/>
      <c r="GJ148" s="135"/>
      <c r="GT148" s="135"/>
      <c r="HD148" s="135"/>
      <c r="HN148" s="135"/>
      <c r="HX148" s="135"/>
      <c r="IH148" s="135"/>
      <c r="IR148" s="135"/>
      <c r="JB148" s="135"/>
      <c r="JL148" s="135"/>
    </row>
    <row xmlns:x14ac="http://schemas.microsoft.com/office/spreadsheetml/2009/9/ac" r="149" s="3" customFormat="true" x14ac:dyDescent="0.25">
      <c r="A149" s="421" t="str">
        <f ca="true">IF(ISBLANK('Data Summary'!A151),"",'Data Summary'!A151)</f>
        <v/>
      </c>
      <c r="B149" s="135"/>
      <c r="L149" s="135"/>
      <c r="V149" s="135"/>
      <c r="AF149" s="135"/>
      <c r="AP149" s="135"/>
      <c r="AZ149" s="135"/>
      <c r="BJ149" s="135"/>
      <c r="BT149" s="135"/>
      <c r="CD149" s="135"/>
      <c r="CN149" s="135"/>
      <c r="CO149" s="135"/>
      <c r="CP149" s="135"/>
      <c r="CQ149" s="135"/>
      <c r="CR149" s="135"/>
      <c r="CS149" s="135"/>
      <c r="CT149" s="135"/>
      <c r="CU149" s="135"/>
      <c r="CX149" s="135"/>
      <c r="DH149" s="135"/>
      <c r="DR149" s="135"/>
      <c r="EB149" s="135"/>
      <c r="EL149" s="135"/>
      <c r="EV149" s="135"/>
      <c r="FF149" s="135"/>
      <c r="FP149" s="135"/>
      <c r="FZ149" s="135"/>
      <c r="GJ149" s="135"/>
      <c r="GT149" s="135"/>
      <c r="HD149" s="135"/>
      <c r="HN149" s="135"/>
      <c r="HX149" s="135"/>
      <c r="IH149" s="135"/>
      <c r="IR149" s="135"/>
      <c r="JB149" s="135"/>
      <c r="JL149" s="135"/>
    </row>
    <row xmlns:x14ac="http://schemas.microsoft.com/office/spreadsheetml/2009/9/ac" r="150" s="3" customFormat="true" x14ac:dyDescent="0.25">
      <c r="A150" s="421" t="str">
        <f ca="true">IF(ISBLANK('Data Summary'!A152),"",'Data Summary'!A152)</f>
        <v/>
      </c>
      <c r="B150" s="135"/>
      <c r="L150" s="135"/>
      <c r="V150" s="135"/>
      <c r="AF150" s="135"/>
      <c r="AP150" s="135"/>
      <c r="AZ150" s="135"/>
      <c r="BJ150" s="135"/>
      <c r="BT150" s="135"/>
      <c r="CD150" s="135"/>
      <c r="CN150" s="135"/>
      <c r="CO150" s="135"/>
      <c r="CP150" s="135"/>
      <c r="CQ150" s="135"/>
      <c r="CR150" s="135"/>
      <c r="CS150" s="135"/>
      <c r="CT150" s="135"/>
      <c r="CU150" s="135"/>
      <c r="CX150" s="135"/>
      <c r="DH150" s="135"/>
      <c r="DR150" s="135"/>
      <c r="EB150" s="135"/>
      <c r="EL150" s="135"/>
      <c r="EV150" s="135"/>
      <c r="FF150" s="135"/>
      <c r="FP150" s="135"/>
      <c r="FZ150" s="135"/>
      <c r="GJ150" s="135"/>
      <c r="GT150" s="135"/>
      <c r="HD150" s="135"/>
      <c r="HN150" s="135"/>
      <c r="HX150" s="135"/>
      <c r="IH150" s="135"/>
      <c r="IR150" s="135"/>
      <c r="JB150" s="135"/>
      <c r="JL150" s="135"/>
    </row>
    <row xmlns:x14ac="http://schemas.microsoft.com/office/spreadsheetml/2009/9/ac" r="151" s="3" customFormat="true" x14ac:dyDescent="0.25">
      <c r="A151" s="421" t="str">
        <f ca="true">IF(ISBLANK('Data Summary'!A153),"",'Data Summary'!A153)</f>
        <v/>
      </c>
      <c r="B151" s="135"/>
      <c r="L151" s="135"/>
      <c r="V151" s="135"/>
      <c r="AF151" s="135"/>
      <c r="AP151" s="135"/>
      <c r="AZ151" s="135"/>
      <c r="BJ151" s="135"/>
      <c r="BT151" s="135"/>
      <c r="CD151" s="135"/>
      <c r="CN151" s="135"/>
      <c r="CO151" s="135"/>
      <c r="CP151" s="135"/>
      <c r="CQ151" s="135"/>
      <c r="CR151" s="135"/>
      <c r="CS151" s="135"/>
      <c r="CT151" s="135"/>
      <c r="CU151" s="135"/>
      <c r="CX151" s="135"/>
      <c r="DH151" s="135"/>
      <c r="DR151" s="135"/>
      <c r="EB151" s="135"/>
      <c r="EL151" s="135"/>
      <c r="EV151" s="135"/>
      <c r="FF151" s="135"/>
      <c r="FP151" s="135"/>
      <c r="FZ151" s="135"/>
      <c r="GJ151" s="135"/>
      <c r="GT151" s="135"/>
      <c r="HD151" s="135"/>
      <c r="HN151" s="135"/>
      <c r="HX151" s="135"/>
      <c r="IH151" s="135"/>
      <c r="IR151" s="135"/>
      <c r="JB151" s="135"/>
      <c r="JL151" s="135"/>
    </row>
    <row xmlns:x14ac="http://schemas.microsoft.com/office/spreadsheetml/2009/9/ac" r="152" s="3" customFormat="true" x14ac:dyDescent="0.25">
      <c r="A152" s="419"/>
      <c r="B152" s="135"/>
      <c r="L152" s="135"/>
      <c r="V152" s="135"/>
      <c r="AF152" s="135"/>
      <c r="AP152" s="135"/>
      <c r="AZ152" s="135"/>
      <c r="BJ152" s="135"/>
      <c r="BT152" s="135"/>
      <c r="CD152" s="135"/>
      <c r="CN152" s="135"/>
      <c r="CO152" s="135"/>
      <c r="CP152" s="135"/>
      <c r="CQ152" s="135"/>
      <c r="CR152" s="135"/>
      <c r="CS152" s="135"/>
      <c r="CT152" s="135"/>
      <c r="CU152" s="135"/>
      <c r="CX152" s="135"/>
      <c r="DH152" s="135"/>
      <c r="DR152" s="135"/>
      <c r="EB152" s="135"/>
      <c r="EL152" s="135"/>
      <c r="EV152" s="135"/>
      <c r="FF152" s="135"/>
      <c r="FP152" s="135"/>
      <c r="FZ152" s="135"/>
      <c r="GJ152" s="135"/>
      <c r="GT152" s="135"/>
      <c r="HD152" s="135"/>
      <c r="HN152" s="135"/>
      <c r="HX152" s="135"/>
      <c r="IH152" s="135"/>
      <c r="IR152" s="135"/>
      <c r="JB152" s="135"/>
      <c r="JL152" s="135"/>
    </row>
    <row xmlns:x14ac="http://schemas.microsoft.com/office/spreadsheetml/2009/9/ac" r="153" s="3" customFormat="true" x14ac:dyDescent="0.25">
      <c r="A153" s="419"/>
      <c r="B153" s="135"/>
      <c r="L153" s="135"/>
      <c r="V153" s="135"/>
      <c r="AF153" s="135"/>
      <c r="AP153" s="135"/>
      <c r="AZ153" s="135"/>
      <c r="BJ153" s="135"/>
      <c r="BT153" s="135"/>
      <c r="CD153" s="135"/>
      <c r="CN153" s="135"/>
      <c r="CO153" s="135"/>
      <c r="CP153" s="135"/>
      <c r="CQ153" s="135"/>
      <c r="CR153" s="135"/>
      <c r="CS153" s="135"/>
      <c r="CT153" s="135"/>
      <c r="CU153" s="135"/>
      <c r="CX153" s="135"/>
      <c r="DH153" s="135"/>
      <c r="DR153" s="135"/>
      <c r="EB153" s="135"/>
      <c r="EL153" s="135"/>
      <c r="EV153" s="135"/>
      <c r="FF153" s="135"/>
      <c r="FP153" s="135"/>
      <c r="FZ153" s="135"/>
      <c r="GJ153" s="135"/>
      <c r="GT153" s="135"/>
      <c r="HD153" s="135"/>
      <c r="HN153" s="135"/>
      <c r="HX153" s="135"/>
      <c r="IH153" s="135"/>
      <c r="IR153" s="135"/>
      <c r="JB153" s="135"/>
      <c r="JL153" s="135"/>
    </row>
    <row xmlns:x14ac="http://schemas.microsoft.com/office/spreadsheetml/2009/9/ac" r="154" s="3" customFormat="true" x14ac:dyDescent="0.25">
      <c r="A154" s="419"/>
      <c r="B154" s="135"/>
      <c r="L154" s="135"/>
      <c r="V154" s="135"/>
      <c r="AF154" s="135"/>
      <c r="AP154" s="135"/>
      <c r="AZ154" s="135"/>
      <c r="BJ154" s="135"/>
      <c r="BT154" s="135"/>
      <c r="CD154" s="135"/>
      <c r="CN154" s="135"/>
      <c r="CO154" s="135"/>
      <c r="CP154" s="135"/>
      <c r="CQ154" s="135"/>
      <c r="CR154" s="135"/>
      <c r="CS154" s="135"/>
      <c r="CT154" s="135"/>
      <c r="CU154" s="135"/>
      <c r="CX154" s="135"/>
      <c r="DH154" s="135"/>
      <c r="DR154" s="135"/>
      <c r="EB154" s="135"/>
      <c r="EL154" s="135"/>
      <c r="EV154" s="135"/>
      <c r="FF154" s="135"/>
      <c r="FP154" s="135"/>
      <c r="FZ154" s="135"/>
      <c r="GJ154" s="135"/>
      <c r="GT154" s="135"/>
      <c r="HD154" s="135"/>
      <c r="HN154" s="135"/>
      <c r="HX154" s="135"/>
      <c r="IH154" s="135"/>
      <c r="IR154" s="135"/>
      <c r="JB154" s="135"/>
      <c r="JL154" s="135"/>
    </row>
    <row xmlns:x14ac="http://schemas.microsoft.com/office/spreadsheetml/2009/9/ac" r="155" s="3" customFormat="true" x14ac:dyDescent="0.25">
      <c r="A155" s="419"/>
      <c r="B155" s="135"/>
      <c r="L155" s="135"/>
      <c r="V155" s="135"/>
      <c r="AF155" s="135"/>
      <c r="AP155" s="135"/>
      <c r="AZ155" s="135"/>
      <c r="BJ155" s="135"/>
      <c r="BT155" s="135"/>
      <c r="CD155" s="135"/>
      <c r="CN155" s="135"/>
      <c r="CO155" s="135"/>
      <c r="CP155" s="135"/>
      <c r="CQ155" s="135"/>
      <c r="CR155" s="135"/>
      <c r="CS155" s="135"/>
      <c r="CT155" s="135"/>
      <c r="CU155" s="135"/>
      <c r="CX155" s="135"/>
      <c r="DH155" s="135"/>
      <c r="DR155" s="135"/>
      <c r="EB155" s="135"/>
      <c r="EL155" s="135"/>
      <c r="EV155" s="135"/>
      <c r="FF155" s="135"/>
      <c r="FP155" s="135"/>
      <c r="FZ155" s="135"/>
      <c r="GJ155" s="135"/>
      <c r="GT155" s="135"/>
      <c r="HD155" s="135"/>
      <c r="HN155" s="135"/>
      <c r="HX155" s="135"/>
      <c r="IH155" s="135"/>
      <c r="IR155" s="135"/>
      <c r="JB155" s="135"/>
      <c r="JL155" s="135"/>
    </row>
    <row xmlns:x14ac="http://schemas.microsoft.com/office/spreadsheetml/2009/9/ac" r="156" s="3" customFormat="true" x14ac:dyDescent="0.25">
      <c r="A156" s="419"/>
      <c r="B156" s="135"/>
      <c r="L156" s="135"/>
      <c r="V156" s="135"/>
      <c r="AF156" s="135"/>
      <c r="AP156" s="135"/>
      <c r="AZ156" s="135"/>
      <c r="BJ156" s="135"/>
      <c r="BT156" s="135"/>
      <c r="CD156" s="135"/>
      <c r="CN156" s="135"/>
      <c r="CO156" s="135"/>
      <c r="CP156" s="135"/>
      <c r="CQ156" s="135"/>
      <c r="CR156" s="135"/>
      <c r="CS156" s="135"/>
      <c r="CT156" s="135"/>
      <c r="CU156" s="135"/>
      <c r="CX156" s="135"/>
      <c r="DH156" s="135"/>
      <c r="DR156" s="135"/>
      <c r="EB156" s="135"/>
      <c r="EL156" s="135"/>
      <c r="EV156" s="135"/>
      <c r="FF156" s="135"/>
      <c r="FP156" s="135"/>
      <c r="FZ156" s="135"/>
      <c r="GJ156" s="135"/>
      <c r="GT156" s="135"/>
      <c r="HD156" s="135"/>
      <c r="HN156" s="135"/>
      <c r="HX156" s="135"/>
      <c r="IH156" s="135"/>
      <c r="IR156" s="135"/>
      <c r="JB156" s="135"/>
      <c r="JL156" s="135"/>
    </row>
    <row xmlns:x14ac="http://schemas.microsoft.com/office/spreadsheetml/2009/9/ac" r="157" s="3" customFormat="true" x14ac:dyDescent="0.25">
      <c r="A157" s="419"/>
      <c r="B157" s="135"/>
      <c r="L157" s="135"/>
      <c r="V157" s="135"/>
      <c r="AF157" s="135"/>
      <c r="AP157" s="135"/>
      <c r="AZ157" s="135"/>
      <c r="BJ157" s="135"/>
      <c r="BT157" s="135"/>
      <c r="CD157" s="135"/>
      <c r="CN157" s="135"/>
      <c r="CO157" s="135"/>
      <c r="CP157" s="135"/>
      <c r="CQ157" s="135"/>
      <c r="CR157" s="135"/>
      <c r="CS157" s="135"/>
      <c r="CT157" s="135"/>
      <c r="CU157" s="135"/>
      <c r="CX157" s="135"/>
      <c r="DH157" s="135"/>
      <c r="DR157" s="135"/>
      <c r="EB157" s="135"/>
      <c r="EL157" s="135"/>
      <c r="EV157" s="135"/>
      <c r="FF157" s="135"/>
      <c r="FP157" s="135"/>
      <c r="FZ157" s="135"/>
      <c r="GJ157" s="135"/>
      <c r="GT157" s="135"/>
      <c r="HD157" s="135"/>
      <c r="HN157" s="135"/>
      <c r="HX157" s="135"/>
      <c r="IH157" s="135"/>
      <c r="IR157" s="135"/>
      <c r="JB157" s="135"/>
      <c r="JL157" s="135"/>
    </row>
    <row xmlns:x14ac="http://schemas.microsoft.com/office/spreadsheetml/2009/9/ac" r="158" s="3" customFormat="true" x14ac:dyDescent="0.25">
      <c r="A158" s="419"/>
      <c r="B158" s="135"/>
      <c r="L158" s="135"/>
      <c r="V158" s="135"/>
      <c r="AF158" s="135"/>
      <c r="AP158" s="135"/>
      <c r="AZ158" s="135"/>
      <c r="BJ158" s="135"/>
      <c r="BT158" s="135"/>
      <c r="CD158" s="135"/>
      <c r="CN158" s="135"/>
      <c r="CO158" s="135"/>
      <c r="CP158" s="135"/>
      <c r="CQ158" s="135"/>
      <c r="CR158" s="135"/>
      <c r="CS158" s="135"/>
      <c r="CT158" s="135"/>
      <c r="CU158" s="135"/>
      <c r="CX158" s="135"/>
      <c r="DH158" s="135"/>
      <c r="DR158" s="135"/>
      <c r="EB158" s="135"/>
      <c r="EL158" s="135"/>
      <c r="EV158" s="135"/>
      <c r="FF158" s="135"/>
      <c r="FP158" s="135"/>
      <c r="FZ158" s="135"/>
      <c r="GJ158" s="135"/>
      <c r="GT158" s="135"/>
      <c r="HD158" s="135"/>
      <c r="HN158" s="135"/>
      <c r="HX158" s="135"/>
      <c r="IH158" s="135"/>
      <c r="IR158" s="135"/>
      <c r="JB158" s="135"/>
      <c r="JL158" s="135"/>
    </row>
    <row xmlns:x14ac="http://schemas.microsoft.com/office/spreadsheetml/2009/9/ac" r="159" s="3" customFormat="true" x14ac:dyDescent="0.25">
      <c r="A159" s="419"/>
      <c r="B159" s="135"/>
      <c r="L159" s="135"/>
      <c r="V159" s="135"/>
      <c r="AF159" s="135"/>
      <c r="AP159" s="135"/>
      <c r="AZ159" s="135"/>
      <c r="BJ159" s="135"/>
      <c r="BT159" s="135"/>
      <c r="CD159" s="135"/>
      <c r="CN159" s="135"/>
      <c r="CO159" s="135"/>
      <c r="CP159" s="135"/>
      <c r="CQ159" s="135"/>
      <c r="CR159" s="135"/>
      <c r="CS159" s="135"/>
      <c r="CT159" s="135"/>
      <c r="CU159" s="135"/>
      <c r="CX159" s="135"/>
      <c r="DH159" s="135"/>
      <c r="DR159" s="135"/>
      <c r="EB159" s="135"/>
      <c r="EL159" s="135"/>
      <c r="EV159" s="135"/>
      <c r="FF159" s="135"/>
      <c r="FP159" s="135"/>
      <c r="FZ159" s="135"/>
      <c r="GJ159" s="135"/>
      <c r="GT159" s="135"/>
      <c r="HD159" s="135"/>
      <c r="HN159" s="135"/>
      <c r="HX159" s="135"/>
      <c r="IH159" s="135"/>
      <c r="IR159" s="135"/>
      <c r="JB159" s="135"/>
      <c r="JL159" s="135"/>
    </row>
    <row xmlns:x14ac="http://schemas.microsoft.com/office/spreadsheetml/2009/9/ac" r="160" s="3" customFormat="true" x14ac:dyDescent="0.25">
      <c r="A160" s="419"/>
      <c r="B160" s="135"/>
      <c r="L160" s="135"/>
      <c r="V160" s="135"/>
      <c r="AF160" s="135"/>
      <c r="AP160" s="135"/>
      <c r="AZ160" s="135"/>
      <c r="BJ160" s="135"/>
      <c r="BT160" s="135"/>
      <c r="CD160" s="135"/>
      <c r="CN160" s="135"/>
      <c r="CO160" s="135"/>
      <c r="CP160" s="135"/>
      <c r="CQ160" s="135"/>
      <c r="CR160" s="135"/>
      <c r="CS160" s="135"/>
      <c r="CT160" s="135"/>
      <c r="CU160" s="135"/>
      <c r="CX160" s="135"/>
      <c r="DH160" s="135"/>
      <c r="DR160" s="135"/>
      <c r="EB160" s="135"/>
      <c r="EL160" s="135"/>
      <c r="EV160" s="135"/>
      <c r="FF160" s="135"/>
      <c r="FP160" s="135"/>
      <c r="FZ160" s="135"/>
      <c r="GJ160" s="135"/>
      <c r="GT160" s="135"/>
      <c r="HD160" s="135"/>
      <c r="HN160" s="135"/>
      <c r="HX160" s="135"/>
      <c r="IH160" s="135"/>
      <c r="IR160" s="135"/>
      <c r="JB160" s="135"/>
      <c r="JL160" s="135"/>
    </row>
    <row xmlns:x14ac="http://schemas.microsoft.com/office/spreadsheetml/2009/9/ac" r="161" s="3" customFormat="true" x14ac:dyDescent="0.25">
      <c r="A161" s="419"/>
      <c r="B161" s="135"/>
      <c r="L161" s="135"/>
      <c r="V161" s="135"/>
      <c r="AF161" s="135"/>
      <c r="AP161" s="135"/>
      <c r="AZ161" s="135"/>
      <c r="BJ161" s="135"/>
      <c r="BT161" s="135"/>
      <c r="CD161" s="135"/>
      <c r="CN161" s="135"/>
      <c r="CO161" s="135"/>
      <c r="CP161" s="135"/>
      <c r="CQ161" s="135"/>
      <c r="CR161" s="135"/>
      <c r="CS161" s="135"/>
      <c r="CT161" s="135"/>
      <c r="CU161" s="135"/>
      <c r="CX161" s="135"/>
      <c r="DH161" s="135"/>
      <c r="DR161" s="135"/>
      <c r="EB161" s="135"/>
      <c r="EL161" s="135"/>
      <c r="EV161" s="135"/>
      <c r="FF161" s="135"/>
      <c r="FP161" s="135"/>
      <c r="FZ161" s="135"/>
      <c r="GJ161" s="135"/>
      <c r="GT161" s="135"/>
      <c r="HD161" s="135"/>
      <c r="HN161" s="135"/>
      <c r="HX161" s="135"/>
      <c r="IH161" s="135"/>
      <c r="IR161" s="135"/>
      <c r="JB161" s="135"/>
      <c r="JL161" s="135"/>
    </row>
    <row xmlns:x14ac="http://schemas.microsoft.com/office/spreadsheetml/2009/9/ac" r="162" s="3" customFormat="true" x14ac:dyDescent="0.25">
      <c r="A162" s="419"/>
      <c r="B162" s="135"/>
      <c r="L162" s="135"/>
      <c r="V162" s="135"/>
      <c r="AF162" s="135"/>
      <c r="AP162" s="135"/>
      <c r="AZ162" s="135"/>
      <c r="BJ162" s="135"/>
      <c r="BT162" s="135"/>
      <c r="CD162" s="135"/>
      <c r="CN162" s="135"/>
      <c r="CO162" s="135"/>
      <c r="CP162" s="135"/>
      <c r="CQ162" s="135"/>
      <c r="CR162" s="135"/>
      <c r="CS162" s="135"/>
      <c r="CT162" s="135"/>
      <c r="CU162" s="135"/>
      <c r="CX162" s="135"/>
      <c r="DH162" s="135"/>
      <c r="DR162" s="135"/>
      <c r="EB162" s="135"/>
      <c r="EL162" s="135"/>
      <c r="EV162" s="135"/>
      <c r="FF162" s="135"/>
      <c r="FP162" s="135"/>
      <c r="FZ162" s="135"/>
      <c r="GJ162" s="135"/>
      <c r="GT162" s="135"/>
      <c r="HD162" s="135"/>
      <c r="HN162" s="135"/>
      <c r="HX162" s="135"/>
      <c r="IH162" s="135"/>
      <c r="IR162" s="135"/>
      <c r="JB162" s="135"/>
      <c r="JL162" s="135"/>
    </row>
    <row xmlns:x14ac="http://schemas.microsoft.com/office/spreadsheetml/2009/9/ac" r="163" s="3" customFormat="true" x14ac:dyDescent="0.25">
      <c r="A163" s="419"/>
      <c r="B163" s="135"/>
      <c r="L163" s="135"/>
      <c r="V163" s="135"/>
      <c r="AF163" s="135"/>
      <c r="AP163" s="135"/>
      <c r="AZ163" s="135"/>
      <c r="BJ163" s="135"/>
      <c r="BT163" s="135"/>
      <c r="CD163" s="135"/>
      <c r="CN163" s="135"/>
      <c r="CO163" s="135"/>
      <c r="CP163" s="135"/>
      <c r="CQ163" s="135"/>
      <c r="CR163" s="135"/>
      <c r="CS163" s="135"/>
      <c r="CT163" s="135"/>
      <c r="CU163" s="135"/>
      <c r="CX163" s="135"/>
      <c r="DH163" s="135"/>
      <c r="DR163" s="135"/>
      <c r="EB163" s="135"/>
      <c r="EL163" s="135"/>
      <c r="EV163" s="135"/>
      <c r="FF163" s="135"/>
      <c r="FP163" s="135"/>
      <c r="FZ163" s="135"/>
      <c r="GJ163" s="135"/>
      <c r="GT163" s="135"/>
      <c r="HD163" s="135"/>
      <c r="HN163" s="135"/>
      <c r="HX163" s="135"/>
      <c r="IH163" s="135"/>
      <c r="IR163" s="135"/>
      <c r="JB163" s="135"/>
      <c r="JL163" s="135"/>
    </row>
    <row xmlns:x14ac="http://schemas.microsoft.com/office/spreadsheetml/2009/9/ac" r="164" s="3" customFormat="true" x14ac:dyDescent="0.25">
      <c r="A164" s="419"/>
      <c r="B164" s="135"/>
      <c r="L164" s="135"/>
      <c r="V164" s="135"/>
      <c r="AF164" s="135"/>
      <c r="AP164" s="135"/>
      <c r="AZ164" s="135"/>
      <c r="BJ164" s="135"/>
      <c r="BT164" s="135"/>
      <c r="CD164" s="135"/>
      <c r="CN164" s="135"/>
      <c r="CO164" s="135"/>
      <c r="CP164" s="135"/>
      <c r="CQ164" s="135"/>
      <c r="CR164" s="135"/>
      <c r="CS164" s="135"/>
      <c r="CT164" s="135"/>
      <c r="CU164" s="135"/>
      <c r="CX164" s="135"/>
      <c r="DH164" s="135"/>
      <c r="DR164" s="135"/>
      <c r="EB164" s="135"/>
      <c r="EL164" s="135"/>
      <c r="EV164" s="135"/>
      <c r="FF164" s="135"/>
      <c r="FP164" s="135"/>
      <c r="FZ164" s="135"/>
      <c r="GJ164" s="135"/>
      <c r="GT164" s="135"/>
      <c r="HD164" s="135"/>
      <c r="HN164" s="135"/>
      <c r="HX164" s="135"/>
      <c r="IH164" s="135"/>
      <c r="IR164" s="135"/>
      <c r="JB164" s="135"/>
      <c r="JL164" s="135"/>
    </row>
    <row xmlns:x14ac="http://schemas.microsoft.com/office/spreadsheetml/2009/9/ac" r="165" s="3" customFormat="true" x14ac:dyDescent="0.25">
      <c r="A165" s="419"/>
      <c r="B165" s="135"/>
      <c r="L165" s="135"/>
      <c r="V165" s="135"/>
      <c r="AF165" s="135"/>
      <c r="AP165" s="135"/>
      <c r="AZ165" s="135"/>
      <c r="BJ165" s="135"/>
      <c r="BT165" s="135"/>
      <c r="CD165" s="135"/>
      <c r="CN165" s="135"/>
      <c r="CO165" s="135"/>
      <c r="CP165" s="135"/>
      <c r="CQ165" s="135"/>
      <c r="CR165" s="135"/>
      <c r="CS165" s="135"/>
      <c r="CT165" s="135"/>
      <c r="CU165" s="135"/>
      <c r="CX165" s="135"/>
      <c r="DH165" s="135"/>
      <c r="DR165" s="135"/>
      <c r="EB165" s="135"/>
      <c r="EL165" s="135"/>
      <c r="EV165" s="135"/>
      <c r="FF165" s="135"/>
      <c r="FP165" s="135"/>
      <c r="FZ165" s="135"/>
      <c r="GJ165" s="135"/>
      <c r="GT165" s="135"/>
      <c r="HD165" s="135"/>
      <c r="HN165" s="135"/>
      <c r="HX165" s="135"/>
      <c r="IH165" s="135"/>
      <c r="IR165" s="135"/>
      <c r="JB165" s="135"/>
      <c r="JL165" s="135"/>
    </row>
    <row xmlns:x14ac="http://schemas.microsoft.com/office/spreadsheetml/2009/9/ac" r="166" s="3" customFormat="true" x14ac:dyDescent="0.25">
      <c r="A166" s="419"/>
      <c r="B166" s="135"/>
      <c r="L166" s="135"/>
      <c r="V166" s="135"/>
      <c r="AF166" s="135"/>
      <c r="AP166" s="135"/>
      <c r="AZ166" s="135"/>
      <c r="BJ166" s="135"/>
      <c r="BT166" s="135"/>
      <c r="CD166" s="135"/>
      <c r="CN166" s="135"/>
      <c r="CO166" s="135"/>
      <c r="CP166" s="135"/>
      <c r="CQ166" s="135"/>
      <c r="CR166" s="135"/>
      <c r="CS166" s="135"/>
      <c r="CT166" s="135"/>
      <c r="CU166" s="135"/>
      <c r="CX166" s="135"/>
      <c r="DH166" s="135"/>
      <c r="DR166" s="135"/>
      <c r="EB166" s="135"/>
      <c r="EL166" s="135"/>
      <c r="EV166" s="135"/>
      <c r="FF166" s="135"/>
      <c r="FP166" s="135"/>
      <c r="FZ166" s="135"/>
      <c r="GJ166" s="135"/>
      <c r="GT166" s="135"/>
      <c r="HD166" s="135"/>
      <c r="HN166" s="135"/>
      <c r="HX166" s="135"/>
      <c r="IH166" s="135"/>
      <c r="IR166" s="135"/>
      <c r="JB166" s="135"/>
      <c r="JL166" s="135"/>
    </row>
    <row xmlns:x14ac="http://schemas.microsoft.com/office/spreadsheetml/2009/9/ac" r="167" s="3" customFormat="true" x14ac:dyDescent="0.25">
      <c r="A167" s="419"/>
      <c r="B167" s="135"/>
      <c r="L167" s="135"/>
      <c r="V167" s="135"/>
      <c r="AF167" s="135"/>
      <c r="AP167" s="135"/>
      <c r="AZ167" s="135"/>
      <c r="BJ167" s="135"/>
      <c r="BT167" s="135"/>
      <c r="CD167" s="135"/>
      <c r="CN167" s="135"/>
      <c r="CO167" s="135"/>
      <c r="CP167" s="135"/>
      <c r="CQ167" s="135"/>
      <c r="CR167" s="135"/>
      <c r="CS167" s="135"/>
      <c r="CT167" s="135"/>
      <c r="CU167" s="135"/>
      <c r="CX167" s="135"/>
      <c r="DH167" s="135"/>
      <c r="DR167" s="135"/>
      <c r="EB167" s="135"/>
      <c r="EL167" s="135"/>
      <c r="EV167" s="135"/>
      <c r="FF167" s="135"/>
      <c r="FP167" s="135"/>
      <c r="FZ167" s="135"/>
      <c r="GJ167" s="135"/>
      <c r="GT167" s="135"/>
      <c r="HD167" s="135"/>
      <c r="HN167" s="135"/>
      <c r="HX167" s="135"/>
      <c r="IH167" s="135"/>
      <c r="IR167" s="135"/>
      <c r="JB167" s="135"/>
      <c r="JL167" s="135"/>
    </row>
    <row xmlns:x14ac="http://schemas.microsoft.com/office/spreadsheetml/2009/9/ac" r="168" s="3" customFormat="true" x14ac:dyDescent="0.25">
      <c r="A168" s="419"/>
      <c r="B168" s="135"/>
      <c r="L168" s="135"/>
      <c r="V168" s="135"/>
      <c r="AF168" s="135"/>
      <c r="AP168" s="135"/>
      <c r="AZ168" s="135"/>
      <c r="BJ168" s="135"/>
      <c r="BT168" s="135"/>
      <c r="CD168" s="135"/>
      <c r="CN168" s="135"/>
      <c r="CO168" s="135"/>
      <c r="CP168" s="135"/>
      <c r="CQ168" s="135"/>
      <c r="CR168" s="135"/>
      <c r="CS168" s="135"/>
      <c r="CT168" s="135"/>
      <c r="CU168" s="135"/>
      <c r="CX168" s="135"/>
      <c r="DH168" s="135"/>
      <c r="DR168" s="135"/>
      <c r="EB168" s="135"/>
      <c r="EL168" s="135"/>
      <c r="EV168" s="135"/>
      <c r="FF168" s="135"/>
      <c r="FP168" s="135"/>
      <c r="FZ168" s="135"/>
      <c r="GJ168" s="135"/>
      <c r="GT168" s="135"/>
      <c r="HD168" s="135"/>
      <c r="HN168" s="135"/>
      <c r="HX168" s="135"/>
      <c r="IH168" s="135"/>
      <c r="IR168" s="135"/>
      <c r="JB168" s="135"/>
      <c r="JL168" s="135"/>
    </row>
    <row xmlns:x14ac="http://schemas.microsoft.com/office/spreadsheetml/2009/9/ac" r="169" s="3" customFormat="true" x14ac:dyDescent="0.25">
      <c r="A169" s="419"/>
      <c r="B169" s="135"/>
      <c r="L169" s="135"/>
      <c r="V169" s="135"/>
      <c r="AF169" s="135"/>
      <c r="AP169" s="135"/>
      <c r="AZ169" s="135"/>
      <c r="BJ169" s="135"/>
      <c r="BT169" s="135"/>
      <c r="CD169" s="135"/>
      <c r="CN169" s="135"/>
      <c r="CO169" s="135"/>
      <c r="CP169" s="135"/>
      <c r="CQ169" s="135"/>
      <c r="CR169" s="135"/>
      <c r="CS169" s="135"/>
      <c r="CT169" s="135"/>
      <c r="CU169" s="135"/>
      <c r="CX169" s="135"/>
      <c r="DH169" s="135"/>
      <c r="DR169" s="135"/>
      <c r="EB169" s="135"/>
      <c r="EL169" s="135"/>
      <c r="EV169" s="135"/>
      <c r="FF169" s="135"/>
      <c r="FP169" s="135"/>
      <c r="FZ169" s="135"/>
      <c r="GJ169" s="135"/>
      <c r="GT169" s="135"/>
      <c r="HD169" s="135"/>
      <c r="HN169" s="135"/>
      <c r="HX169" s="135"/>
      <c r="IH169" s="135"/>
      <c r="IR169" s="135"/>
      <c r="JB169" s="135"/>
      <c r="JL169" s="135"/>
    </row>
    <row xmlns:x14ac="http://schemas.microsoft.com/office/spreadsheetml/2009/9/ac" r="170" s="3" customFormat="true" x14ac:dyDescent="0.25">
      <c r="A170" s="419"/>
      <c r="B170" s="135"/>
      <c r="L170" s="135"/>
      <c r="V170" s="135"/>
      <c r="AF170" s="135"/>
      <c r="AP170" s="135"/>
      <c r="AZ170" s="135"/>
      <c r="BJ170" s="135"/>
      <c r="BT170" s="135"/>
      <c r="CD170" s="135"/>
      <c r="CN170" s="135"/>
      <c r="CO170" s="135"/>
      <c r="CP170" s="135"/>
      <c r="CQ170" s="135"/>
      <c r="CR170" s="135"/>
      <c r="CS170" s="135"/>
      <c r="CT170" s="135"/>
      <c r="CU170" s="135"/>
      <c r="CX170" s="135"/>
      <c r="DH170" s="135"/>
      <c r="DR170" s="135"/>
      <c r="EB170" s="135"/>
      <c r="EL170" s="135"/>
      <c r="EV170" s="135"/>
      <c r="FF170" s="135"/>
      <c r="FP170" s="135"/>
      <c r="FZ170" s="135"/>
      <c r="GJ170" s="135"/>
      <c r="GT170" s="135"/>
      <c r="HD170" s="135"/>
      <c r="HN170" s="135"/>
      <c r="HX170" s="135"/>
      <c r="IH170" s="135"/>
      <c r="IR170" s="135"/>
      <c r="JB170" s="135"/>
      <c r="JL170" s="135"/>
    </row>
    <row xmlns:x14ac="http://schemas.microsoft.com/office/spreadsheetml/2009/9/ac" r="171" s="3" customFormat="true" x14ac:dyDescent="0.25">
      <c r="A171" s="419"/>
      <c r="B171" s="135"/>
      <c r="L171" s="135"/>
      <c r="V171" s="135"/>
      <c r="AF171" s="135"/>
      <c r="AP171" s="135"/>
      <c r="AZ171" s="135"/>
      <c r="BJ171" s="135"/>
      <c r="BT171" s="135"/>
      <c r="CD171" s="135"/>
      <c r="CN171" s="135"/>
      <c r="CO171" s="135"/>
      <c r="CP171" s="135"/>
      <c r="CQ171" s="135"/>
      <c r="CR171" s="135"/>
      <c r="CS171" s="135"/>
      <c r="CT171" s="135"/>
      <c r="CU171" s="135"/>
      <c r="CX171" s="135"/>
      <c r="DH171" s="135"/>
      <c r="DR171" s="135"/>
      <c r="EB171" s="135"/>
      <c r="EL171" s="135"/>
      <c r="EV171" s="135"/>
      <c r="FF171" s="135"/>
      <c r="FP171" s="135"/>
      <c r="FZ171" s="135"/>
      <c r="GJ171" s="135"/>
      <c r="GT171" s="135"/>
      <c r="HD171" s="135"/>
      <c r="HN171" s="135"/>
      <c r="HX171" s="135"/>
      <c r="IH171" s="135"/>
      <c r="IR171" s="135"/>
      <c r="JB171" s="135"/>
      <c r="JL171" s="135"/>
    </row>
    <row xmlns:x14ac="http://schemas.microsoft.com/office/spreadsheetml/2009/9/ac" r="172" s="3" customFormat="true" x14ac:dyDescent="0.25">
      <c r="A172" s="419"/>
      <c r="B172" s="135"/>
      <c r="L172" s="135"/>
      <c r="V172" s="135"/>
      <c r="AF172" s="135"/>
      <c r="AP172" s="135"/>
      <c r="AZ172" s="135"/>
      <c r="BJ172" s="135"/>
      <c r="BT172" s="135"/>
      <c r="CD172" s="135"/>
      <c r="CN172" s="135"/>
      <c r="CO172" s="135"/>
      <c r="CP172" s="135"/>
      <c r="CQ172" s="135"/>
      <c r="CR172" s="135"/>
      <c r="CS172" s="135"/>
      <c r="CT172" s="135"/>
      <c r="CU172" s="135"/>
      <c r="CX172" s="135"/>
      <c r="DH172" s="135"/>
      <c r="DR172" s="135"/>
      <c r="EB172" s="135"/>
      <c r="EL172" s="135"/>
      <c r="EV172" s="135"/>
      <c r="FF172" s="135"/>
      <c r="FP172" s="135"/>
      <c r="FZ172" s="135"/>
      <c r="GJ172" s="135"/>
      <c r="GT172" s="135"/>
      <c r="HD172" s="135"/>
      <c r="HN172" s="135"/>
      <c r="HX172" s="135"/>
      <c r="IH172" s="135"/>
      <c r="IR172" s="135"/>
      <c r="JB172" s="135"/>
      <c r="JL172" s="135"/>
    </row>
    <row xmlns:x14ac="http://schemas.microsoft.com/office/spreadsheetml/2009/9/ac" r="173" s="3" customFormat="true" x14ac:dyDescent="0.25">
      <c r="A173" s="419"/>
      <c r="B173" s="135"/>
      <c r="L173" s="135"/>
      <c r="V173" s="135"/>
      <c r="AF173" s="135"/>
      <c r="AP173" s="135"/>
      <c r="AZ173" s="135"/>
      <c r="BJ173" s="135"/>
      <c r="BT173" s="135"/>
      <c r="CD173" s="135"/>
      <c r="CN173" s="135"/>
      <c r="CO173" s="135"/>
      <c r="CP173" s="135"/>
      <c r="CQ173" s="135"/>
      <c r="CR173" s="135"/>
      <c r="CS173" s="135"/>
      <c r="CT173" s="135"/>
      <c r="CU173" s="135"/>
      <c r="CX173" s="135"/>
      <c r="DH173" s="135"/>
      <c r="DR173" s="135"/>
      <c r="EB173" s="135"/>
      <c r="EL173" s="135"/>
      <c r="EV173" s="135"/>
      <c r="FF173" s="135"/>
      <c r="FP173" s="135"/>
      <c r="FZ173" s="135"/>
      <c r="GJ173" s="135"/>
      <c r="GT173" s="135"/>
      <c r="HD173" s="135"/>
      <c r="HN173" s="135"/>
      <c r="HX173" s="135"/>
      <c r="IH173" s="135"/>
      <c r="IR173" s="135"/>
      <c r="JB173" s="135"/>
      <c r="JL173" s="135"/>
    </row>
    <row xmlns:x14ac="http://schemas.microsoft.com/office/spreadsheetml/2009/9/ac" r="174" s="3" customFormat="true" x14ac:dyDescent="0.25">
      <c r="A174" s="419"/>
      <c r="B174" s="135"/>
      <c r="L174" s="135"/>
      <c r="V174" s="135"/>
      <c r="AF174" s="135"/>
      <c r="AP174" s="135"/>
      <c r="AZ174" s="135"/>
      <c r="BJ174" s="135"/>
      <c r="BT174" s="135"/>
      <c r="CD174" s="135"/>
      <c r="CN174" s="135"/>
      <c r="CO174" s="135"/>
      <c r="CP174" s="135"/>
      <c r="CQ174" s="135"/>
      <c r="CR174" s="135"/>
      <c r="CS174" s="135"/>
      <c r="CT174" s="135"/>
      <c r="CU174" s="135"/>
      <c r="CX174" s="135"/>
      <c r="DH174" s="135"/>
      <c r="DR174" s="135"/>
      <c r="EB174" s="135"/>
      <c r="EL174" s="135"/>
      <c r="EV174" s="135"/>
      <c r="FF174" s="135"/>
      <c r="FP174" s="135"/>
      <c r="FZ174" s="135"/>
      <c r="GJ174" s="135"/>
      <c r="GT174" s="135"/>
      <c r="HD174" s="135"/>
      <c r="HN174" s="135"/>
      <c r="HX174" s="135"/>
      <c r="IH174" s="135"/>
      <c r="IR174" s="135"/>
      <c r="JB174" s="135"/>
      <c r="JL174" s="135"/>
    </row>
    <row xmlns:x14ac="http://schemas.microsoft.com/office/spreadsheetml/2009/9/ac" r="175" s="3" customFormat="true" x14ac:dyDescent="0.25">
      <c r="A175" s="419"/>
      <c r="B175" s="135"/>
      <c r="L175" s="135"/>
      <c r="V175" s="135"/>
      <c r="AF175" s="135"/>
      <c r="AP175" s="135"/>
      <c r="AZ175" s="135"/>
      <c r="BJ175" s="135"/>
      <c r="BT175" s="135"/>
      <c r="CD175" s="135"/>
      <c r="CN175" s="135"/>
      <c r="CO175" s="135"/>
      <c r="CP175" s="135"/>
      <c r="CQ175" s="135"/>
      <c r="CR175" s="135"/>
      <c r="CS175" s="135"/>
      <c r="CT175" s="135"/>
      <c r="CU175" s="135"/>
      <c r="CX175" s="135"/>
      <c r="DH175" s="135"/>
      <c r="DR175" s="135"/>
      <c r="EB175" s="135"/>
      <c r="EL175" s="135"/>
      <c r="EV175" s="135"/>
      <c r="FF175" s="135"/>
      <c r="FP175" s="135"/>
      <c r="FZ175" s="135"/>
      <c r="GJ175" s="135"/>
      <c r="GT175" s="135"/>
      <c r="HD175" s="135"/>
      <c r="HN175" s="135"/>
      <c r="HX175" s="135"/>
      <c r="IH175" s="135"/>
      <c r="IR175" s="135"/>
      <c r="JB175" s="135"/>
      <c r="JL175" s="135"/>
    </row>
    <row xmlns:x14ac="http://schemas.microsoft.com/office/spreadsheetml/2009/9/ac" r="176" s="3" customFormat="true" x14ac:dyDescent="0.25">
      <c r="A176" s="419"/>
      <c r="B176" s="135"/>
      <c r="L176" s="135"/>
      <c r="V176" s="135"/>
      <c r="AF176" s="135"/>
      <c r="AP176" s="135"/>
      <c r="AZ176" s="135"/>
      <c r="BJ176" s="135"/>
      <c r="BT176" s="135"/>
      <c r="CD176" s="135"/>
      <c r="CN176" s="135"/>
      <c r="CO176" s="135"/>
      <c r="CP176" s="135"/>
      <c r="CQ176" s="135"/>
      <c r="CR176" s="135"/>
      <c r="CS176" s="135"/>
      <c r="CT176" s="135"/>
      <c r="CU176" s="135"/>
      <c r="CX176" s="135"/>
      <c r="DH176" s="135"/>
      <c r="DR176" s="135"/>
      <c r="EB176" s="135"/>
      <c r="EL176" s="135"/>
      <c r="EV176" s="135"/>
      <c r="FF176" s="135"/>
      <c r="FP176" s="135"/>
      <c r="FZ176" s="135"/>
      <c r="GJ176" s="135"/>
      <c r="GT176" s="135"/>
      <c r="HD176" s="135"/>
      <c r="HN176" s="135"/>
      <c r="HX176" s="135"/>
      <c r="IH176" s="135"/>
      <c r="IR176" s="135"/>
      <c r="JB176" s="135"/>
      <c r="JL176" s="135"/>
    </row>
    <row xmlns:x14ac="http://schemas.microsoft.com/office/spreadsheetml/2009/9/ac" r="177" s="3" customFormat="true" x14ac:dyDescent="0.25">
      <c r="A177" s="419"/>
      <c r="B177" s="135"/>
      <c r="L177" s="135"/>
      <c r="V177" s="135"/>
      <c r="AF177" s="135"/>
      <c r="AP177" s="135"/>
      <c r="AZ177" s="135"/>
      <c r="BJ177" s="135"/>
      <c r="BT177" s="135"/>
      <c r="CD177" s="135"/>
      <c r="CN177" s="135"/>
      <c r="CO177" s="135"/>
      <c r="CP177" s="135"/>
      <c r="CQ177" s="135"/>
      <c r="CR177" s="135"/>
      <c r="CS177" s="135"/>
      <c r="CT177" s="135"/>
      <c r="CU177" s="135"/>
      <c r="CX177" s="135"/>
      <c r="DH177" s="135"/>
      <c r="DR177" s="135"/>
      <c r="EB177" s="135"/>
      <c r="EL177" s="135"/>
      <c r="EV177" s="135"/>
      <c r="FF177" s="135"/>
      <c r="FP177" s="135"/>
      <c r="FZ177" s="135"/>
      <c r="GJ177" s="135"/>
      <c r="GT177" s="135"/>
      <c r="HD177" s="135"/>
      <c r="HN177" s="135"/>
      <c r="HX177" s="135"/>
      <c r="IH177" s="135"/>
      <c r="IR177" s="135"/>
      <c r="JB177" s="135"/>
      <c r="JL177" s="135"/>
    </row>
    <row xmlns:x14ac="http://schemas.microsoft.com/office/spreadsheetml/2009/9/ac" r="178" s="3" customFormat="true" x14ac:dyDescent="0.25">
      <c r="A178" s="419"/>
      <c r="B178" s="135"/>
      <c r="L178" s="135"/>
      <c r="V178" s="135"/>
      <c r="AF178" s="135"/>
      <c r="AP178" s="135"/>
      <c r="AZ178" s="135"/>
      <c r="BJ178" s="135"/>
      <c r="BT178" s="135"/>
      <c r="CD178" s="135"/>
      <c r="CN178" s="135"/>
      <c r="CO178" s="135"/>
      <c r="CP178" s="135"/>
      <c r="CQ178" s="135"/>
      <c r="CR178" s="135"/>
      <c r="CS178" s="135"/>
      <c r="CT178" s="135"/>
      <c r="CU178" s="135"/>
      <c r="CX178" s="135"/>
      <c r="DH178" s="135"/>
      <c r="DR178" s="135"/>
      <c r="EB178" s="135"/>
      <c r="EL178" s="135"/>
      <c r="EV178" s="135"/>
      <c r="FF178" s="135"/>
      <c r="FP178" s="135"/>
      <c r="FZ178" s="135"/>
      <c r="GJ178" s="135"/>
      <c r="GT178" s="135"/>
      <c r="HD178" s="135"/>
      <c r="HN178" s="135"/>
      <c r="HX178" s="135"/>
      <c r="IH178" s="135"/>
      <c r="IR178" s="135"/>
      <c r="JB178" s="135"/>
      <c r="JL178" s="135"/>
    </row>
    <row xmlns:x14ac="http://schemas.microsoft.com/office/spreadsheetml/2009/9/ac" r="179" s="3" customFormat="true" x14ac:dyDescent="0.25">
      <c r="A179" s="419"/>
      <c r="B179" s="135"/>
      <c r="L179" s="135"/>
      <c r="V179" s="135"/>
      <c r="AF179" s="135"/>
      <c r="AP179" s="135"/>
      <c r="AZ179" s="135"/>
      <c r="BJ179" s="135"/>
      <c r="BT179" s="135"/>
      <c r="CD179" s="135"/>
      <c r="CN179" s="135"/>
      <c r="CO179" s="135"/>
      <c r="CP179" s="135"/>
      <c r="CQ179" s="135"/>
      <c r="CR179" s="135"/>
      <c r="CS179" s="135"/>
      <c r="CT179" s="135"/>
      <c r="CU179" s="135"/>
      <c r="CX179" s="135"/>
      <c r="DH179" s="135"/>
      <c r="DR179" s="135"/>
      <c r="EB179" s="135"/>
      <c r="EL179" s="135"/>
      <c r="EV179" s="135"/>
      <c r="FF179" s="135"/>
      <c r="FP179" s="135"/>
      <c r="FZ179" s="135"/>
      <c r="GJ179" s="135"/>
      <c r="GT179" s="135"/>
      <c r="HD179" s="135"/>
      <c r="HN179" s="135"/>
      <c r="HX179" s="135"/>
      <c r="IH179" s="135"/>
      <c r="IR179" s="135"/>
      <c r="JB179" s="135"/>
      <c r="JL179" s="135"/>
    </row>
    <row xmlns:x14ac="http://schemas.microsoft.com/office/spreadsheetml/2009/9/ac" r="180" s="3" customFormat="true" x14ac:dyDescent="0.25">
      <c r="A180" s="419"/>
      <c r="B180" s="135"/>
      <c r="L180" s="135"/>
      <c r="V180" s="135"/>
      <c r="AF180" s="135"/>
      <c r="AP180" s="135"/>
      <c r="AZ180" s="135"/>
      <c r="BJ180" s="135"/>
      <c r="BT180" s="135"/>
      <c r="CD180" s="135"/>
      <c r="CN180" s="135"/>
      <c r="CO180" s="135"/>
      <c r="CP180" s="135"/>
      <c r="CQ180" s="135"/>
      <c r="CR180" s="135"/>
      <c r="CS180" s="135"/>
      <c r="CT180" s="135"/>
      <c r="CU180" s="135"/>
      <c r="CX180" s="135"/>
      <c r="DH180" s="135"/>
      <c r="DR180" s="135"/>
      <c r="EB180" s="135"/>
      <c r="EL180" s="135"/>
      <c r="EV180" s="135"/>
      <c r="FF180" s="135"/>
      <c r="FP180" s="135"/>
      <c r="FZ180" s="135"/>
      <c r="GJ180" s="135"/>
      <c r="GT180" s="135"/>
      <c r="HD180" s="135"/>
      <c r="HN180" s="135"/>
      <c r="HX180" s="135"/>
      <c r="IH180" s="135"/>
      <c r="IR180" s="135"/>
      <c r="JB180" s="135"/>
      <c r="JL180" s="135"/>
    </row>
    <row xmlns:x14ac="http://schemas.microsoft.com/office/spreadsheetml/2009/9/ac" r="181" s="3" customFormat="true" x14ac:dyDescent="0.25">
      <c r="A181" s="419"/>
      <c r="B181" s="135"/>
      <c r="L181" s="135"/>
      <c r="V181" s="135"/>
      <c r="AF181" s="135"/>
      <c r="AP181" s="135"/>
      <c r="AZ181" s="135"/>
      <c r="BJ181" s="135"/>
      <c r="BT181" s="135"/>
      <c r="CD181" s="135"/>
      <c r="CN181" s="135"/>
      <c r="CO181" s="135"/>
      <c r="CP181" s="135"/>
      <c r="CQ181" s="135"/>
      <c r="CR181" s="135"/>
      <c r="CS181" s="135"/>
      <c r="CT181" s="135"/>
      <c r="CU181" s="135"/>
      <c r="CX181" s="135"/>
      <c r="DH181" s="135"/>
      <c r="DR181" s="135"/>
      <c r="EB181" s="135"/>
      <c r="EL181" s="135"/>
      <c r="EV181" s="135"/>
      <c r="FF181" s="135"/>
      <c r="FP181" s="135"/>
      <c r="FZ181" s="135"/>
      <c r="GJ181" s="135"/>
      <c r="GT181" s="135"/>
      <c r="HD181" s="135"/>
      <c r="HN181" s="135"/>
      <c r="HX181" s="135"/>
      <c r="IH181" s="135"/>
      <c r="IR181" s="135"/>
      <c r="JB181" s="135"/>
      <c r="JL181" s="135"/>
    </row>
    <row xmlns:x14ac="http://schemas.microsoft.com/office/spreadsheetml/2009/9/ac" r="182" s="3" customFormat="true" x14ac:dyDescent="0.25">
      <c r="A182" s="419"/>
      <c r="B182" s="135"/>
      <c r="L182" s="135"/>
      <c r="V182" s="135"/>
      <c r="AF182" s="135"/>
      <c r="AP182" s="135"/>
      <c r="AZ182" s="135"/>
      <c r="BJ182" s="135"/>
      <c r="BT182" s="135"/>
      <c r="CD182" s="135"/>
      <c r="CN182" s="135"/>
      <c r="CO182" s="135"/>
      <c r="CP182" s="135"/>
      <c r="CQ182" s="135"/>
      <c r="CR182" s="135"/>
      <c r="CS182" s="135"/>
      <c r="CT182" s="135"/>
      <c r="CU182" s="135"/>
      <c r="CX182" s="135"/>
      <c r="DH182" s="135"/>
      <c r="DR182" s="135"/>
      <c r="EB182" s="135"/>
      <c r="EL182" s="135"/>
      <c r="EV182" s="135"/>
      <c r="FF182" s="135"/>
      <c r="FP182" s="135"/>
      <c r="FZ182" s="135"/>
      <c r="GJ182" s="135"/>
      <c r="GT182" s="135"/>
      <c r="HD182" s="135"/>
      <c r="HN182" s="135"/>
      <c r="HX182" s="135"/>
      <c r="IH182" s="135"/>
      <c r="IR182" s="135"/>
      <c r="JB182" s="135"/>
      <c r="JL182" s="135"/>
    </row>
    <row xmlns:x14ac="http://schemas.microsoft.com/office/spreadsheetml/2009/9/ac" r="183" s="3" customFormat="true" x14ac:dyDescent="0.25">
      <c r="A183" s="419"/>
      <c r="B183" s="135"/>
      <c r="L183" s="135"/>
      <c r="V183" s="135"/>
      <c r="AF183" s="135"/>
      <c r="AP183" s="135"/>
      <c r="AZ183" s="135"/>
      <c r="BJ183" s="135"/>
      <c r="BT183" s="135"/>
      <c r="CD183" s="135"/>
      <c r="CN183" s="135"/>
      <c r="CO183" s="135"/>
      <c r="CP183" s="135"/>
      <c r="CQ183" s="135"/>
      <c r="CR183" s="135"/>
      <c r="CS183" s="135"/>
      <c r="CT183" s="135"/>
      <c r="CU183" s="135"/>
      <c r="CX183" s="135"/>
      <c r="DH183" s="135"/>
      <c r="DR183" s="135"/>
      <c r="EB183" s="135"/>
      <c r="EL183" s="135"/>
      <c r="EV183" s="135"/>
      <c r="FF183" s="135"/>
      <c r="FP183" s="135"/>
      <c r="FZ183" s="135"/>
      <c r="GJ183" s="135"/>
      <c r="GT183" s="135"/>
      <c r="HD183" s="135"/>
      <c r="HN183" s="135"/>
      <c r="HX183" s="135"/>
      <c r="IH183" s="135"/>
      <c r="IR183" s="135"/>
      <c r="JB183" s="135"/>
      <c r="JL183" s="135"/>
    </row>
    <row xmlns:x14ac="http://schemas.microsoft.com/office/spreadsheetml/2009/9/ac" r="184" s="3" customFormat="true" x14ac:dyDescent="0.25">
      <c r="A184" s="419"/>
      <c r="B184" s="135"/>
      <c r="L184" s="135"/>
      <c r="V184" s="135"/>
      <c r="AF184" s="135"/>
      <c r="AP184" s="135"/>
      <c r="AZ184" s="135"/>
      <c r="BJ184" s="135"/>
      <c r="BT184" s="135"/>
      <c r="CD184" s="135"/>
      <c r="CN184" s="135"/>
      <c r="CO184" s="135"/>
      <c r="CP184" s="135"/>
      <c r="CQ184" s="135"/>
      <c r="CR184" s="135"/>
      <c r="CS184" s="135"/>
      <c r="CT184" s="135"/>
      <c r="CU184" s="135"/>
      <c r="CX184" s="135"/>
      <c r="DH184" s="135"/>
      <c r="DR184" s="135"/>
      <c r="EB184" s="135"/>
      <c r="EL184" s="135"/>
      <c r="EV184" s="135"/>
      <c r="FF184" s="135"/>
      <c r="FP184" s="135"/>
      <c r="FZ184" s="135"/>
      <c r="GJ184" s="135"/>
      <c r="GT184" s="135"/>
      <c r="HD184" s="135"/>
      <c r="HN184" s="135"/>
      <c r="HX184" s="135"/>
      <c r="IH184" s="135"/>
      <c r="IR184" s="135"/>
      <c r="JB184" s="135"/>
      <c r="JL184" s="135"/>
    </row>
    <row xmlns:x14ac="http://schemas.microsoft.com/office/spreadsheetml/2009/9/ac" r="185" s="3" customFormat="true" x14ac:dyDescent="0.25">
      <c r="A185" s="419"/>
      <c r="B185" s="135"/>
      <c r="L185" s="135"/>
      <c r="V185" s="135"/>
      <c r="AF185" s="135"/>
      <c r="AP185" s="135"/>
      <c r="AZ185" s="135"/>
      <c r="BJ185" s="135"/>
      <c r="BT185" s="135"/>
      <c r="CD185" s="135"/>
      <c r="CN185" s="135"/>
      <c r="CO185" s="135"/>
      <c r="CP185" s="135"/>
      <c r="CQ185" s="135"/>
      <c r="CR185" s="135"/>
      <c r="CS185" s="135"/>
      <c r="CT185" s="135"/>
      <c r="CU185" s="135"/>
      <c r="CX185" s="135"/>
      <c r="DH185" s="135"/>
      <c r="DR185" s="135"/>
      <c r="EB185" s="135"/>
      <c r="EL185" s="135"/>
      <c r="EV185" s="135"/>
      <c r="FF185" s="135"/>
      <c r="FP185" s="135"/>
      <c r="FZ185" s="135"/>
      <c r="GJ185" s="135"/>
      <c r="GT185" s="135"/>
      <c r="HD185" s="135"/>
      <c r="HN185" s="135"/>
      <c r="HX185" s="135"/>
      <c r="IH185" s="135"/>
      <c r="IR185" s="135"/>
      <c r="JB185" s="135"/>
      <c r="JL185" s="135"/>
    </row>
    <row xmlns:x14ac="http://schemas.microsoft.com/office/spreadsheetml/2009/9/ac" r="186" s="3" customFormat="true" x14ac:dyDescent="0.25">
      <c r="A186" s="419"/>
      <c r="B186" s="135"/>
      <c r="L186" s="135"/>
      <c r="V186" s="135"/>
      <c r="AF186" s="135"/>
      <c r="AP186" s="135"/>
      <c r="AZ186" s="135"/>
      <c r="BJ186" s="135"/>
      <c r="BT186" s="135"/>
      <c r="CD186" s="135"/>
      <c r="CN186" s="135"/>
      <c r="CO186" s="135"/>
      <c r="CP186" s="135"/>
      <c r="CQ186" s="135"/>
      <c r="CR186" s="135"/>
      <c r="CS186" s="135"/>
      <c r="CT186" s="135"/>
      <c r="CU186" s="135"/>
      <c r="CX186" s="135"/>
      <c r="DH186" s="135"/>
      <c r="DR186" s="135"/>
      <c r="EB186" s="135"/>
      <c r="EL186" s="135"/>
      <c r="EV186" s="135"/>
      <c r="FF186" s="135"/>
      <c r="FP186" s="135"/>
      <c r="FZ186" s="135"/>
      <c r="GJ186" s="135"/>
      <c r="GT186" s="135"/>
      <c r="HD186" s="135"/>
      <c r="HN186" s="135"/>
      <c r="HX186" s="135"/>
      <c r="IH186" s="135"/>
      <c r="IR186" s="135"/>
      <c r="JB186" s="135"/>
      <c r="JL186" s="135"/>
    </row>
    <row xmlns:x14ac="http://schemas.microsoft.com/office/spreadsheetml/2009/9/ac" r="187" s="3" customFormat="true" x14ac:dyDescent="0.25">
      <c r="A187" s="419"/>
      <c r="B187" s="135"/>
      <c r="L187" s="135"/>
      <c r="V187" s="135"/>
      <c r="AF187" s="135"/>
      <c r="AP187" s="135"/>
      <c r="AZ187" s="135"/>
      <c r="BJ187" s="135"/>
      <c r="BT187" s="135"/>
      <c r="CD187" s="135"/>
      <c r="CN187" s="135"/>
      <c r="CO187" s="135"/>
      <c r="CP187" s="135"/>
      <c r="CQ187" s="135"/>
      <c r="CR187" s="135"/>
      <c r="CS187" s="135"/>
      <c r="CT187" s="135"/>
      <c r="CU187" s="135"/>
      <c r="CX187" s="135"/>
      <c r="DH187" s="135"/>
      <c r="DR187" s="135"/>
      <c r="EB187" s="135"/>
      <c r="EL187" s="135"/>
      <c r="EV187" s="135"/>
      <c r="FF187" s="135"/>
      <c r="FP187" s="135"/>
      <c r="FZ187" s="135"/>
      <c r="GJ187" s="135"/>
      <c r="GT187" s="135"/>
      <c r="HD187" s="135"/>
      <c r="HN187" s="135"/>
      <c r="HX187" s="135"/>
      <c r="IH187" s="135"/>
      <c r="IR187" s="135"/>
      <c r="JB187" s="135"/>
      <c r="JL187" s="135"/>
    </row>
    <row xmlns:x14ac="http://schemas.microsoft.com/office/spreadsheetml/2009/9/ac" r="188" s="3" customFormat="true" x14ac:dyDescent="0.25">
      <c r="A188" s="419"/>
      <c r="B188" s="135"/>
      <c r="L188" s="135"/>
      <c r="V188" s="135"/>
      <c r="AF188" s="135"/>
      <c r="AP188" s="135"/>
      <c r="AZ188" s="135"/>
      <c r="BJ188" s="135"/>
      <c r="BT188" s="135"/>
      <c r="CD188" s="135"/>
      <c r="CN188" s="135"/>
      <c r="CO188" s="135"/>
      <c r="CP188" s="135"/>
      <c r="CQ188" s="135"/>
      <c r="CR188" s="135"/>
      <c r="CS188" s="135"/>
      <c r="CT188" s="135"/>
      <c r="CU188" s="135"/>
      <c r="CX188" s="135"/>
      <c r="DH188" s="135"/>
      <c r="DR188" s="135"/>
      <c r="EB188" s="135"/>
      <c r="EL188" s="135"/>
      <c r="EV188" s="135"/>
      <c r="FF188" s="135"/>
      <c r="FP188" s="135"/>
      <c r="FZ188" s="135"/>
      <c r="GJ188" s="135"/>
      <c r="GT188" s="135"/>
      <c r="HD188" s="135"/>
      <c r="HN188" s="135"/>
      <c r="HX188" s="135"/>
      <c r="IH188" s="135"/>
      <c r="IR188" s="135"/>
      <c r="JB188" s="135"/>
      <c r="JL188" s="135"/>
    </row>
    <row xmlns:x14ac="http://schemas.microsoft.com/office/spreadsheetml/2009/9/ac" r="189" s="3" customFormat="true" x14ac:dyDescent="0.25">
      <c r="A189" s="419"/>
      <c r="B189" s="135"/>
      <c r="L189" s="135"/>
      <c r="V189" s="135"/>
      <c r="AF189" s="135"/>
      <c r="AP189" s="135"/>
      <c r="AZ189" s="135"/>
      <c r="BJ189" s="135"/>
      <c r="BT189" s="135"/>
      <c r="CD189" s="135"/>
      <c r="CN189" s="135"/>
      <c r="CO189" s="135"/>
      <c r="CP189" s="135"/>
      <c r="CQ189" s="135"/>
      <c r="CR189" s="135"/>
      <c r="CS189" s="135"/>
      <c r="CT189" s="135"/>
      <c r="CU189" s="135"/>
      <c r="CX189" s="135"/>
      <c r="DH189" s="135"/>
      <c r="DR189" s="135"/>
      <c r="EB189" s="135"/>
      <c r="EL189" s="135"/>
      <c r="EV189" s="135"/>
      <c r="FF189" s="135"/>
      <c r="FP189" s="135"/>
      <c r="FZ189" s="135"/>
      <c r="GJ189" s="135"/>
      <c r="GT189" s="135"/>
      <c r="HD189" s="135"/>
      <c r="HN189" s="135"/>
      <c r="HX189" s="135"/>
      <c r="IH189" s="135"/>
      <c r="IR189" s="135"/>
      <c r="JB189" s="135"/>
      <c r="JL189" s="135"/>
    </row>
    <row xmlns:x14ac="http://schemas.microsoft.com/office/spreadsheetml/2009/9/ac" r="190" s="3" customFormat="true" x14ac:dyDescent="0.25">
      <c r="A190" s="419"/>
      <c r="B190" s="135"/>
      <c r="L190" s="135"/>
      <c r="V190" s="135"/>
      <c r="AF190" s="135"/>
      <c r="AP190" s="135"/>
      <c r="AZ190" s="135"/>
      <c r="BJ190" s="135"/>
      <c r="BT190" s="135"/>
      <c r="CD190" s="135"/>
      <c r="CN190" s="135"/>
      <c r="CO190" s="135"/>
      <c r="CP190" s="135"/>
      <c r="CQ190" s="135"/>
      <c r="CR190" s="135"/>
      <c r="CS190" s="135"/>
      <c r="CT190" s="135"/>
      <c r="CU190" s="135"/>
      <c r="CX190" s="135"/>
      <c r="DH190" s="135"/>
      <c r="DR190" s="135"/>
      <c r="EB190" s="135"/>
      <c r="EL190" s="135"/>
      <c r="EV190" s="135"/>
      <c r="FF190" s="135"/>
      <c r="FP190" s="135"/>
      <c r="FZ190" s="135"/>
      <c r="GJ190" s="135"/>
      <c r="GT190" s="135"/>
      <c r="HD190" s="135"/>
      <c r="HN190" s="135"/>
      <c r="HX190" s="135"/>
      <c r="IH190" s="135"/>
      <c r="IR190" s="135"/>
      <c r="JB190" s="135"/>
      <c r="JL190" s="135"/>
    </row>
    <row xmlns:x14ac="http://schemas.microsoft.com/office/spreadsheetml/2009/9/ac" r="191" s="3" customFormat="true" x14ac:dyDescent="0.25">
      <c r="A191" s="419"/>
      <c r="B191" s="135"/>
      <c r="L191" s="135"/>
      <c r="V191" s="135"/>
      <c r="AF191" s="135"/>
      <c r="AP191" s="135"/>
      <c r="AZ191" s="135"/>
      <c r="BJ191" s="135"/>
      <c r="BT191" s="135"/>
      <c r="CD191" s="135"/>
      <c r="CN191" s="135"/>
      <c r="CO191" s="135"/>
      <c r="CP191" s="135"/>
      <c r="CQ191" s="135"/>
      <c r="CR191" s="135"/>
      <c r="CS191" s="135"/>
      <c r="CT191" s="135"/>
      <c r="CU191" s="135"/>
      <c r="CX191" s="135"/>
      <c r="DH191" s="135"/>
      <c r="DR191" s="135"/>
      <c r="EB191" s="135"/>
      <c r="EL191" s="135"/>
      <c r="EV191" s="135"/>
      <c r="FF191" s="135"/>
      <c r="FP191" s="135"/>
      <c r="FZ191" s="135"/>
      <c r="GJ191" s="135"/>
      <c r="GT191" s="135"/>
      <c r="HD191" s="135"/>
      <c r="HN191" s="135"/>
      <c r="HX191" s="135"/>
      <c r="IH191" s="135"/>
      <c r="IR191" s="135"/>
      <c r="JB191" s="135"/>
      <c r="JL191" s="135"/>
    </row>
    <row xmlns:x14ac="http://schemas.microsoft.com/office/spreadsheetml/2009/9/ac" r="192" s="3" customFormat="true" x14ac:dyDescent="0.25">
      <c r="A192" s="419"/>
      <c r="B192" s="135"/>
      <c r="L192" s="135"/>
      <c r="V192" s="135"/>
      <c r="AF192" s="135"/>
      <c r="AP192" s="135"/>
      <c r="AZ192" s="135"/>
      <c r="BJ192" s="135"/>
      <c r="BT192" s="135"/>
      <c r="CD192" s="135"/>
      <c r="CN192" s="135"/>
      <c r="CO192" s="135"/>
      <c r="CP192" s="135"/>
      <c r="CQ192" s="135"/>
      <c r="CR192" s="135"/>
      <c r="CS192" s="135"/>
      <c r="CT192" s="135"/>
      <c r="CU192" s="135"/>
      <c r="CX192" s="135"/>
      <c r="DH192" s="135"/>
      <c r="DR192" s="135"/>
      <c r="EB192" s="135"/>
      <c r="EL192" s="135"/>
      <c r="EV192" s="135"/>
      <c r="FF192" s="135"/>
      <c r="FP192" s="135"/>
      <c r="FZ192" s="135"/>
      <c r="GJ192" s="135"/>
      <c r="GT192" s="135"/>
      <c r="HD192" s="135"/>
      <c r="HN192" s="135"/>
      <c r="HX192" s="135"/>
      <c r="IH192" s="135"/>
      <c r="IR192" s="135"/>
      <c r="JB192" s="135"/>
      <c r="JL192" s="135"/>
    </row>
    <row xmlns:x14ac="http://schemas.microsoft.com/office/spreadsheetml/2009/9/ac" r="193" s="3" customFormat="true" x14ac:dyDescent="0.25">
      <c r="A193" s="419"/>
      <c r="B193" s="135"/>
      <c r="L193" s="135"/>
      <c r="V193" s="135"/>
      <c r="AF193" s="135"/>
      <c r="AP193" s="135"/>
      <c r="AZ193" s="135"/>
      <c r="BJ193" s="135"/>
      <c r="BT193" s="135"/>
      <c r="CD193" s="135"/>
      <c r="CN193" s="135"/>
      <c r="CO193" s="135"/>
      <c r="CP193" s="135"/>
      <c r="CQ193" s="135"/>
      <c r="CR193" s="135"/>
      <c r="CS193" s="135"/>
      <c r="CT193" s="135"/>
      <c r="CU193" s="135"/>
      <c r="CX193" s="135"/>
      <c r="DH193" s="135"/>
      <c r="DR193" s="135"/>
      <c r="EB193" s="135"/>
      <c r="EL193" s="135"/>
      <c r="EV193" s="135"/>
      <c r="FF193" s="135"/>
      <c r="FP193" s="135"/>
      <c r="FZ193" s="135"/>
      <c r="GJ193" s="135"/>
      <c r="GT193" s="135"/>
      <c r="HD193" s="135"/>
      <c r="HN193" s="135"/>
      <c r="HX193" s="135"/>
      <c r="IH193" s="135"/>
      <c r="IR193" s="135"/>
      <c r="JB193" s="135"/>
      <c r="JL193" s="135"/>
    </row>
    <row xmlns:x14ac="http://schemas.microsoft.com/office/spreadsheetml/2009/9/ac" r="194" s="3" customFormat="true" x14ac:dyDescent="0.25">
      <c r="A194" s="419"/>
      <c r="B194" s="135"/>
      <c r="L194" s="135"/>
      <c r="V194" s="135"/>
      <c r="AF194" s="135"/>
      <c r="AP194" s="135"/>
      <c r="AZ194" s="135"/>
      <c r="BJ194" s="135"/>
      <c r="BT194" s="135"/>
      <c r="CD194" s="135"/>
      <c r="CN194" s="135"/>
      <c r="CO194" s="135"/>
      <c r="CP194" s="135"/>
      <c r="CQ194" s="135"/>
      <c r="CR194" s="135"/>
      <c r="CS194" s="135"/>
      <c r="CT194" s="135"/>
      <c r="CU194" s="135"/>
      <c r="CX194" s="135"/>
      <c r="DH194" s="135"/>
      <c r="DR194" s="135"/>
      <c r="EB194" s="135"/>
      <c r="EL194" s="135"/>
      <c r="EV194" s="135"/>
      <c r="FF194" s="135"/>
      <c r="FP194" s="135"/>
      <c r="FZ194" s="135"/>
      <c r="GJ194" s="135"/>
      <c r="GT194" s="135"/>
      <c r="HD194" s="135"/>
      <c r="HN194" s="135"/>
      <c r="HX194" s="135"/>
      <c r="IH194" s="135"/>
      <c r="IR194" s="135"/>
      <c r="JB194" s="135"/>
      <c r="JL194" s="135"/>
    </row>
    <row xmlns:x14ac="http://schemas.microsoft.com/office/spreadsheetml/2009/9/ac" r="195" s="3" customFormat="true" x14ac:dyDescent="0.25">
      <c r="A195" s="419"/>
      <c r="B195" s="135"/>
      <c r="L195" s="135"/>
      <c r="V195" s="135"/>
      <c r="AF195" s="135"/>
      <c r="AP195" s="135"/>
      <c r="AZ195" s="135"/>
      <c r="BJ195" s="135"/>
      <c r="BT195" s="135"/>
      <c r="CD195" s="135"/>
      <c r="CN195" s="135"/>
      <c r="CO195" s="135"/>
      <c r="CP195" s="135"/>
      <c r="CQ195" s="135"/>
      <c r="CR195" s="135"/>
      <c r="CS195" s="135"/>
      <c r="CT195" s="135"/>
      <c r="CU195" s="135"/>
      <c r="CX195" s="135"/>
      <c r="DH195" s="135"/>
      <c r="DR195" s="135"/>
      <c r="EB195" s="135"/>
      <c r="EL195" s="135"/>
      <c r="EV195" s="135"/>
      <c r="FF195" s="135"/>
      <c r="FP195" s="135"/>
      <c r="FZ195" s="135"/>
      <c r="GJ195" s="135"/>
      <c r="GT195" s="135"/>
      <c r="HD195" s="135"/>
      <c r="HN195" s="135"/>
      <c r="HX195" s="135"/>
      <c r="IH195" s="135"/>
      <c r="IR195" s="135"/>
      <c r="JB195" s="135"/>
      <c r="JL195" s="135"/>
    </row>
    <row xmlns:x14ac="http://schemas.microsoft.com/office/spreadsheetml/2009/9/ac" r="196" s="3" customFormat="true" x14ac:dyDescent="0.25">
      <c r="A196" s="419"/>
      <c r="B196" s="135"/>
      <c r="L196" s="135"/>
      <c r="V196" s="135"/>
      <c r="AF196" s="135"/>
      <c r="AP196" s="135"/>
      <c r="AZ196" s="135"/>
      <c r="BJ196" s="135"/>
      <c r="BT196" s="135"/>
      <c r="CD196" s="135"/>
      <c r="CN196" s="135"/>
      <c r="CO196" s="135"/>
      <c r="CP196" s="135"/>
      <c r="CQ196" s="135"/>
      <c r="CR196" s="135"/>
      <c r="CS196" s="135"/>
      <c r="CT196" s="135"/>
      <c r="CU196" s="135"/>
      <c r="CX196" s="135"/>
      <c r="DH196" s="135"/>
      <c r="DR196" s="135"/>
      <c r="EB196" s="135"/>
      <c r="EL196" s="135"/>
      <c r="EV196" s="135"/>
      <c r="FF196" s="135"/>
      <c r="FP196" s="135"/>
      <c r="FZ196" s="135"/>
      <c r="GJ196" s="135"/>
      <c r="GT196" s="135"/>
      <c r="HD196" s="135"/>
      <c r="HN196" s="135"/>
      <c r="HX196" s="135"/>
      <c r="IH196" s="135"/>
      <c r="IR196" s="135"/>
      <c r="JB196" s="135"/>
      <c r="JL196" s="135"/>
    </row>
    <row xmlns:x14ac="http://schemas.microsoft.com/office/spreadsheetml/2009/9/ac" r="197" s="3" customFormat="true" x14ac:dyDescent="0.25">
      <c r="A197" s="419"/>
      <c r="B197" s="135"/>
      <c r="L197" s="135"/>
      <c r="V197" s="135"/>
      <c r="AF197" s="135"/>
      <c r="AP197" s="135"/>
      <c r="AZ197" s="135"/>
      <c r="BJ197" s="135"/>
      <c r="BT197" s="135"/>
      <c r="CD197" s="135"/>
      <c r="CN197" s="135"/>
      <c r="CO197" s="135"/>
      <c r="CP197" s="135"/>
      <c r="CQ197" s="135"/>
      <c r="CR197" s="135"/>
      <c r="CS197" s="135"/>
      <c r="CT197" s="135"/>
      <c r="CU197" s="135"/>
      <c r="CX197" s="135"/>
      <c r="DH197" s="135"/>
      <c r="DR197" s="135"/>
      <c r="EB197" s="135"/>
      <c r="EL197" s="135"/>
      <c r="EV197" s="135"/>
      <c r="FF197" s="135"/>
      <c r="FP197" s="135"/>
      <c r="FZ197" s="135"/>
      <c r="GJ197" s="135"/>
      <c r="GT197" s="135"/>
      <c r="HD197" s="135"/>
      <c r="HN197" s="135"/>
      <c r="HX197" s="135"/>
      <c r="IH197" s="135"/>
      <c r="IR197" s="135"/>
      <c r="JB197" s="135"/>
      <c r="JL197" s="135"/>
    </row>
    <row xmlns:x14ac="http://schemas.microsoft.com/office/spreadsheetml/2009/9/ac" r="198" s="3" customFormat="true" x14ac:dyDescent="0.25">
      <c r="A198" s="419"/>
      <c r="B198" s="135"/>
      <c r="L198" s="135"/>
      <c r="V198" s="135"/>
      <c r="AF198" s="135"/>
      <c r="AP198" s="135"/>
      <c r="AZ198" s="135"/>
      <c r="BJ198" s="135"/>
      <c r="BT198" s="135"/>
      <c r="CD198" s="135"/>
      <c r="CN198" s="135"/>
      <c r="CO198" s="135"/>
      <c r="CP198" s="135"/>
      <c r="CQ198" s="135"/>
      <c r="CR198" s="135"/>
      <c r="CS198" s="135"/>
      <c r="CT198" s="135"/>
      <c r="CU198" s="135"/>
      <c r="CX198" s="135"/>
      <c r="DH198" s="135"/>
      <c r="DR198" s="135"/>
      <c r="EB198" s="135"/>
      <c r="EL198" s="135"/>
      <c r="EV198" s="135"/>
      <c r="FF198" s="135"/>
      <c r="FP198" s="135"/>
      <c r="FZ198" s="135"/>
      <c r="GJ198" s="135"/>
      <c r="GT198" s="135"/>
      <c r="HD198" s="135"/>
      <c r="HN198" s="135"/>
      <c r="HX198" s="135"/>
      <c r="IH198" s="135"/>
      <c r="IR198" s="135"/>
      <c r="JB198" s="135"/>
      <c r="JL198" s="135"/>
    </row>
    <row xmlns:x14ac="http://schemas.microsoft.com/office/spreadsheetml/2009/9/ac" r="199" s="3" customFormat="true" x14ac:dyDescent="0.25">
      <c r="A199" s="419"/>
      <c r="B199" s="135"/>
      <c r="L199" s="135"/>
      <c r="V199" s="135"/>
      <c r="AF199" s="135"/>
      <c r="AP199" s="135"/>
      <c r="AZ199" s="135"/>
      <c r="BJ199" s="135"/>
      <c r="BT199" s="135"/>
      <c r="CD199" s="135"/>
      <c r="CN199" s="135"/>
      <c r="CO199" s="135"/>
      <c r="CP199" s="135"/>
      <c r="CQ199" s="135"/>
      <c r="CR199" s="135"/>
      <c r="CS199" s="135"/>
      <c r="CT199" s="135"/>
      <c r="CU199" s="135"/>
      <c r="CX199" s="135"/>
      <c r="DH199" s="135"/>
      <c r="DR199" s="135"/>
      <c r="EB199" s="135"/>
      <c r="EL199" s="135"/>
      <c r="EV199" s="135"/>
      <c r="FF199" s="135"/>
      <c r="FP199" s="135"/>
      <c r="FZ199" s="135"/>
      <c r="GJ199" s="135"/>
      <c r="GT199" s="135"/>
      <c r="HD199" s="135"/>
      <c r="HN199" s="135"/>
      <c r="HX199" s="135"/>
      <c r="IH199" s="135"/>
      <c r="IR199" s="135"/>
      <c r="JB199" s="135"/>
      <c r="JL199" s="135"/>
    </row>
    <row xmlns:x14ac="http://schemas.microsoft.com/office/spreadsheetml/2009/9/ac" r="200" s="3" customFormat="true" x14ac:dyDescent="0.25">
      <c r="A200" s="419"/>
      <c r="B200" s="135"/>
      <c r="L200" s="135"/>
      <c r="V200" s="135"/>
      <c r="AF200" s="135"/>
      <c r="AP200" s="135"/>
      <c r="AZ200" s="135"/>
      <c r="BJ200" s="135"/>
      <c r="BT200" s="135"/>
      <c r="CD200" s="135"/>
      <c r="CN200" s="135"/>
      <c r="CO200" s="135"/>
      <c r="CP200" s="135"/>
      <c r="CQ200" s="135"/>
      <c r="CR200" s="135"/>
      <c r="CS200" s="135"/>
      <c r="CT200" s="135"/>
      <c r="CU200" s="135"/>
      <c r="CX200" s="135"/>
      <c r="DH200" s="135"/>
      <c r="DR200" s="135"/>
      <c r="EB200" s="135"/>
      <c r="EL200" s="135"/>
      <c r="EV200" s="135"/>
      <c r="FF200" s="135"/>
      <c r="FP200" s="135"/>
      <c r="FZ200" s="135"/>
      <c r="GJ200" s="135"/>
      <c r="GT200" s="135"/>
      <c r="HD200" s="135"/>
      <c r="HN200" s="135"/>
      <c r="HX200" s="135"/>
      <c r="IH200" s="135"/>
      <c r="IR200" s="135"/>
      <c r="JB200" s="135"/>
      <c r="JL200" s="135"/>
    </row>
    <row xmlns:x14ac="http://schemas.microsoft.com/office/spreadsheetml/2009/9/ac" r="201" s="3" customFormat="true" x14ac:dyDescent="0.25">
      <c r="A201" s="419"/>
      <c r="B201" s="135"/>
      <c r="L201" s="135"/>
      <c r="V201" s="135"/>
      <c r="AF201" s="135"/>
      <c r="AP201" s="135"/>
      <c r="AZ201" s="135"/>
      <c r="BJ201" s="135"/>
      <c r="BT201" s="135"/>
      <c r="CD201" s="135"/>
      <c r="CN201" s="135"/>
      <c r="CO201" s="135"/>
      <c r="CP201" s="135"/>
      <c r="CQ201" s="135"/>
      <c r="CR201" s="135"/>
      <c r="CS201" s="135"/>
      <c r="CT201" s="135"/>
      <c r="CU201" s="135"/>
      <c r="CX201" s="135"/>
      <c r="DH201" s="135"/>
      <c r="DR201" s="135"/>
      <c r="EB201" s="135"/>
      <c r="EL201" s="135"/>
      <c r="EV201" s="135"/>
      <c r="FF201" s="135"/>
      <c r="FP201" s="135"/>
      <c r="FZ201" s="135"/>
      <c r="GJ201" s="135"/>
      <c r="GT201" s="135"/>
      <c r="HD201" s="135"/>
      <c r="HN201" s="135"/>
      <c r="HX201" s="135"/>
      <c r="IH201" s="135"/>
      <c r="IR201" s="135"/>
      <c r="JB201" s="135"/>
      <c r="JL201" s="135"/>
    </row>
    <row xmlns:x14ac="http://schemas.microsoft.com/office/spreadsheetml/2009/9/ac" r="202" s="3" customFormat="true" x14ac:dyDescent="0.25">
      <c r="A202" s="419"/>
      <c r="B202" s="135"/>
      <c r="L202" s="135"/>
      <c r="V202" s="135"/>
      <c r="AF202" s="135"/>
      <c r="AP202" s="135"/>
      <c r="AZ202" s="135"/>
      <c r="BJ202" s="135"/>
      <c r="BT202" s="135"/>
      <c r="CD202" s="135"/>
      <c r="CN202" s="135"/>
      <c r="CO202" s="135"/>
      <c r="CP202" s="135"/>
      <c r="CQ202" s="135"/>
      <c r="CR202" s="135"/>
      <c r="CS202" s="135"/>
      <c r="CT202" s="135"/>
      <c r="CU202" s="135"/>
      <c r="CX202" s="135"/>
      <c r="DH202" s="135"/>
      <c r="DR202" s="135"/>
      <c r="EB202" s="135"/>
      <c r="EL202" s="135"/>
      <c r="EV202" s="135"/>
      <c r="FF202" s="135"/>
      <c r="FP202" s="135"/>
      <c r="FZ202" s="135"/>
      <c r="GJ202" s="135"/>
      <c r="GT202" s="135"/>
      <c r="HD202" s="135"/>
      <c r="HN202" s="135"/>
      <c r="HX202" s="135"/>
      <c r="IH202" s="135"/>
      <c r="IR202" s="135"/>
      <c r="JB202" s="135"/>
      <c r="JL202" s="135"/>
    </row>
    <row xmlns:x14ac="http://schemas.microsoft.com/office/spreadsheetml/2009/9/ac" r="203" s="3" customFormat="true" x14ac:dyDescent="0.25">
      <c r="A203" s="419"/>
      <c r="B203" s="135"/>
      <c r="L203" s="135"/>
      <c r="V203" s="135"/>
      <c r="AF203" s="135"/>
      <c r="AP203" s="135"/>
      <c r="AZ203" s="135"/>
      <c r="BJ203" s="135"/>
      <c r="BT203" s="135"/>
      <c r="CD203" s="135"/>
      <c r="CN203" s="135"/>
      <c r="CO203" s="135"/>
      <c r="CP203" s="135"/>
      <c r="CQ203" s="135"/>
      <c r="CR203" s="135"/>
      <c r="CS203" s="135"/>
      <c r="CT203" s="135"/>
      <c r="CU203" s="135"/>
      <c r="CX203" s="135"/>
      <c r="DH203" s="135"/>
      <c r="DR203" s="135"/>
      <c r="EB203" s="135"/>
      <c r="EL203" s="135"/>
      <c r="EV203" s="135"/>
      <c r="FF203" s="135"/>
      <c r="FP203" s="135"/>
      <c r="FZ203" s="135"/>
      <c r="GJ203" s="135"/>
      <c r="GT203" s="135"/>
      <c r="HD203" s="135"/>
      <c r="HN203" s="135"/>
      <c r="HX203" s="135"/>
      <c r="IH203" s="135"/>
      <c r="IR203" s="135"/>
      <c r="JB203" s="135"/>
      <c r="JL203" s="135"/>
    </row>
    <row xmlns:x14ac="http://schemas.microsoft.com/office/spreadsheetml/2009/9/ac" r="204" s="3" customFormat="true" x14ac:dyDescent="0.25">
      <c r="A204" s="419"/>
      <c r="B204" s="135"/>
      <c r="L204" s="135"/>
      <c r="V204" s="135"/>
      <c r="AF204" s="135"/>
      <c r="AP204" s="135"/>
      <c r="AZ204" s="135"/>
      <c r="BJ204" s="135"/>
      <c r="BT204" s="135"/>
      <c r="CD204" s="135"/>
      <c r="CN204" s="135"/>
      <c r="CO204" s="135"/>
      <c r="CP204" s="135"/>
      <c r="CQ204" s="135"/>
      <c r="CR204" s="135"/>
      <c r="CS204" s="135"/>
      <c r="CT204" s="135"/>
      <c r="CU204" s="135"/>
      <c r="CX204" s="135"/>
      <c r="DH204" s="135"/>
      <c r="DR204" s="135"/>
      <c r="EB204" s="135"/>
      <c r="EL204" s="135"/>
      <c r="EV204" s="135"/>
      <c r="FF204" s="135"/>
      <c r="FP204" s="135"/>
      <c r="FZ204" s="135"/>
      <c r="GJ204" s="135"/>
      <c r="GT204" s="135"/>
      <c r="HD204" s="135"/>
      <c r="HN204" s="135"/>
      <c r="HX204" s="135"/>
      <c r="IH204" s="135"/>
      <c r="IR204" s="135"/>
      <c r="JB204" s="135"/>
      <c r="JL204" s="135"/>
    </row>
    <row xmlns:x14ac="http://schemas.microsoft.com/office/spreadsheetml/2009/9/ac" r="205" s="3" customFormat="true" x14ac:dyDescent="0.25">
      <c r="A205" s="419"/>
      <c r="B205" s="135"/>
      <c r="L205" s="135"/>
      <c r="V205" s="135"/>
      <c r="AF205" s="135"/>
      <c r="AP205" s="135"/>
      <c r="AZ205" s="135"/>
      <c r="BJ205" s="135"/>
      <c r="BT205" s="135"/>
      <c r="CD205" s="135"/>
      <c r="CN205" s="135"/>
      <c r="CO205" s="135"/>
      <c r="CP205" s="135"/>
      <c r="CQ205" s="135"/>
      <c r="CR205" s="135"/>
      <c r="CS205" s="135"/>
      <c r="CT205" s="135"/>
      <c r="CU205" s="135"/>
      <c r="CX205" s="135"/>
      <c r="DH205" s="135"/>
      <c r="DR205" s="135"/>
      <c r="EB205" s="135"/>
      <c r="EL205" s="135"/>
      <c r="EV205" s="135"/>
      <c r="FF205" s="135"/>
      <c r="FP205" s="135"/>
      <c r="FZ205" s="135"/>
      <c r="GJ205" s="135"/>
      <c r="GT205" s="135"/>
      <c r="HD205" s="135"/>
      <c r="HN205" s="135"/>
      <c r="HX205" s="135"/>
      <c r="IH205" s="135"/>
      <c r="IR205" s="135"/>
      <c r="JB205" s="135"/>
      <c r="JL205" s="135"/>
    </row>
    <row xmlns:x14ac="http://schemas.microsoft.com/office/spreadsheetml/2009/9/ac" r="206" s="3" customFormat="true" x14ac:dyDescent="0.25">
      <c r="A206" s="419"/>
      <c r="B206" s="135"/>
      <c r="L206" s="135"/>
      <c r="V206" s="135"/>
      <c r="AF206" s="135"/>
      <c r="AP206" s="135"/>
      <c r="AZ206" s="135"/>
      <c r="BJ206" s="135"/>
      <c r="BT206" s="135"/>
      <c r="CD206" s="135"/>
      <c r="CN206" s="135"/>
      <c r="CO206" s="135"/>
      <c r="CP206" s="135"/>
      <c r="CQ206" s="135"/>
      <c r="CR206" s="135"/>
      <c r="CS206" s="135"/>
      <c r="CT206" s="135"/>
      <c r="CU206" s="135"/>
      <c r="CX206" s="135"/>
      <c r="DH206" s="135"/>
      <c r="DR206" s="135"/>
      <c r="EB206" s="135"/>
      <c r="EL206" s="135"/>
      <c r="EV206" s="135"/>
      <c r="FF206" s="135"/>
      <c r="FP206" s="135"/>
      <c r="FZ206" s="135"/>
      <c r="GJ206" s="135"/>
      <c r="GT206" s="135"/>
      <c r="HD206" s="135"/>
      <c r="HN206" s="135"/>
      <c r="HX206" s="135"/>
      <c r="IH206" s="135"/>
      <c r="IR206" s="135"/>
      <c r="JB206" s="135"/>
      <c r="JL206" s="135"/>
    </row>
    <row xmlns:x14ac="http://schemas.microsoft.com/office/spreadsheetml/2009/9/ac" r="207" s="3" customFormat="true" x14ac:dyDescent="0.25">
      <c r="A207" s="419"/>
      <c r="B207" s="135"/>
      <c r="L207" s="135"/>
      <c r="V207" s="135"/>
      <c r="AF207" s="135"/>
      <c r="AP207" s="135"/>
      <c r="AZ207" s="135"/>
      <c r="BJ207" s="135"/>
      <c r="BT207" s="135"/>
      <c r="CD207" s="135"/>
      <c r="CN207" s="135"/>
      <c r="CO207" s="135"/>
      <c r="CP207" s="135"/>
      <c r="CQ207" s="135"/>
      <c r="CR207" s="135"/>
      <c r="CS207" s="135"/>
      <c r="CT207" s="135"/>
      <c r="CU207" s="135"/>
      <c r="CX207" s="135"/>
      <c r="DH207" s="135"/>
      <c r="DR207" s="135"/>
      <c r="EB207" s="135"/>
      <c r="EL207" s="135"/>
      <c r="EV207" s="135"/>
      <c r="FF207" s="135"/>
      <c r="FP207" s="135"/>
      <c r="FZ207" s="135"/>
      <c r="GJ207" s="135"/>
      <c r="GT207" s="135"/>
      <c r="HD207" s="135"/>
      <c r="HN207" s="135"/>
      <c r="HX207" s="135"/>
      <c r="IH207" s="135"/>
      <c r="IR207" s="135"/>
      <c r="JB207" s="135"/>
      <c r="JL207" s="135"/>
    </row>
    <row xmlns:x14ac="http://schemas.microsoft.com/office/spreadsheetml/2009/9/ac" r="208" s="3" customFormat="true" x14ac:dyDescent="0.25">
      <c r="A208" s="419"/>
      <c r="B208" s="135"/>
      <c r="L208" s="135"/>
      <c r="V208" s="135"/>
      <c r="AF208" s="135"/>
      <c r="AP208" s="135"/>
      <c r="AZ208" s="135"/>
      <c r="BJ208" s="135"/>
      <c r="BT208" s="135"/>
      <c r="CD208" s="135"/>
      <c r="CN208" s="135"/>
      <c r="CO208" s="135"/>
      <c r="CP208" s="135"/>
      <c r="CQ208" s="135"/>
      <c r="CR208" s="135"/>
      <c r="CS208" s="135"/>
      <c r="CT208" s="135"/>
      <c r="CU208" s="135"/>
      <c r="CX208" s="135"/>
      <c r="DH208" s="135"/>
      <c r="DR208" s="135"/>
      <c r="EB208" s="135"/>
      <c r="EL208" s="135"/>
      <c r="EV208" s="135"/>
      <c r="FF208" s="135"/>
      <c r="FP208" s="135"/>
      <c r="FZ208" s="135"/>
      <c r="GJ208" s="135"/>
      <c r="GT208" s="135"/>
      <c r="HD208" s="135"/>
      <c r="HN208" s="135"/>
      <c r="HX208" s="135"/>
      <c r="IH208" s="135"/>
      <c r="IR208" s="135"/>
      <c r="JB208" s="135"/>
      <c r="JL208" s="135"/>
    </row>
    <row xmlns:x14ac="http://schemas.microsoft.com/office/spreadsheetml/2009/9/ac" r="209" s="3" customFormat="true" x14ac:dyDescent="0.25">
      <c r="A209" s="419"/>
      <c r="B209" s="135"/>
      <c r="L209" s="135"/>
      <c r="V209" s="135"/>
      <c r="AF209" s="135"/>
      <c r="AP209" s="135"/>
      <c r="AZ209" s="135"/>
      <c r="BJ209" s="135"/>
      <c r="BT209" s="135"/>
      <c r="CD209" s="135"/>
      <c r="CN209" s="135"/>
      <c r="CO209" s="135"/>
      <c r="CP209" s="135"/>
      <c r="CQ209" s="135"/>
      <c r="CR209" s="135"/>
      <c r="CS209" s="135"/>
      <c r="CT209" s="135"/>
      <c r="CU209" s="135"/>
      <c r="CX209" s="135"/>
      <c r="DH209" s="135"/>
      <c r="DR209" s="135"/>
      <c r="EB209" s="135"/>
      <c r="EL209" s="135"/>
      <c r="EV209" s="135"/>
      <c r="FF209" s="135"/>
      <c r="FP209" s="135"/>
      <c r="FZ209" s="135"/>
      <c r="GJ209" s="135"/>
      <c r="GT209" s="135"/>
      <c r="HD209" s="135"/>
      <c r="HN209" s="135"/>
      <c r="HX209" s="135"/>
      <c r="IH209" s="135"/>
      <c r="IR209" s="135"/>
      <c r="JB209" s="135"/>
      <c r="JL209" s="135"/>
    </row>
    <row xmlns:x14ac="http://schemas.microsoft.com/office/spreadsheetml/2009/9/ac" r="210" s="3" customFormat="true" x14ac:dyDescent="0.25">
      <c r="A210" s="419"/>
      <c r="B210" s="135"/>
      <c r="L210" s="135"/>
      <c r="V210" s="135"/>
      <c r="AF210" s="135"/>
      <c r="AP210" s="135"/>
      <c r="AZ210" s="135"/>
      <c r="BJ210" s="135"/>
      <c r="BT210" s="135"/>
      <c r="CD210" s="135"/>
      <c r="CN210" s="135"/>
      <c r="CO210" s="135"/>
      <c r="CP210" s="135"/>
      <c r="CQ210" s="135"/>
      <c r="CR210" s="135"/>
      <c r="CS210" s="135"/>
      <c r="CT210" s="135"/>
      <c r="CU210" s="135"/>
      <c r="CX210" s="135"/>
      <c r="DH210" s="135"/>
      <c r="DR210" s="135"/>
      <c r="EB210" s="135"/>
      <c r="EL210" s="135"/>
      <c r="EV210" s="135"/>
      <c r="FF210" s="135"/>
      <c r="FP210" s="135"/>
      <c r="FZ210" s="135"/>
      <c r="GJ210" s="135"/>
      <c r="GT210" s="135"/>
      <c r="HD210" s="135"/>
      <c r="HN210" s="135"/>
      <c r="HX210" s="135"/>
      <c r="IH210" s="135"/>
      <c r="IR210" s="135"/>
      <c r="JB210" s="135"/>
      <c r="JL210" s="135"/>
    </row>
    <row xmlns:x14ac="http://schemas.microsoft.com/office/spreadsheetml/2009/9/ac" r="211" s="3" customFormat="true" x14ac:dyDescent="0.25">
      <c r="A211" s="419"/>
      <c r="B211" s="135"/>
      <c r="L211" s="135"/>
      <c r="V211" s="135"/>
      <c r="AF211" s="135"/>
      <c r="AP211" s="135"/>
      <c r="AZ211" s="135"/>
      <c r="BJ211" s="135"/>
      <c r="BT211" s="135"/>
      <c r="CD211" s="135"/>
      <c r="CN211" s="135"/>
      <c r="CO211" s="135"/>
      <c r="CP211" s="135"/>
      <c r="CQ211" s="135"/>
      <c r="CR211" s="135"/>
      <c r="CS211" s="135"/>
      <c r="CT211" s="135"/>
      <c r="CU211" s="135"/>
      <c r="CX211" s="135"/>
      <c r="DH211" s="135"/>
      <c r="DR211" s="135"/>
      <c r="EB211" s="135"/>
      <c r="EL211" s="135"/>
      <c r="EV211" s="135"/>
      <c r="FF211" s="135"/>
      <c r="FP211" s="135"/>
      <c r="FZ211" s="135"/>
      <c r="GJ211" s="135"/>
      <c r="GT211" s="135"/>
      <c r="HD211" s="135"/>
      <c r="HN211" s="135"/>
      <c r="HX211" s="135"/>
      <c r="IH211" s="135"/>
      <c r="IR211" s="135"/>
      <c r="JB211" s="135"/>
      <c r="JL211" s="135"/>
    </row>
    <row xmlns:x14ac="http://schemas.microsoft.com/office/spreadsheetml/2009/9/ac" r="212" s="3" customFormat="true" x14ac:dyDescent="0.25">
      <c r="A212" s="419"/>
      <c r="B212" s="135"/>
      <c r="L212" s="135"/>
      <c r="V212" s="135"/>
      <c r="AF212" s="135"/>
      <c r="AP212" s="135"/>
      <c r="AZ212" s="135"/>
      <c r="BJ212" s="135"/>
      <c r="BT212" s="135"/>
      <c r="CD212" s="135"/>
      <c r="CN212" s="135"/>
      <c r="CO212" s="135"/>
      <c r="CP212" s="135"/>
      <c r="CQ212" s="135"/>
      <c r="CR212" s="135"/>
      <c r="CS212" s="135"/>
      <c r="CT212" s="135"/>
      <c r="CU212" s="135"/>
      <c r="CX212" s="135"/>
      <c r="DH212" s="135"/>
      <c r="DR212" s="135"/>
      <c r="EB212" s="135"/>
      <c r="EL212" s="135"/>
      <c r="EV212" s="135"/>
      <c r="FF212" s="135"/>
      <c r="FP212" s="135"/>
      <c r="FZ212" s="135"/>
      <c r="GJ212" s="135"/>
      <c r="GT212" s="135"/>
      <c r="HD212" s="135"/>
      <c r="HN212" s="135"/>
      <c r="HX212" s="135"/>
      <c r="IH212" s="135"/>
      <c r="IR212" s="135"/>
      <c r="JB212" s="135"/>
      <c r="JL212" s="135"/>
    </row>
    <row xmlns:x14ac="http://schemas.microsoft.com/office/spreadsheetml/2009/9/ac" r="213" s="3" customFormat="true" x14ac:dyDescent="0.25">
      <c r="A213" s="419"/>
      <c r="B213" s="135"/>
      <c r="L213" s="135"/>
      <c r="V213" s="135"/>
      <c r="AF213" s="135"/>
      <c r="AP213" s="135"/>
      <c r="AZ213" s="135"/>
      <c r="BJ213" s="135"/>
      <c r="BT213" s="135"/>
      <c r="CD213" s="135"/>
      <c r="CN213" s="135"/>
      <c r="CO213" s="135"/>
      <c r="CP213" s="135"/>
      <c r="CQ213" s="135"/>
      <c r="CR213" s="135"/>
      <c r="CS213" s="135"/>
      <c r="CT213" s="135"/>
      <c r="CU213" s="135"/>
      <c r="CX213" s="135"/>
      <c r="DH213" s="135"/>
      <c r="DR213" s="135"/>
      <c r="EB213" s="135"/>
      <c r="EL213" s="135"/>
      <c r="EV213" s="135"/>
      <c r="FF213" s="135"/>
      <c r="FP213" s="135"/>
      <c r="FZ213" s="135"/>
      <c r="GJ213" s="135"/>
      <c r="GT213" s="135"/>
      <c r="HD213" s="135"/>
      <c r="HN213" s="135"/>
      <c r="HX213" s="135"/>
      <c r="IH213" s="135"/>
      <c r="IR213" s="135"/>
      <c r="JB213" s="135"/>
      <c r="JL213" s="135"/>
    </row>
    <row xmlns:x14ac="http://schemas.microsoft.com/office/spreadsheetml/2009/9/ac" r="214" s="3" customFormat="true" x14ac:dyDescent="0.25">
      <c r="A214" s="419"/>
      <c r="B214" s="135"/>
      <c r="L214" s="135"/>
      <c r="V214" s="135"/>
      <c r="AF214" s="135"/>
      <c r="AP214" s="135"/>
      <c r="AZ214" s="135"/>
      <c r="BJ214" s="135"/>
      <c r="BT214" s="135"/>
      <c r="CD214" s="135"/>
      <c r="CN214" s="135"/>
      <c r="CO214" s="135"/>
      <c r="CP214" s="135"/>
      <c r="CQ214" s="135"/>
      <c r="CR214" s="135"/>
      <c r="CS214" s="135"/>
      <c r="CT214" s="135"/>
      <c r="CU214" s="135"/>
      <c r="CX214" s="135"/>
      <c r="DH214" s="135"/>
      <c r="DR214" s="135"/>
      <c r="EB214" s="135"/>
      <c r="EL214" s="135"/>
      <c r="EV214" s="135"/>
      <c r="FF214" s="135"/>
      <c r="FP214" s="135"/>
      <c r="FZ214" s="135"/>
      <c r="GJ214" s="135"/>
      <c r="GT214" s="135"/>
      <c r="HD214" s="135"/>
      <c r="HN214" s="135"/>
      <c r="HX214" s="135"/>
      <c r="IH214" s="135"/>
      <c r="IR214" s="135"/>
      <c r="JB214" s="135"/>
      <c r="JL214" s="135"/>
    </row>
    <row xmlns:x14ac="http://schemas.microsoft.com/office/spreadsheetml/2009/9/ac" r="215" s="3" customFormat="true" x14ac:dyDescent="0.25">
      <c r="A215" s="419"/>
      <c r="B215" s="135"/>
      <c r="L215" s="135"/>
      <c r="V215" s="135"/>
      <c r="AF215" s="135"/>
      <c r="AP215" s="135"/>
      <c r="AZ215" s="135"/>
      <c r="BJ215" s="135"/>
      <c r="BT215" s="135"/>
      <c r="CD215" s="135"/>
      <c r="CN215" s="135"/>
      <c r="CO215" s="135"/>
      <c r="CP215" s="135"/>
      <c r="CQ215" s="135"/>
      <c r="CR215" s="135"/>
      <c r="CS215" s="135"/>
      <c r="CT215" s="135"/>
      <c r="CU215" s="135"/>
      <c r="CX215" s="135"/>
      <c r="DH215" s="135"/>
      <c r="DR215" s="135"/>
      <c r="EB215" s="135"/>
      <c r="EL215" s="135"/>
      <c r="EV215" s="135"/>
      <c r="FF215" s="135"/>
      <c r="FP215" s="135"/>
      <c r="FZ215" s="135"/>
      <c r="GJ215" s="135"/>
      <c r="GT215" s="135"/>
      <c r="HD215" s="135"/>
      <c r="HN215" s="135"/>
      <c r="HX215" s="135"/>
      <c r="IH215" s="135"/>
      <c r="IR215" s="135"/>
      <c r="JB215" s="135"/>
      <c r="JL215" s="135"/>
    </row>
    <row xmlns:x14ac="http://schemas.microsoft.com/office/spreadsheetml/2009/9/ac" r="216" s="3" customFormat="true" x14ac:dyDescent="0.25">
      <c r="A216" s="419"/>
      <c r="B216" s="135"/>
      <c r="L216" s="135"/>
      <c r="V216" s="135"/>
      <c r="AF216" s="135"/>
      <c r="AP216" s="135"/>
      <c r="AZ216" s="135"/>
      <c r="BJ216" s="135"/>
      <c r="BT216" s="135"/>
      <c r="CD216" s="135"/>
      <c r="CN216" s="135"/>
      <c r="CO216" s="135"/>
      <c r="CP216" s="135"/>
      <c r="CQ216" s="135"/>
      <c r="CR216" s="135"/>
      <c r="CS216" s="135"/>
      <c r="CT216" s="135"/>
      <c r="CU216" s="135"/>
      <c r="CX216" s="135"/>
      <c r="DH216" s="135"/>
      <c r="DR216" s="135"/>
      <c r="EB216" s="135"/>
      <c r="EL216" s="135"/>
      <c r="EV216" s="135"/>
      <c r="FF216" s="135"/>
      <c r="FP216" s="135"/>
      <c r="FZ216" s="135"/>
      <c r="GJ216" s="135"/>
      <c r="GT216" s="135"/>
      <c r="HD216" s="135"/>
      <c r="HN216" s="135"/>
      <c r="HX216" s="135"/>
      <c r="IH216" s="135"/>
      <c r="IR216" s="135"/>
      <c r="JB216" s="135"/>
      <c r="JL216" s="135"/>
    </row>
    <row xmlns:x14ac="http://schemas.microsoft.com/office/spreadsheetml/2009/9/ac" r="217" s="3" customFormat="true" x14ac:dyDescent="0.25">
      <c r="A217" s="419"/>
      <c r="B217" s="135"/>
      <c r="L217" s="135"/>
      <c r="V217" s="135"/>
      <c r="AF217" s="135"/>
      <c r="AP217" s="135"/>
      <c r="AZ217" s="135"/>
      <c r="BJ217" s="135"/>
      <c r="BT217" s="135"/>
      <c r="CD217" s="135"/>
      <c r="CN217" s="135"/>
      <c r="CO217" s="135"/>
      <c r="CP217" s="135"/>
      <c r="CQ217" s="135"/>
      <c r="CR217" s="135"/>
      <c r="CS217" s="135"/>
      <c r="CT217" s="135"/>
      <c r="CU217" s="135"/>
      <c r="CX217" s="135"/>
      <c r="DH217" s="135"/>
      <c r="DR217" s="135"/>
      <c r="EB217" s="135"/>
      <c r="EL217" s="135"/>
      <c r="EV217" s="135"/>
      <c r="FF217" s="135"/>
      <c r="FP217" s="135"/>
      <c r="FZ217" s="135"/>
      <c r="GJ217" s="135"/>
      <c r="GT217" s="135"/>
      <c r="HD217" s="135"/>
      <c r="HN217" s="135"/>
      <c r="HX217" s="135"/>
      <c r="IH217" s="135"/>
      <c r="IR217" s="135"/>
      <c r="JB217" s="135"/>
      <c r="JL217" s="135"/>
    </row>
    <row xmlns:x14ac="http://schemas.microsoft.com/office/spreadsheetml/2009/9/ac" r="218" s="3" customFormat="true" x14ac:dyDescent="0.25">
      <c r="A218" s="419"/>
      <c r="B218" s="135"/>
      <c r="L218" s="135"/>
      <c r="V218" s="135"/>
      <c r="AF218" s="135"/>
      <c r="AP218" s="135"/>
      <c r="AZ218" s="135"/>
      <c r="BJ218" s="135"/>
      <c r="BT218" s="135"/>
      <c r="CD218" s="135"/>
      <c r="CN218" s="135"/>
      <c r="CO218" s="135"/>
      <c r="CP218" s="135"/>
      <c r="CQ218" s="135"/>
      <c r="CR218" s="135"/>
      <c r="CS218" s="135"/>
      <c r="CT218" s="135"/>
      <c r="CU218" s="135"/>
      <c r="CX218" s="135"/>
      <c r="DH218" s="135"/>
      <c r="DR218" s="135"/>
      <c r="EB218" s="135"/>
      <c r="EL218" s="135"/>
      <c r="EV218" s="135"/>
      <c r="FF218" s="135"/>
      <c r="FP218" s="135"/>
      <c r="FZ218" s="135"/>
      <c r="GJ218" s="135"/>
      <c r="GT218" s="135"/>
      <c r="HD218" s="135"/>
      <c r="HN218" s="135"/>
      <c r="HX218" s="135"/>
      <c r="IH218" s="135"/>
      <c r="IR218" s="135"/>
      <c r="JB218" s="135"/>
      <c r="JL218" s="135"/>
    </row>
    <row xmlns:x14ac="http://schemas.microsoft.com/office/spreadsheetml/2009/9/ac" r="219" s="3" customFormat="true" x14ac:dyDescent="0.25">
      <c r="A219" s="419"/>
      <c r="B219" s="135"/>
      <c r="L219" s="135"/>
      <c r="V219" s="135"/>
      <c r="AF219" s="135"/>
      <c r="AP219" s="135"/>
      <c r="AZ219" s="135"/>
      <c r="BJ219" s="135"/>
      <c r="BT219" s="135"/>
      <c r="CD219" s="135"/>
      <c r="CN219" s="135"/>
      <c r="CO219" s="135"/>
      <c r="CP219" s="135"/>
      <c r="CQ219" s="135"/>
      <c r="CR219" s="135"/>
      <c r="CS219" s="135"/>
      <c r="CT219" s="135"/>
      <c r="CU219" s="135"/>
      <c r="CX219" s="135"/>
      <c r="DH219" s="135"/>
      <c r="DR219" s="135"/>
      <c r="EB219" s="135"/>
      <c r="EL219" s="135"/>
      <c r="EV219" s="135"/>
      <c r="FF219" s="135"/>
      <c r="FP219" s="135"/>
      <c r="FZ219" s="135"/>
      <c r="GJ219" s="135"/>
      <c r="GT219" s="135"/>
      <c r="HD219" s="135"/>
      <c r="HN219" s="135"/>
      <c r="HX219" s="135"/>
      <c r="IH219" s="135"/>
      <c r="IR219" s="135"/>
      <c r="JB219" s="135"/>
      <c r="JL219" s="135"/>
    </row>
    <row xmlns:x14ac="http://schemas.microsoft.com/office/spreadsheetml/2009/9/ac" r="220" s="3" customFormat="true" x14ac:dyDescent="0.25">
      <c r="A220" s="419"/>
      <c r="B220" s="135"/>
      <c r="L220" s="135"/>
      <c r="V220" s="135"/>
      <c r="AF220" s="135"/>
      <c r="AP220" s="135"/>
      <c r="AZ220" s="135"/>
      <c r="BJ220" s="135"/>
      <c r="BT220" s="135"/>
      <c r="CD220" s="135"/>
      <c r="CN220" s="135"/>
      <c r="CO220" s="135"/>
      <c r="CP220" s="135"/>
      <c r="CQ220" s="135"/>
      <c r="CR220" s="135"/>
      <c r="CS220" s="135"/>
      <c r="CT220" s="135"/>
      <c r="CU220" s="135"/>
      <c r="CX220" s="135"/>
      <c r="DH220" s="135"/>
      <c r="DR220" s="135"/>
      <c r="EB220" s="135"/>
      <c r="EL220" s="135"/>
      <c r="EV220" s="135"/>
      <c r="FF220" s="135"/>
      <c r="FP220" s="135"/>
      <c r="FZ220" s="135"/>
      <c r="GJ220" s="135"/>
      <c r="GT220" s="135"/>
      <c r="HD220" s="135"/>
      <c r="HN220" s="135"/>
      <c r="HX220" s="135"/>
      <c r="IH220" s="135"/>
      <c r="IR220" s="135"/>
      <c r="JB220" s="135"/>
      <c r="JL220" s="135"/>
    </row>
    <row xmlns:x14ac="http://schemas.microsoft.com/office/spreadsheetml/2009/9/ac" r="221" s="3" customFormat="true" x14ac:dyDescent="0.25">
      <c r="A221" s="419"/>
      <c r="B221" s="135"/>
      <c r="L221" s="135"/>
      <c r="V221" s="135"/>
      <c r="AF221" s="135"/>
      <c r="AP221" s="135"/>
      <c r="AZ221" s="135"/>
      <c r="BJ221" s="135"/>
      <c r="BT221" s="135"/>
      <c r="CD221" s="135"/>
      <c r="CN221" s="135"/>
      <c r="CO221" s="135"/>
      <c r="CP221" s="135"/>
      <c r="CQ221" s="135"/>
      <c r="CR221" s="135"/>
      <c r="CS221" s="135"/>
      <c r="CT221" s="135"/>
      <c r="CU221" s="135"/>
      <c r="CX221" s="135"/>
      <c r="DH221" s="135"/>
      <c r="DR221" s="135"/>
      <c r="EB221" s="135"/>
      <c r="EL221" s="135"/>
      <c r="EV221" s="135"/>
      <c r="FF221" s="135"/>
      <c r="FP221" s="135"/>
      <c r="FZ221" s="135"/>
      <c r="GJ221" s="135"/>
      <c r="GT221" s="135"/>
      <c r="HD221" s="135"/>
      <c r="HN221" s="135"/>
      <c r="HX221" s="135"/>
      <c r="IH221" s="135"/>
      <c r="IR221" s="135"/>
      <c r="JB221" s="135"/>
      <c r="JL221" s="135"/>
    </row>
    <row xmlns:x14ac="http://schemas.microsoft.com/office/spreadsheetml/2009/9/ac" r="222" s="3" customFormat="true" x14ac:dyDescent="0.25">
      <c r="A222" s="419"/>
      <c r="B222" s="135"/>
      <c r="L222" s="135"/>
      <c r="V222" s="135"/>
      <c r="AF222" s="135"/>
      <c r="AP222" s="135"/>
      <c r="AZ222" s="135"/>
      <c r="BJ222" s="135"/>
      <c r="BT222" s="135"/>
      <c r="CD222" s="135"/>
      <c r="CN222" s="135"/>
      <c r="CO222" s="135"/>
      <c r="CP222" s="135"/>
      <c r="CQ222" s="135"/>
      <c r="CR222" s="135"/>
      <c r="CS222" s="135"/>
      <c r="CT222" s="135"/>
      <c r="CU222" s="135"/>
      <c r="CX222" s="135"/>
      <c r="DH222" s="135"/>
      <c r="DR222" s="135"/>
      <c r="EB222" s="135"/>
      <c r="EL222" s="135"/>
      <c r="EV222" s="135"/>
      <c r="FF222" s="135"/>
      <c r="FP222" s="135"/>
      <c r="FZ222" s="135"/>
      <c r="GJ222" s="135"/>
      <c r="GT222" s="135"/>
      <c r="HD222" s="135"/>
      <c r="HN222" s="135"/>
      <c r="HX222" s="135"/>
      <c r="IH222" s="135"/>
      <c r="IR222" s="135"/>
      <c r="JB222" s="135"/>
      <c r="JL222" s="135"/>
    </row>
    <row xmlns:x14ac="http://schemas.microsoft.com/office/spreadsheetml/2009/9/ac" r="223" s="3" customFormat="true" x14ac:dyDescent="0.25">
      <c r="A223" s="419"/>
      <c r="B223" s="135"/>
      <c r="L223" s="135"/>
      <c r="V223" s="135"/>
      <c r="AF223" s="135"/>
      <c r="AP223" s="135"/>
      <c r="AZ223" s="135"/>
      <c r="BJ223" s="135"/>
      <c r="BT223" s="135"/>
      <c r="CD223" s="135"/>
      <c r="CN223" s="135"/>
      <c r="CO223" s="135"/>
      <c r="CP223" s="135"/>
      <c r="CQ223" s="135"/>
      <c r="CR223" s="135"/>
      <c r="CS223" s="135"/>
      <c r="CT223" s="135"/>
      <c r="CU223" s="135"/>
      <c r="CX223" s="135"/>
      <c r="DH223" s="135"/>
      <c r="DR223" s="135"/>
      <c r="EB223" s="135"/>
      <c r="EL223" s="135"/>
      <c r="EV223" s="135"/>
      <c r="FF223" s="135"/>
      <c r="FP223" s="135"/>
      <c r="FZ223" s="135"/>
      <c r="GJ223" s="135"/>
      <c r="GT223" s="135"/>
      <c r="HD223" s="135"/>
      <c r="HN223" s="135"/>
      <c r="HX223" s="135"/>
      <c r="IH223" s="135"/>
      <c r="IR223" s="135"/>
      <c r="JB223" s="135"/>
      <c r="JL223" s="135"/>
    </row>
    <row xmlns:x14ac="http://schemas.microsoft.com/office/spreadsheetml/2009/9/ac" r="224" s="3" customFormat="true" x14ac:dyDescent="0.25">
      <c r="A224" s="419"/>
      <c r="B224" s="135"/>
      <c r="L224" s="135"/>
      <c r="V224" s="135"/>
      <c r="AF224" s="135"/>
      <c r="AP224" s="135"/>
      <c r="AZ224" s="135"/>
      <c r="BJ224" s="135"/>
      <c r="BT224" s="135"/>
      <c r="CD224" s="135"/>
      <c r="CN224" s="135"/>
      <c r="CO224" s="135"/>
      <c r="CP224" s="135"/>
      <c r="CQ224" s="135"/>
      <c r="CR224" s="135"/>
      <c r="CS224" s="135"/>
      <c r="CT224" s="135"/>
      <c r="CU224" s="135"/>
      <c r="CX224" s="135"/>
      <c r="DH224" s="135"/>
      <c r="DR224" s="135"/>
      <c r="EB224" s="135"/>
      <c r="EL224" s="135"/>
      <c r="EV224" s="135"/>
      <c r="FF224" s="135"/>
      <c r="FP224" s="135"/>
      <c r="FZ224" s="135"/>
      <c r="GJ224" s="135"/>
      <c r="GT224" s="135"/>
      <c r="HD224" s="135"/>
      <c r="HN224" s="135"/>
      <c r="HX224" s="135"/>
      <c r="IH224" s="135"/>
      <c r="IR224" s="135"/>
      <c r="JB224" s="135"/>
      <c r="JL224" s="135"/>
    </row>
    <row xmlns:x14ac="http://schemas.microsoft.com/office/spreadsheetml/2009/9/ac" r="225" s="3" customFormat="true" x14ac:dyDescent="0.25">
      <c r="A225" s="419"/>
      <c r="B225" s="135"/>
      <c r="L225" s="135"/>
      <c r="V225" s="135"/>
      <c r="AF225" s="135"/>
      <c r="AP225" s="135"/>
      <c r="AZ225" s="135"/>
      <c r="BJ225" s="135"/>
      <c r="BT225" s="135"/>
      <c r="CD225" s="135"/>
      <c r="CN225" s="135"/>
      <c r="CO225" s="135"/>
      <c r="CP225" s="135"/>
      <c r="CQ225" s="135"/>
      <c r="CR225" s="135"/>
      <c r="CS225" s="135"/>
      <c r="CT225" s="135"/>
      <c r="CU225" s="135"/>
      <c r="CX225" s="135"/>
      <c r="DH225" s="135"/>
      <c r="DR225" s="135"/>
      <c r="EB225" s="135"/>
      <c r="EL225" s="135"/>
      <c r="EV225" s="135"/>
      <c r="FF225" s="135"/>
      <c r="FP225" s="135"/>
      <c r="FZ225" s="135"/>
      <c r="GJ225" s="135"/>
      <c r="GT225" s="135"/>
      <c r="HD225" s="135"/>
      <c r="HN225" s="135"/>
      <c r="HX225" s="135"/>
      <c r="IH225" s="135"/>
      <c r="IR225" s="135"/>
      <c r="JB225" s="135"/>
      <c r="JL225" s="135"/>
    </row>
    <row xmlns:x14ac="http://schemas.microsoft.com/office/spreadsheetml/2009/9/ac" r="226" s="3" customFormat="true" x14ac:dyDescent="0.25">
      <c r="A226" s="419"/>
      <c r="B226" s="135"/>
      <c r="L226" s="135"/>
      <c r="V226" s="135"/>
      <c r="AF226" s="135"/>
      <c r="AP226" s="135"/>
      <c r="AZ226" s="135"/>
      <c r="BJ226" s="135"/>
      <c r="BT226" s="135"/>
      <c r="CD226" s="135"/>
      <c r="CN226" s="135"/>
      <c r="CO226" s="135"/>
      <c r="CP226" s="135"/>
      <c r="CQ226" s="135"/>
      <c r="CR226" s="135"/>
      <c r="CS226" s="135"/>
      <c r="CT226" s="135"/>
      <c r="CU226" s="135"/>
      <c r="CX226" s="135"/>
      <c r="DH226" s="135"/>
      <c r="DR226" s="135"/>
      <c r="EB226" s="135"/>
      <c r="EL226" s="135"/>
      <c r="EV226" s="135"/>
      <c r="FF226" s="135"/>
      <c r="FP226" s="135"/>
      <c r="FZ226" s="135"/>
      <c r="GJ226" s="135"/>
      <c r="GT226" s="135"/>
      <c r="HD226" s="135"/>
      <c r="HN226" s="135"/>
      <c r="HX226" s="135"/>
      <c r="IH226" s="135"/>
      <c r="IR226" s="135"/>
      <c r="JB226" s="135"/>
      <c r="JL226" s="135"/>
    </row>
    <row xmlns:x14ac="http://schemas.microsoft.com/office/spreadsheetml/2009/9/ac" r="227" s="3" customFormat="true" x14ac:dyDescent="0.25">
      <c r="A227" s="419"/>
      <c r="B227" s="135"/>
      <c r="L227" s="135"/>
      <c r="V227" s="135"/>
      <c r="AF227" s="135"/>
      <c r="AP227" s="135"/>
      <c r="AZ227" s="135"/>
      <c r="BJ227" s="135"/>
      <c r="BT227" s="135"/>
      <c r="CD227" s="135"/>
      <c r="CN227" s="135"/>
      <c r="CO227" s="135"/>
      <c r="CP227" s="135"/>
      <c r="CQ227" s="135"/>
      <c r="CR227" s="135"/>
      <c r="CS227" s="135"/>
      <c r="CT227" s="135"/>
      <c r="CU227" s="135"/>
      <c r="CX227" s="135"/>
      <c r="DH227" s="135"/>
      <c r="DR227" s="135"/>
      <c r="EB227" s="135"/>
      <c r="EL227" s="135"/>
      <c r="EV227" s="135"/>
      <c r="FF227" s="135"/>
      <c r="FP227" s="135"/>
      <c r="FZ227" s="135"/>
      <c r="GJ227" s="135"/>
      <c r="GT227" s="135"/>
      <c r="HD227" s="135"/>
      <c r="HN227" s="135"/>
      <c r="HX227" s="135"/>
      <c r="IH227" s="135"/>
      <c r="IR227" s="135"/>
      <c r="JB227" s="135"/>
      <c r="JL227" s="135"/>
    </row>
    <row xmlns:x14ac="http://schemas.microsoft.com/office/spreadsheetml/2009/9/ac" r="228" s="3" customFormat="true" x14ac:dyDescent="0.25">
      <c r="A228" s="419"/>
      <c r="B228" s="135"/>
      <c r="L228" s="135"/>
      <c r="V228" s="135"/>
      <c r="AF228" s="135"/>
      <c r="AP228" s="135"/>
      <c r="AZ228" s="135"/>
      <c r="BJ228" s="135"/>
      <c r="BT228" s="135"/>
      <c r="CD228" s="135"/>
      <c r="CN228" s="135"/>
      <c r="CO228" s="135"/>
      <c r="CP228" s="135"/>
      <c r="CQ228" s="135"/>
      <c r="CR228" s="135"/>
      <c r="CS228" s="135"/>
      <c r="CT228" s="135"/>
      <c r="CU228" s="135"/>
      <c r="CX228" s="135"/>
      <c r="DH228" s="135"/>
      <c r="DR228" s="135"/>
      <c r="EB228" s="135"/>
      <c r="EL228" s="135"/>
      <c r="EV228" s="135"/>
      <c r="FF228" s="135"/>
      <c r="FP228" s="135"/>
      <c r="FZ228" s="135"/>
      <c r="GJ228" s="135"/>
      <c r="GT228" s="135"/>
      <c r="HD228" s="135"/>
      <c r="HN228" s="135"/>
      <c r="HX228" s="135"/>
      <c r="IH228" s="135"/>
      <c r="IR228" s="135"/>
      <c r="JB228" s="135"/>
      <c r="JL228" s="135"/>
    </row>
    <row xmlns:x14ac="http://schemas.microsoft.com/office/spreadsheetml/2009/9/ac" r="229" s="3" customFormat="true" x14ac:dyDescent="0.25">
      <c r="A229" s="419"/>
      <c r="B229" s="135"/>
      <c r="L229" s="135"/>
      <c r="V229" s="135"/>
      <c r="AF229" s="135"/>
      <c r="AP229" s="135"/>
      <c r="AZ229" s="135"/>
      <c r="BJ229" s="135"/>
      <c r="BT229" s="135"/>
      <c r="CD229" s="135"/>
      <c r="CN229" s="135"/>
      <c r="CO229" s="135"/>
      <c r="CP229" s="135"/>
      <c r="CQ229" s="135"/>
      <c r="CR229" s="135"/>
      <c r="CS229" s="135"/>
      <c r="CT229" s="135"/>
      <c r="CU229" s="135"/>
      <c r="CX229" s="135"/>
      <c r="DH229" s="135"/>
      <c r="DR229" s="135"/>
      <c r="EB229" s="135"/>
      <c r="EL229" s="135"/>
      <c r="EV229" s="135"/>
      <c r="FF229" s="135"/>
      <c r="FP229" s="135"/>
      <c r="FZ229" s="135"/>
      <c r="GJ229" s="135"/>
      <c r="GT229" s="135"/>
      <c r="HD229" s="135"/>
      <c r="HN229" s="135"/>
      <c r="HX229" s="135"/>
      <c r="IH229" s="135"/>
      <c r="IR229" s="135"/>
      <c r="JB229" s="135"/>
      <c r="JL229" s="135"/>
    </row>
    <row xmlns:x14ac="http://schemas.microsoft.com/office/spreadsheetml/2009/9/ac" r="230" s="3" customFormat="true" x14ac:dyDescent="0.25">
      <c r="A230" s="419"/>
      <c r="B230" s="135"/>
      <c r="L230" s="135"/>
      <c r="V230" s="135"/>
      <c r="AF230" s="135"/>
      <c r="AP230" s="135"/>
      <c r="AZ230" s="135"/>
      <c r="BJ230" s="135"/>
      <c r="BT230" s="135"/>
      <c r="CD230" s="135"/>
      <c r="CN230" s="135"/>
      <c r="CO230" s="135"/>
      <c r="CP230" s="135"/>
      <c r="CQ230" s="135"/>
      <c r="CR230" s="135"/>
      <c r="CS230" s="135"/>
      <c r="CT230" s="135"/>
      <c r="CU230" s="135"/>
      <c r="CX230" s="135"/>
      <c r="DH230" s="135"/>
      <c r="DR230" s="135"/>
      <c r="EB230" s="135"/>
      <c r="EL230" s="135"/>
      <c r="EV230" s="135"/>
      <c r="FF230" s="135"/>
      <c r="FP230" s="135"/>
      <c r="FZ230" s="135"/>
      <c r="GJ230" s="135"/>
      <c r="GT230" s="135"/>
      <c r="HD230" s="135"/>
      <c r="HN230" s="135"/>
      <c r="HX230" s="135"/>
      <c r="IH230" s="135"/>
      <c r="IR230" s="135"/>
      <c r="JB230" s="135"/>
      <c r="JL230" s="135"/>
    </row>
    <row xmlns:x14ac="http://schemas.microsoft.com/office/spreadsheetml/2009/9/ac" r="231" s="3" customFormat="true" x14ac:dyDescent="0.25">
      <c r="A231" s="419"/>
      <c r="B231" s="135"/>
      <c r="L231" s="135"/>
      <c r="V231" s="135"/>
      <c r="AF231" s="135"/>
      <c r="AP231" s="135"/>
      <c r="AZ231" s="135"/>
      <c r="BJ231" s="135"/>
      <c r="BT231" s="135"/>
      <c r="CD231" s="135"/>
      <c r="CN231" s="135"/>
      <c r="CO231" s="135"/>
      <c r="CP231" s="135"/>
      <c r="CQ231" s="135"/>
      <c r="CR231" s="135"/>
      <c r="CS231" s="135"/>
      <c r="CT231" s="135"/>
      <c r="CU231" s="135"/>
      <c r="CX231" s="135"/>
      <c r="DH231" s="135"/>
      <c r="DR231" s="135"/>
      <c r="EB231" s="135"/>
      <c r="EL231" s="135"/>
      <c r="EV231" s="135"/>
      <c r="FF231" s="135"/>
      <c r="FP231" s="135"/>
      <c r="FZ231" s="135"/>
      <c r="GJ231" s="135"/>
      <c r="GT231" s="135"/>
      <c r="HD231" s="135"/>
      <c r="HN231" s="135"/>
      <c r="HX231" s="135"/>
      <c r="IH231" s="135"/>
      <c r="IR231" s="135"/>
      <c r="JB231" s="135"/>
      <c r="JL231" s="135"/>
    </row>
    <row xmlns:x14ac="http://schemas.microsoft.com/office/spreadsheetml/2009/9/ac" r="232" s="3" customFormat="true" x14ac:dyDescent="0.25">
      <c r="A232" s="419"/>
      <c r="B232" s="135"/>
      <c r="L232" s="135"/>
      <c r="V232" s="135"/>
      <c r="AF232" s="135"/>
      <c r="AP232" s="135"/>
      <c r="AZ232" s="135"/>
      <c r="BJ232" s="135"/>
      <c r="BT232" s="135"/>
      <c r="CD232" s="135"/>
      <c r="CN232" s="135"/>
      <c r="CO232" s="135"/>
      <c r="CP232" s="135"/>
      <c r="CQ232" s="135"/>
      <c r="CR232" s="135"/>
      <c r="CS232" s="135"/>
      <c r="CT232" s="135"/>
      <c r="CU232" s="135"/>
      <c r="CX232" s="135"/>
      <c r="DH232" s="135"/>
      <c r="DR232" s="135"/>
      <c r="EB232" s="135"/>
      <c r="EL232" s="135"/>
      <c r="EV232" s="135"/>
      <c r="FF232" s="135"/>
      <c r="FP232" s="135"/>
      <c r="FZ232" s="135"/>
      <c r="GJ232" s="135"/>
      <c r="GT232" s="135"/>
      <c r="HD232" s="135"/>
      <c r="HN232" s="135"/>
      <c r="HX232" s="135"/>
      <c r="IH232" s="135"/>
      <c r="IR232" s="135"/>
      <c r="JB232" s="135"/>
      <c r="JL232" s="135"/>
    </row>
    <row xmlns:x14ac="http://schemas.microsoft.com/office/spreadsheetml/2009/9/ac" r="233" s="3" customFormat="true" x14ac:dyDescent="0.25">
      <c r="A233" s="419"/>
      <c r="B233" s="135"/>
      <c r="L233" s="135"/>
      <c r="V233" s="135"/>
      <c r="AF233" s="135"/>
      <c r="AP233" s="135"/>
      <c r="AZ233" s="135"/>
      <c r="BJ233" s="135"/>
      <c r="BT233" s="135"/>
      <c r="CD233" s="135"/>
      <c r="CN233" s="135"/>
      <c r="CO233" s="135"/>
      <c r="CP233" s="135"/>
      <c r="CQ233" s="135"/>
      <c r="CR233" s="135"/>
      <c r="CS233" s="135"/>
      <c r="CT233" s="135"/>
      <c r="CU233" s="135"/>
      <c r="CX233" s="135"/>
      <c r="DH233" s="135"/>
      <c r="DR233" s="135"/>
      <c r="EB233" s="135"/>
      <c r="EL233" s="135"/>
      <c r="EV233" s="135"/>
      <c r="FF233" s="135"/>
      <c r="FP233" s="135"/>
      <c r="FZ233" s="135"/>
      <c r="GJ233" s="135"/>
      <c r="GT233" s="135"/>
      <c r="HD233" s="135"/>
      <c r="HN233" s="135"/>
      <c r="HX233" s="135"/>
      <c r="IH233" s="135"/>
      <c r="IR233" s="135"/>
      <c r="JB233" s="135"/>
      <c r="JL233" s="135"/>
    </row>
    <row xmlns:x14ac="http://schemas.microsoft.com/office/spreadsheetml/2009/9/ac" r="234" s="3" customFormat="true" x14ac:dyDescent="0.25">
      <c r="A234" s="419"/>
      <c r="B234" s="135"/>
      <c r="L234" s="135"/>
      <c r="V234" s="135"/>
      <c r="AF234" s="135"/>
      <c r="AP234" s="135"/>
      <c r="AZ234" s="135"/>
      <c r="BJ234" s="135"/>
      <c r="BT234" s="135"/>
      <c r="CD234" s="135"/>
      <c r="CN234" s="135"/>
      <c r="CO234" s="135"/>
      <c r="CP234" s="135"/>
      <c r="CQ234" s="135"/>
      <c r="CR234" s="135"/>
      <c r="CS234" s="135"/>
      <c r="CT234" s="135"/>
      <c r="CU234" s="135"/>
      <c r="CX234" s="135"/>
      <c r="DH234" s="135"/>
      <c r="DR234" s="135"/>
      <c r="EB234" s="135"/>
      <c r="EL234" s="135"/>
      <c r="EV234" s="135"/>
      <c r="FF234" s="135"/>
      <c r="FP234" s="135"/>
      <c r="FZ234" s="135"/>
      <c r="GJ234" s="135"/>
      <c r="GT234" s="135"/>
      <c r="HD234" s="135"/>
      <c r="HN234" s="135"/>
      <c r="HX234" s="135"/>
      <c r="IH234" s="135"/>
      <c r="IR234" s="135"/>
      <c r="JB234" s="135"/>
      <c r="JL234" s="135"/>
    </row>
    <row xmlns:x14ac="http://schemas.microsoft.com/office/spreadsheetml/2009/9/ac" r="235" s="3" customFormat="true" x14ac:dyDescent="0.25">
      <c r="A235" s="419"/>
      <c r="B235" s="135"/>
      <c r="L235" s="135"/>
      <c r="V235" s="135"/>
      <c r="AF235" s="135"/>
      <c r="AP235" s="135"/>
      <c r="AZ235" s="135"/>
      <c r="BJ235" s="135"/>
      <c r="BT235" s="135"/>
      <c r="CD235" s="135"/>
      <c r="CN235" s="135"/>
      <c r="CO235" s="135"/>
      <c r="CP235" s="135"/>
      <c r="CQ235" s="135"/>
      <c r="CR235" s="135"/>
      <c r="CS235" s="135"/>
      <c r="CT235" s="135"/>
      <c r="CU235" s="135"/>
      <c r="CX235" s="135"/>
      <c r="DH235" s="135"/>
      <c r="DR235" s="135"/>
      <c r="EB235" s="135"/>
      <c r="EL235" s="135"/>
      <c r="EV235" s="135"/>
      <c r="FF235" s="135"/>
      <c r="FP235" s="135"/>
      <c r="FZ235" s="135"/>
      <c r="GJ235" s="135"/>
      <c r="GT235" s="135"/>
      <c r="HD235" s="135"/>
      <c r="HN235" s="135"/>
      <c r="HX235" s="135"/>
      <c r="IH235" s="135"/>
      <c r="IR235" s="135"/>
      <c r="JB235" s="135"/>
      <c r="JL235" s="135"/>
    </row>
    <row xmlns:x14ac="http://schemas.microsoft.com/office/spreadsheetml/2009/9/ac" r="236" s="3" customFormat="true" x14ac:dyDescent="0.25">
      <c r="A236" s="419"/>
      <c r="B236" s="135"/>
      <c r="L236" s="135"/>
      <c r="V236" s="135"/>
      <c r="AF236" s="135"/>
      <c r="AP236" s="135"/>
      <c r="AZ236" s="135"/>
      <c r="BJ236" s="135"/>
      <c r="BT236" s="135"/>
      <c r="CD236" s="135"/>
      <c r="CN236" s="135"/>
      <c r="CO236" s="135"/>
      <c r="CP236" s="135"/>
      <c r="CQ236" s="135"/>
      <c r="CR236" s="135"/>
      <c r="CS236" s="135"/>
      <c r="CT236" s="135"/>
      <c r="CU236" s="135"/>
      <c r="CX236" s="135"/>
      <c r="DH236" s="135"/>
      <c r="DR236" s="135"/>
      <c r="EB236" s="135"/>
      <c r="EL236" s="135"/>
      <c r="EV236" s="135"/>
      <c r="FF236" s="135"/>
      <c r="FP236" s="135"/>
      <c r="FZ236" s="135"/>
      <c r="GJ236" s="135"/>
      <c r="GT236" s="135"/>
      <c r="HD236" s="135"/>
      <c r="HN236" s="135"/>
      <c r="HX236" s="135"/>
      <c r="IH236" s="135"/>
      <c r="IR236" s="135"/>
      <c r="JB236" s="135"/>
      <c r="JL236" s="135"/>
    </row>
    <row xmlns:x14ac="http://schemas.microsoft.com/office/spreadsheetml/2009/9/ac" r="237" s="3" customFormat="true" x14ac:dyDescent="0.25">
      <c r="A237" s="419"/>
      <c r="B237" s="135"/>
      <c r="L237" s="135"/>
      <c r="V237" s="135"/>
      <c r="AF237" s="135"/>
      <c r="AP237" s="135"/>
      <c r="AZ237" s="135"/>
      <c r="BJ237" s="135"/>
      <c r="BT237" s="135"/>
      <c r="CD237" s="135"/>
      <c r="CN237" s="135"/>
      <c r="CO237" s="135"/>
      <c r="CP237" s="135"/>
      <c r="CQ237" s="135"/>
      <c r="CR237" s="135"/>
      <c r="CS237" s="135"/>
      <c r="CT237" s="135"/>
      <c r="CU237" s="135"/>
      <c r="CX237" s="135"/>
      <c r="DH237" s="135"/>
      <c r="DR237" s="135"/>
      <c r="EB237" s="135"/>
      <c r="EL237" s="135"/>
      <c r="EV237" s="135"/>
      <c r="FF237" s="135"/>
      <c r="FP237" s="135"/>
      <c r="FZ237" s="135"/>
      <c r="GJ237" s="135"/>
      <c r="GT237" s="135"/>
      <c r="HD237" s="135"/>
      <c r="HN237" s="135"/>
      <c r="HX237" s="135"/>
      <c r="IH237" s="135"/>
      <c r="IR237" s="135"/>
      <c r="JB237" s="135"/>
      <c r="JL237" s="135"/>
    </row>
    <row xmlns:x14ac="http://schemas.microsoft.com/office/spreadsheetml/2009/9/ac" r="238" s="3" customFormat="true" x14ac:dyDescent="0.25">
      <c r="A238" s="419"/>
      <c r="B238" s="135"/>
      <c r="L238" s="135"/>
      <c r="V238" s="135"/>
      <c r="AF238" s="135"/>
      <c r="AP238" s="135"/>
      <c r="AZ238" s="135"/>
      <c r="BJ238" s="135"/>
      <c r="BT238" s="135"/>
      <c r="CD238" s="135"/>
      <c r="CN238" s="135"/>
      <c r="CO238" s="135"/>
      <c r="CP238" s="135"/>
      <c r="CQ238" s="135"/>
      <c r="CR238" s="135"/>
      <c r="CS238" s="135"/>
      <c r="CT238" s="135"/>
      <c r="CU238" s="135"/>
      <c r="CX238" s="135"/>
      <c r="DH238" s="135"/>
      <c r="DR238" s="135"/>
      <c r="EB238" s="135"/>
      <c r="EL238" s="135"/>
      <c r="EV238" s="135"/>
      <c r="FF238" s="135"/>
      <c r="FP238" s="135"/>
      <c r="FZ238" s="135"/>
      <c r="GJ238" s="135"/>
      <c r="GT238" s="135"/>
      <c r="HD238" s="135"/>
      <c r="HN238" s="135"/>
      <c r="HX238" s="135"/>
      <c r="IH238" s="135"/>
      <c r="IR238" s="135"/>
      <c r="JB238" s="135"/>
      <c r="JL238" s="135"/>
    </row>
    <row xmlns:x14ac="http://schemas.microsoft.com/office/spreadsheetml/2009/9/ac" r="239" s="3" customFormat="true" x14ac:dyDescent="0.25">
      <c r="A239" s="419"/>
      <c r="B239" s="135"/>
      <c r="L239" s="135"/>
      <c r="V239" s="135"/>
      <c r="AF239" s="135"/>
      <c r="AP239" s="135"/>
      <c r="AZ239" s="135"/>
      <c r="BJ239" s="135"/>
      <c r="BT239" s="135"/>
      <c r="CD239" s="135"/>
      <c r="CN239" s="135"/>
      <c r="CO239" s="135"/>
      <c r="CP239" s="135"/>
      <c r="CQ239" s="135"/>
      <c r="CR239" s="135"/>
      <c r="CS239" s="135"/>
      <c r="CT239" s="135"/>
      <c r="CU239" s="135"/>
      <c r="CX239" s="135"/>
      <c r="DH239" s="135"/>
      <c r="DR239" s="135"/>
      <c r="EB239" s="135"/>
      <c r="EL239" s="135"/>
      <c r="EV239" s="135"/>
      <c r="FF239" s="135"/>
      <c r="FP239" s="135"/>
      <c r="FZ239" s="135"/>
      <c r="GJ239" s="135"/>
      <c r="GT239" s="135"/>
      <c r="HD239" s="135"/>
      <c r="HN239" s="135"/>
      <c r="HX239" s="135"/>
      <c r="IH239" s="135"/>
      <c r="IR239" s="135"/>
      <c r="JB239" s="135"/>
      <c r="JL239" s="135"/>
    </row>
    <row xmlns:x14ac="http://schemas.microsoft.com/office/spreadsheetml/2009/9/ac" r="240" s="3" customFormat="true" x14ac:dyDescent="0.25">
      <c r="A240" s="419"/>
      <c r="B240" s="135"/>
      <c r="L240" s="135"/>
      <c r="V240" s="135"/>
      <c r="AF240" s="135"/>
      <c r="AP240" s="135"/>
      <c r="AZ240" s="135"/>
      <c r="BJ240" s="135"/>
      <c r="BT240" s="135"/>
      <c r="CD240" s="135"/>
      <c r="CN240" s="135"/>
      <c r="CO240" s="135"/>
      <c r="CP240" s="135"/>
      <c r="CQ240" s="135"/>
      <c r="CR240" s="135"/>
      <c r="CS240" s="135"/>
      <c r="CT240" s="135"/>
      <c r="CU240" s="135"/>
      <c r="CX240" s="135"/>
      <c r="DH240" s="135"/>
      <c r="DR240" s="135"/>
      <c r="EB240" s="135"/>
      <c r="EL240" s="135"/>
      <c r="EV240" s="135"/>
      <c r="FF240" s="135"/>
      <c r="FP240" s="135"/>
      <c r="FZ240" s="135"/>
      <c r="GJ240" s="135"/>
      <c r="GT240" s="135"/>
      <c r="HD240" s="135"/>
      <c r="HN240" s="135"/>
      <c r="HX240" s="135"/>
      <c r="IH240" s="135"/>
      <c r="IR240" s="135"/>
      <c r="JB240" s="135"/>
      <c r="JL240" s="135"/>
    </row>
    <row xmlns:x14ac="http://schemas.microsoft.com/office/spreadsheetml/2009/9/ac" r="241" s="3" customFormat="true" x14ac:dyDescent="0.25">
      <c r="A241" s="419"/>
      <c r="B241" s="135"/>
      <c r="L241" s="135"/>
      <c r="V241" s="135"/>
      <c r="AF241" s="135"/>
      <c r="AP241" s="135"/>
      <c r="AZ241" s="135"/>
      <c r="BJ241" s="135"/>
      <c r="BT241" s="135"/>
      <c r="CD241" s="135"/>
      <c r="CN241" s="135"/>
      <c r="CO241" s="135"/>
      <c r="CP241" s="135"/>
      <c r="CQ241" s="135"/>
      <c r="CR241" s="135"/>
      <c r="CS241" s="135"/>
      <c r="CT241" s="135"/>
      <c r="CU241" s="135"/>
      <c r="CX241" s="135"/>
      <c r="DH241" s="135"/>
      <c r="DR241" s="135"/>
      <c r="EB241" s="135"/>
      <c r="EL241" s="135"/>
      <c r="EV241" s="135"/>
      <c r="FF241" s="135"/>
      <c r="FP241" s="135"/>
      <c r="FZ241" s="135"/>
      <c r="GJ241" s="135"/>
      <c r="GT241" s="135"/>
      <c r="HD241" s="135"/>
      <c r="HN241" s="135"/>
      <c r="HX241" s="135"/>
      <c r="IH241" s="135"/>
      <c r="IR241" s="135"/>
      <c r="JB241" s="135"/>
      <c r="JL241" s="135"/>
    </row>
    <row xmlns:x14ac="http://schemas.microsoft.com/office/spreadsheetml/2009/9/ac" r="242" s="3" customFormat="true" x14ac:dyDescent="0.25">
      <c r="A242" s="419"/>
      <c r="B242" s="135"/>
      <c r="L242" s="135"/>
      <c r="V242" s="135"/>
      <c r="AF242" s="135"/>
      <c r="AP242" s="135"/>
      <c r="AZ242" s="135"/>
      <c r="BJ242" s="135"/>
      <c r="BT242" s="135"/>
      <c r="CD242" s="135"/>
      <c r="CN242" s="135"/>
      <c r="CO242" s="135"/>
      <c r="CP242" s="135"/>
      <c r="CQ242" s="135"/>
      <c r="CR242" s="135"/>
      <c r="CS242" s="135"/>
      <c r="CT242" s="135"/>
      <c r="CU242" s="135"/>
      <c r="CX242" s="135"/>
      <c r="DH242" s="135"/>
      <c r="DR242" s="135"/>
      <c r="EB242" s="135"/>
      <c r="EL242" s="135"/>
      <c r="EV242" s="135"/>
      <c r="FF242" s="135"/>
      <c r="FP242" s="135"/>
      <c r="FZ242" s="135"/>
      <c r="GJ242" s="135"/>
      <c r="GT242" s="135"/>
      <c r="HD242" s="135"/>
      <c r="HN242" s="135"/>
      <c r="HX242" s="135"/>
      <c r="IH242" s="135"/>
      <c r="IR242" s="135"/>
      <c r="JB242" s="135"/>
      <c r="JL242" s="135"/>
    </row>
    <row xmlns:x14ac="http://schemas.microsoft.com/office/spreadsheetml/2009/9/ac" r="243" s="3" customFormat="true" x14ac:dyDescent="0.25">
      <c r="A243" s="419"/>
      <c r="B243" s="135"/>
      <c r="L243" s="135"/>
      <c r="V243" s="135"/>
      <c r="AF243" s="135"/>
      <c r="AP243" s="135"/>
      <c r="AZ243" s="135"/>
      <c r="BJ243" s="135"/>
      <c r="BT243" s="135"/>
      <c r="CD243" s="135"/>
      <c r="CN243" s="135"/>
      <c r="CO243" s="135"/>
      <c r="CP243" s="135"/>
      <c r="CQ243" s="135"/>
      <c r="CR243" s="135"/>
      <c r="CS243" s="135"/>
      <c r="CT243" s="135"/>
      <c r="CU243" s="135"/>
      <c r="CX243" s="135"/>
      <c r="DH243" s="135"/>
      <c r="DR243" s="135"/>
      <c r="EB243" s="135"/>
      <c r="EL243" s="135"/>
      <c r="EV243" s="135"/>
      <c r="FF243" s="135"/>
      <c r="FP243" s="135"/>
      <c r="FZ243" s="135"/>
      <c r="GJ243" s="135"/>
      <c r="GT243" s="135"/>
      <c r="HD243" s="135"/>
      <c r="HN243" s="135"/>
      <c r="HX243" s="135"/>
      <c r="IH243" s="135"/>
      <c r="IR243" s="135"/>
      <c r="JB243" s="135"/>
      <c r="JL243" s="135"/>
    </row>
    <row xmlns:x14ac="http://schemas.microsoft.com/office/spreadsheetml/2009/9/ac" r="244" s="3" customFormat="true" x14ac:dyDescent="0.25">
      <c r="A244" s="419"/>
      <c r="B244" s="135"/>
      <c r="L244" s="135"/>
      <c r="V244" s="135"/>
      <c r="AF244" s="135"/>
      <c r="AP244" s="135"/>
      <c r="AZ244" s="135"/>
      <c r="BJ244" s="135"/>
      <c r="BT244" s="135"/>
      <c r="CD244" s="135"/>
      <c r="CN244" s="135"/>
      <c r="CO244" s="135"/>
      <c r="CP244" s="135"/>
      <c r="CQ244" s="135"/>
      <c r="CR244" s="135"/>
      <c r="CS244" s="135"/>
      <c r="CT244" s="135"/>
      <c r="CU244" s="135"/>
      <c r="CX244" s="135"/>
      <c r="DH244" s="135"/>
      <c r="DR244" s="135"/>
      <c r="EB244" s="135"/>
      <c r="EL244" s="135"/>
      <c r="EV244" s="135"/>
      <c r="FF244" s="135"/>
      <c r="FP244" s="135"/>
      <c r="FZ244" s="135"/>
      <c r="GJ244" s="135"/>
      <c r="GT244" s="135"/>
      <c r="HD244" s="135"/>
      <c r="HN244" s="135"/>
      <c r="HX244" s="135"/>
      <c r="IH244" s="135"/>
      <c r="IR244" s="135"/>
      <c r="JB244" s="135"/>
      <c r="JL244" s="135"/>
    </row>
    <row xmlns:x14ac="http://schemas.microsoft.com/office/spreadsheetml/2009/9/ac" r="245" s="3" customFormat="true" x14ac:dyDescent="0.25">
      <c r="A245" s="419"/>
      <c r="B245" s="135"/>
      <c r="L245" s="135"/>
      <c r="V245" s="135"/>
      <c r="AF245" s="135"/>
      <c r="AP245" s="135"/>
      <c r="AZ245" s="135"/>
      <c r="BJ245" s="135"/>
      <c r="BT245" s="135"/>
      <c r="CD245" s="135"/>
      <c r="CN245" s="135"/>
      <c r="CO245" s="135"/>
      <c r="CP245" s="135"/>
      <c r="CQ245" s="135"/>
      <c r="CR245" s="135"/>
      <c r="CS245" s="135"/>
      <c r="CT245" s="135"/>
      <c r="CU245" s="135"/>
      <c r="CX245" s="135"/>
      <c r="DH245" s="135"/>
      <c r="DR245" s="135"/>
      <c r="EB245" s="135"/>
      <c r="EL245" s="135"/>
      <c r="EV245" s="135"/>
      <c r="FF245" s="135"/>
      <c r="FP245" s="135"/>
      <c r="FZ245" s="135"/>
      <c r="GJ245" s="135"/>
      <c r="GT245" s="135"/>
      <c r="HD245" s="135"/>
      <c r="HN245" s="135"/>
      <c r="HX245" s="135"/>
      <c r="IH245" s="135"/>
      <c r="IR245" s="135"/>
      <c r="JB245" s="135"/>
      <c r="JL245" s="135"/>
    </row>
    <row xmlns:x14ac="http://schemas.microsoft.com/office/spreadsheetml/2009/9/ac" r="246" s="3" customFormat="true" x14ac:dyDescent="0.25">
      <c r="A246" s="419"/>
      <c r="B246" s="135"/>
      <c r="L246" s="135"/>
      <c r="V246" s="135"/>
      <c r="AF246" s="135"/>
      <c r="AP246" s="135"/>
      <c r="AZ246" s="135"/>
      <c r="BJ246" s="135"/>
      <c r="BT246" s="135"/>
      <c r="CD246" s="135"/>
      <c r="CN246" s="135"/>
      <c r="CO246" s="135"/>
      <c r="CP246" s="135"/>
      <c r="CQ246" s="135"/>
      <c r="CR246" s="135"/>
      <c r="CS246" s="135"/>
      <c r="CT246" s="135"/>
      <c r="CU246" s="135"/>
      <c r="CX246" s="135"/>
      <c r="DH246" s="135"/>
      <c r="DR246" s="135"/>
      <c r="EB246" s="135"/>
      <c r="EL246" s="135"/>
      <c r="EV246" s="135"/>
      <c r="FF246" s="135"/>
      <c r="FP246" s="135"/>
      <c r="FZ246" s="135"/>
      <c r="GJ246" s="135"/>
      <c r="GT246" s="135"/>
      <c r="HD246" s="135"/>
      <c r="HN246" s="135"/>
      <c r="HX246" s="135"/>
      <c r="IH246" s="135"/>
      <c r="IR246" s="135"/>
      <c r="JB246" s="135"/>
      <c r="JL246" s="135"/>
    </row>
    <row xmlns:x14ac="http://schemas.microsoft.com/office/spreadsheetml/2009/9/ac" r="247" s="3" customFormat="true" x14ac:dyDescent="0.25">
      <c r="A247" s="419"/>
      <c r="B247" s="135"/>
      <c r="L247" s="135"/>
      <c r="V247" s="135"/>
      <c r="AF247" s="135"/>
      <c r="AP247" s="135"/>
      <c r="AZ247" s="135"/>
      <c r="BJ247" s="135"/>
      <c r="BT247" s="135"/>
      <c r="CD247" s="135"/>
      <c r="CN247" s="135"/>
      <c r="CO247" s="135"/>
      <c r="CP247" s="135"/>
      <c r="CQ247" s="135"/>
      <c r="CR247" s="135"/>
      <c r="CS247" s="135"/>
      <c r="CT247" s="135"/>
      <c r="CU247" s="135"/>
      <c r="CX247" s="135"/>
      <c r="DH247" s="135"/>
      <c r="DR247" s="135"/>
      <c r="EB247" s="135"/>
      <c r="EL247" s="135"/>
      <c r="EV247" s="135"/>
      <c r="FF247" s="135"/>
      <c r="FP247" s="135"/>
      <c r="FZ247" s="135"/>
      <c r="GJ247" s="135"/>
      <c r="GT247" s="135"/>
      <c r="HD247" s="135"/>
      <c r="HN247" s="135"/>
      <c r="HX247" s="135"/>
      <c r="IH247" s="135"/>
      <c r="IR247" s="135"/>
      <c r="JB247" s="135"/>
      <c r="JL247" s="135"/>
    </row>
    <row xmlns:x14ac="http://schemas.microsoft.com/office/spreadsheetml/2009/9/ac" r="248" s="3" customFormat="true" x14ac:dyDescent="0.25">
      <c r="A248" s="419"/>
      <c r="B248" s="135"/>
      <c r="L248" s="135"/>
      <c r="V248" s="135"/>
      <c r="AF248" s="135"/>
      <c r="AP248" s="135"/>
      <c r="AZ248" s="135"/>
      <c r="BJ248" s="135"/>
      <c r="BT248" s="135"/>
      <c r="CD248" s="135"/>
      <c r="CN248" s="135"/>
      <c r="CO248" s="135"/>
      <c r="CP248" s="135"/>
      <c r="CQ248" s="135"/>
      <c r="CR248" s="135"/>
      <c r="CS248" s="135"/>
      <c r="CT248" s="135"/>
      <c r="CU248" s="135"/>
      <c r="CX248" s="135"/>
      <c r="DH248" s="135"/>
      <c r="DR248" s="135"/>
      <c r="EB248" s="135"/>
      <c r="EL248" s="135"/>
      <c r="EV248" s="135"/>
      <c r="FF248" s="135"/>
      <c r="FP248" s="135"/>
      <c r="FZ248" s="135"/>
      <c r="GJ248" s="135"/>
      <c r="GT248" s="135"/>
      <c r="HD248" s="135"/>
      <c r="HN248" s="135"/>
      <c r="HX248" s="135"/>
      <c r="IH248" s="135"/>
      <c r="IR248" s="135"/>
      <c r="JB248" s="135"/>
      <c r="JL248" s="135"/>
    </row>
    <row xmlns:x14ac="http://schemas.microsoft.com/office/spreadsheetml/2009/9/ac" r="249" s="3" customFormat="true" x14ac:dyDescent="0.25">
      <c r="A249" s="419"/>
      <c r="B249" s="135"/>
      <c r="L249" s="135"/>
      <c r="V249" s="135"/>
      <c r="AF249" s="135"/>
      <c r="AP249" s="135"/>
      <c r="AZ249" s="135"/>
      <c r="BJ249" s="135"/>
      <c r="BT249" s="135"/>
      <c r="CD249" s="135"/>
      <c r="CN249" s="135"/>
      <c r="CO249" s="135"/>
      <c r="CP249" s="135"/>
      <c r="CQ249" s="135"/>
      <c r="CR249" s="135"/>
      <c r="CS249" s="135"/>
      <c r="CT249" s="135"/>
      <c r="CU249" s="135"/>
      <c r="CX249" s="135"/>
      <c r="DH249" s="135"/>
      <c r="DR249" s="135"/>
      <c r="EB249" s="135"/>
      <c r="EL249" s="135"/>
      <c r="EV249" s="135"/>
      <c r="FF249" s="135"/>
      <c r="FP249" s="135"/>
      <c r="FZ249" s="135"/>
      <c r="GJ249" s="135"/>
      <c r="GT249" s="135"/>
      <c r="HD249" s="135"/>
      <c r="HN249" s="135"/>
      <c r="HX249" s="135"/>
      <c r="IH249" s="135"/>
      <c r="IR249" s="135"/>
      <c r="JB249" s="135"/>
      <c r="JL249" s="135"/>
    </row>
    <row xmlns:x14ac="http://schemas.microsoft.com/office/spreadsheetml/2009/9/ac" r="250" s="3" customFormat="true" x14ac:dyDescent="0.25">
      <c r="A250" s="419"/>
      <c r="B250" s="135"/>
      <c r="L250" s="135"/>
      <c r="V250" s="135"/>
      <c r="AF250" s="135"/>
      <c r="AP250" s="135"/>
      <c r="AZ250" s="135"/>
      <c r="BJ250" s="135"/>
      <c r="BT250" s="135"/>
      <c r="CD250" s="135"/>
      <c r="CN250" s="135"/>
      <c r="CO250" s="135"/>
      <c r="CP250" s="135"/>
      <c r="CQ250" s="135"/>
      <c r="CR250" s="135"/>
      <c r="CS250" s="135"/>
      <c r="CT250" s="135"/>
      <c r="CU250" s="135"/>
      <c r="CX250" s="135"/>
      <c r="DH250" s="135"/>
      <c r="DR250" s="135"/>
      <c r="EB250" s="135"/>
      <c r="EL250" s="135"/>
      <c r="EV250" s="135"/>
      <c r="FF250" s="135"/>
      <c r="FP250" s="135"/>
      <c r="FZ250" s="135"/>
      <c r="GJ250" s="135"/>
      <c r="GT250" s="135"/>
      <c r="HD250" s="135"/>
      <c r="HN250" s="135"/>
      <c r="HX250" s="135"/>
      <c r="IH250" s="135"/>
      <c r="IR250" s="135"/>
      <c r="JB250" s="135"/>
      <c r="JL250" s="135"/>
    </row>
    <row xmlns:x14ac="http://schemas.microsoft.com/office/spreadsheetml/2009/9/ac" r="251" s="3" customFormat="true" x14ac:dyDescent="0.25">
      <c r="A251" s="419"/>
      <c r="B251" s="135"/>
      <c r="L251" s="135"/>
      <c r="V251" s="135"/>
      <c r="AF251" s="135"/>
      <c r="AP251" s="135"/>
      <c r="AZ251" s="135"/>
      <c r="BJ251" s="135"/>
      <c r="BT251" s="135"/>
      <c r="CD251" s="135"/>
      <c r="CN251" s="135"/>
      <c r="CO251" s="135"/>
      <c r="CP251" s="135"/>
      <c r="CQ251" s="135"/>
      <c r="CR251" s="135"/>
      <c r="CS251" s="135"/>
      <c r="CT251" s="135"/>
      <c r="CU251" s="135"/>
      <c r="CX251" s="135"/>
      <c r="DH251" s="135"/>
      <c r="DR251" s="135"/>
      <c r="EB251" s="135"/>
      <c r="EL251" s="135"/>
      <c r="EV251" s="135"/>
      <c r="FF251" s="135"/>
      <c r="FP251" s="135"/>
      <c r="FZ251" s="135"/>
      <c r="GJ251" s="135"/>
      <c r="GT251" s="135"/>
      <c r="HD251" s="135"/>
      <c r="HN251" s="135"/>
      <c r="HX251" s="135"/>
      <c r="IH251" s="135"/>
      <c r="IR251" s="135"/>
      <c r="JB251" s="135"/>
      <c r="JL251" s="135"/>
    </row>
    <row xmlns:x14ac="http://schemas.microsoft.com/office/spreadsheetml/2009/9/ac" r="252" s="3" customFormat="true" x14ac:dyDescent="0.25">
      <c r="A252" s="419"/>
      <c r="B252" s="135"/>
      <c r="L252" s="135"/>
      <c r="V252" s="135"/>
      <c r="AF252" s="135"/>
      <c r="AP252" s="135"/>
      <c r="AZ252" s="135"/>
      <c r="BJ252" s="135"/>
      <c r="BT252" s="135"/>
      <c r="CD252" s="135"/>
      <c r="CN252" s="135"/>
      <c r="CO252" s="135"/>
      <c r="CP252" s="135"/>
      <c r="CQ252" s="135"/>
      <c r="CR252" s="135"/>
      <c r="CS252" s="135"/>
      <c r="CT252" s="135"/>
      <c r="CU252" s="135"/>
      <c r="CX252" s="135"/>
      <c r="DH252" s="135"/>
      <c r="DR252" s="135"/>
      <c r="EB252" s="135"/>
      <c r="EL252" s="135"/>
      <c r="EV252" s="135"/>
      <c r="FF252" s="135"/>
      <c r="FP252" s="135"/>
      <c r="FZ252" s="135"/>
      <c r="GJ252" s="135"/>
      <c r="GT252" s="135"/>
      <c r="HD252" s="135"/>
      <c r="HN252" s="135"/>
      <c r="HX252" s="135"/>
      <c r="IH252" s="135"/>
      <c r="IR252" s="135"/>
      <c r="JB252" s="135"/>
      <c r="JL252" s="135"/>
    </row>
    <row xmlns:x14ac="http://schemas.microsoft.com/office/spreadsheetml/2009/9/ac" r="253" s="3" customFormat="true" x14ac:dyDescent="0.25">
      <c r="A253" s="419"/>
      <c r="B253" s="135"/>
      <c r="L253" s="135"/>
      <c r="V253" s="135"/>
      <c r="AF253" s="135"/>
      <c r="AP253" s="135"/>
      <c r="AZ253" s="135"/>
      <c r="BJ253" s="135"/>
      <c r="BT253" s="135"/>
      <c r="CD253" s="135"/>
      <c r="CN253" s="135"/>
      <c r="CO253" s="135"/>
      <c r="CP253" s="135"/>
      <c r="CQ253" s="135"/>
      <c r="CR253" s="135"/>
      <c r="CS253" s="135"/>
      <c r="CT253" s="135"/>
      <c r="CU253" s="135"/>
      <c r="CX253" s="135"/>
      <c r="DH253" s="135"/>
      <c r="DR253" s="135"/>
      <c r="EB253" s="135"/>
      <c r="EL253" s="135"/>
      <c r="EV253" s="135"/>
      <c r="FF253" s="135"/>
      <c r="FP253" s="135"/>
      <c r="FZ253" s="135"/>
      <c r="GJ253" s="135"/>
      <c r="GT253" s="135"/>
      <c r="HD253" s="135"/>
      <c r="HN253" s="135"/>
      <c r="HX253" s="135"/>
      <c r="IH253" s="135"/>
      <c r="IR253" s="135"/>
      <c r="JB253" s="135"/>
      <c r="JL253" s="135"/>
    </row>
    <row xmlns:x14ac="http://schemas.microsoft.com/office/spreadsheetml/2009/9/ac" r="254" s="3" customFormat="true" x14ac:dyDescent="0.25">
      <c r="A254" s="419"/>
      <c r="B254" s="135"/>
      <c r="L254" s="135"/>
      <c r="V254" s="135"/>
      <c r="AF254" s="135"/>
      <c r="AP254" s="135"/>
      <c r="AZ254" s="135"/>
      <c r="BJ254" s="135"/>
      <c r="BT254" s="135"/>
      <c r="CD254" s="135"/>
      <c r="CN254" s="135"/>
      <c r="CO254" s="135"/>
      <c r="CP254" s="135"/>
      <c r="CQ254" s="135"/>
      <c r="CR254" s="135"/>
      <c r="CS254" s="135"/>
      <c r="CT254" s="135"/>
      <c r="CU254" s="135"/>
      <c r="CX254" s="135"/>
      <c r="DH254" s="135"/>
      <c r="DR254" s="135"/>
      <c r="EB254" s="135"/>
      <c r="EL254" s="135"/>
      <c r="EV254" s="135"/>
      <c r="FF254" s="135"/>
      <c r="FP254" s="135"/>
      <c r="FZ254" s="135"/>
      <c r="GJ254" s="135"/>
      <c r="GT254" s="135"/>
      <c r="HD254" s="135"/>
      <c r="HN254" s="135"/>
      <c r="HX254" s="135"/>
      <c r="IH254" s="135"/>
      <c r="IR254" s="135"/>
      <c r="JB254" s="135"/>
      <c r="JL254" s="135"/>
    </row>
    <row xmlns:x14ac="http://schemas.microsoft.com/office/spreadsheetml/2009/9/ac" r="255" s="3" customFormat="true" x14ac:dyDescent="0.25">
      <c r="A255" s="419"/>
      <c r="B255" s="135"/>
      <c r="L255" s="135"/>
      <c r="V255" s="135"/>
      <c r="AF255" s="135"/>
      <c r="AP255" s="135"/>
      <c r="AZ255" s="135"/>
      <c r="BJ255" s="135"/>
      <c r="BT255" s="135"/>
      <c r="CD255" s="135"/>
      <c r="CN255" s="135"/>
      <c r="CO255" s="135"/>
      <c r="CP255" s="135"/>
      <c r="CQ255" s="135"/>
      <c r="CR255" s="135"/>
      <c r="CS255" s="135"/>
      <c r="CT255" s="135"/>
      <c r="CU255" s="135"/>
      <c r="CX255" s="135"/>
      <c r="DH255" s="135"/>
      <c r="DR255" s="135"/>
      <c r="EB255" s="135"/>
      <c r="EL255" s="135"/>
      <c r="EV255" s="135"/>
      <c r="FF255" s="135"/>
      <c r="FP255" s="135"/>
      <c r="FZ255" s="135"/>
      <c r="GJ255" s="135"/>
      <c r="GT255" s="135"/>
      <c r="HD255" s="135"/>
      <c r="HN255" s="135"/>
      <c r="HX255" s="135"/>
      <c r="IH255" s="135"/>
      <c r="IR255" s="135"/>
      <c r="JB255" s="135"/>
      <c r="JL255" s="135"/>
    </row>
    <row xmlns:x14ac="http://schemas.microsoft.com/office/spreadsheetml/2009/9/ac" r="256" s="3" customFormat="true" x14ac:dyDescent="0.25">
      <c r="A256" s="419"/>
      <c r="B256" s="135"/>
      <c r="L256" s="135"/>
      <c r="V256" s="135"/>
      <c r="AF256" s="135"/>
      <c r="AP256" s="135"/>
      <c r="AZ256" s="135"/>
      <c r="BJ256" s="135"/>
      <c r="BT256" s="135"/>
      <c r="CD256" s="135"/>
      <c r="CN256" s="135"/>
      <c r="CO256" s="135"/>
      <c r="CP256" s="135"/>
      <c r="CQ256" s="135"/>
      <c r="CR256" s="135"/>
      <c r="CS256" s="135"/>
      <c r="CT256" s="135"/>
      <c r="CU256" s="135"/>
      <c r="CX256" s="135"/>
      <c r="DH256" s="135"/>
      <c r="DR256" s="135"/>
      <c r="EB256" s="135"/>
      <c r="EL256" s="135"/>
      <c r="EV256" s="135"/>
      <c r="FF256" s="135"/>
      <c r="FP256" s="135"/>
      <c r="FZ256" s="135"/>
      <c r="GJ256" s="135"/>
      <c r="GT256" s="135"/>
      <c r="HD256" s="135"/>
      <c r="HN256" s="135"/>
      <c r="HX256" s="135"/>
      <c r="IH256" s="135"/>
      <c r="IR256" s="135"/>
      <c r="JB256" s="135"/>
      <c r="JL256" s="135"/>
    </row>
    <row xmlns:x14ac="http://schemas.microsoft.com/office/spreadsheetml/2009/9/ac" r="257" s="3" customFormat="true" x14ac:dyDescent="0.25">
      <c r="A257" s="419"/>
      <c r="B257" s="135"/>
      <c r="L257" s="135"/>
      <c r="V257" s="135"/>
      <c r="AF257" s="135"/>
      <c r="AP257" s="135"/>
      <c r="AZ257" s="135"/>
      <c r="BJ257" s="135"/>
      <c r="BT257" s="135"/>
      <c r="CD257" s="135"/>
      <c r="CN257" s="135"/>
      <c r="CO257" s="135"/>
      <c r="CP257" s="135"/>
      <c r="CQ257" s="135"/>
      <c r="CR257" s="135"/>
      <c r="CS257" s="135"/>
      <c r="CT257" s="135"/>
      <c r="CU257" s="135"/>
      <c r="CX257" s="135"/>
      <c r="DH257" s="135"/>
      <c r="DR257" s="135"/>
      <c r="EB257" s="135"/>
      <c r="EL257" s="135"/>
      <c r="EV257" s="135"/>
      <c r="FF257" s="135"/>
      <c r="FP257" s="135"/>
      <c r="FZ257" s="135"/>
      <c r="GJ257" s="135"/>
      <c r="GT257" s="135"/>
      <c r="HD257" s="135"/>
      <c r="HN257" s="135"/>
      <c r="HX257" s="135"/>
      <c r="IH257" s="135"/>
      <c r="IR257" s="135"/>
      <c r="JB257" s="135"/>
      <c r="JL257" s="135"/>
    </row>
    <row xmlns:x14ac="http://schemas.microsoft.com/office/spreadsheetml/2009/9/ac" r="258" s="3" customFormat="true" x14ac:dyDescent="0.25">
      <c r="A258" s="419"/>
      <c r="B258" s="135"/>
      <c r="L258" s="135"/>
      <c r="V258" s="135"/>
      <c r="AF258" s="135"/>
      <c r="AP258" s="135"/>
      <c r="AZ258" s="135"/>
      <c r="BJ258" s="135"/>
      <c r="BT258" s="135"/>
      <c r="CD258" s="135"/>
      <c r="CN258" s="135"/>
      <c r="CO258" s="135"/>
      <c r="CP258" s="135"/>
      <c r="CQ258" s="135"/>
      <c r="CR258" s="135"/>
      <c r="CS258" s="135"/>
      <c r="CT258" s="135"/>
      <c r="CU258" s="135"/>
      <c r="CX258" s="135"/>
      <c r="DH258" s="135"/>
      <c r="DR258" s="135"/>
      <c r="EB258" s="135"/>
      <c r="EL258" s="135"/>
      <c r="EV258" s="135"/>
      <c r="FF258" s="135"/>
      <c r="FP258" s="135"/>
      <c r="FZ258" s="135"/>
      <c r="GJ258" s="135"/>
      <c r="GT258" s="135"/>
      <c r="HD258" s="135"/>
      <c r="HN258" s="135"/>
      <c r="HX258" s="135"/>
      <c r="IH258" s="135"/>
      <c r="IR258" s="135"/>
      <c r="JB258" s="135"/>
      <c r="JL258" s="135"/>
    </row>
    <row xmlns:x14ac="http://schemas.microsoft.com/office/spreadsheetml/2009/9/ac" r="259" s="3" customFormat="true" x14ac:dyDescent="0.25">
      <c r="A259" s="419"/>
      <c r="B259" s="135"/>
      <c r="L259" s="135"/>
      <c r="V259" s="135"/>
      <c r="AF259" s="135"/>
      <c r="AP259" s="135"/>
      <c r="AZ259" s="135"/>
      <c r="BJ259" s="135"/>
      <c r="BT259" s="135"/>
      <c r="CD259" s="135"/>
      <c r="CN259" s="135"/>
      <c r="CO259" s="135"/>
      <c r="CP259" s="135"/>
      <c r="CQ259" s="135"/>
      <c r="CR259" s="135"/>
      <c r="CS259" s="135"/>
      <c r="CT259" s="135"/>
      <c r="CU259" s="135"/>
      <c r="CX259" s="135"/>
      <c r="DH259" s="135"/>
      <c r="DR259" s="135"/>
      <c r="EB259" s="135"/>
      <c r="EL259" s="135"/>
      <c r="EV259" s="135"/>
      <c r="FF259" s="135"/>
      <c r="FP259" s="135"/>
      <c r="FZ259" s="135"/>
      <c r="GJ259" s="135"/>
      <c r="GT259" s="135"/>
      <c r="HD259" s="135"/>
      <c r="HN259" s="135"/>
      <c r="HX259" s="135"/>
      <c r="IH259" s="135"/>
      <c r="IR259" s="135"/>
      <c r="JB259" s="135"/>
      <c r="JL259" s="135"/>
    </row>
    <row xmlns:x14ac="http://schemas.microsoft.com/office/spreadsheetml/2009/9/ac" r="260" s="3" customFormat="true" x14ac:dyDescent="0.25">
      <c r="A260" s="419"/>
      <c r="B260" s="135"/>
      <c r="L260" s="135"/>
      <c r="V260" s="135"/>
      <c r="AF260" s="135"/>
      <c r="AP260" s="135"/>
      <c r="AZ260" s="135"/>
      <c r="BJ260" s="135"/>
      <c r="BT260" s="135"/>
      <c r="CD260" s="135"/>
      <c r="CN260" s="135"/>
      <c r="CO260" s="135"/>
      <c r="CP260" s="135"/>
      <c r="CQ260" s="135"/>
      <c r="CR260" s="135"/>
      <c r="CS260" s="135"/>
      <c r="CT260" s="135"/>
      <c r="CU260" s="135"/>
      <c r="CX260" s="135"/>
      <c r="DH260" s="135"/>
      <c r="DR260" s="135"/>
      <c r="EB260" s="135"/>
      <c r="EL260" s="135"/>
      <c r="EV260" s="135"/>
      <c r="FF260" s="135"/>
      <c r="FP260" s="135"/>
      <c r="FZ260" s="135"/>
      <c r="GJ260" s="135"/>
      <c r="GT260" s="135"/>
      <c r="HD260" s="135"/>
      <c r="HN260" s="135"/>
      <c r="HX260" s="135"/>
      <c r="IH260" s="135"/>
      <c r="IR260" s="135"/>
      <c r="JB260" s="135"/>
      <c r="JL260" s="135"/>
    </row>
    <row xmlns:x14ac="http://schemas.microsoft.com/office/spreadsheetml/2009/9/ac" r="261" s="3" customFormat="true" x14ac:dyDescent="0.25">
      <c r="A261" s="419"/>
      <c r="B261" s="135"/>
      <c r="L261" s="135"/>
      <c r="V261" s="135"/>
      <c r="AF261" s="135"/>
      <c r="AP261" s="135"/>
      <c r="AZ261" s="135"/>
      <c r="BJ261" s="135"/>
      <c r="BT261" s="135"/>
      <c r="CD261" s="135"/>
      <c r="CN261" s="135"/>
      <c r="CO261" s="135"/>
      <c r="CP261" s="135"/>
      <c r="CQ261" s="135"/>
      <c r="CR261" s="135"/>
      <c r="CS261" s="135"/>
      <c r="CT261" s="135"/>
      <c r="CU261" s="135"/>
      <c r="CX261" s="135"/>
      <c r="DH261" s="135"/>
      <c r="DR261" s="135"/>
      <c r="EB261" s="135"/>
      <c r="EL261" s="135"/>
      <c r="EV261" s="135"/>
      <c r="FF261" s="135"/>
      <c r="FP261" s="135"/>
      <c r="FZ261" s="135"/>
      <c r="GJ261" s="135"/>
      <c r="GT261" s="135"/>
      <c r="HD261" s="135"/>
      <c r="HN261" s="135"/>
      <c r="HX261" s="135"/>
      <c r="IH261" s="135"/>
      <c r="IR261" s="135"/>
      <c r="JB261" s="135"/>
      <c r="JL261" s="135"/>
    </row>
    <row xmlns:x14ac="http://schemas.microsoft.com/office/spreadsheetml/2009/9/ac" r="262" s="3" customFormat="true" x14ac:dyDescent="0.25">
      <c r="A262" s="419"/>
      <c r="B262" s="135"/>
      <c r="L262" s="135"/>
      <c r="V262" s="135"/>
      <c r="AF262" s="135"/>
      <c r="AP262" s="135"/>
      <c r="AZ262" s="135"/>
      <c r="BJ262" s="135"/>
      <c r="BT262" s="135"/>
      <c r="CD262" s="135"/>
      <c r="CN262" s="135"/>
      <c r="CO262" s="135"/>
      <c r="CP262" s="135"/>
      <c r="CQ262" s="135"/>
      <c r="CR262" s="135"/>
      <c r="CS262" s="135"/>
      <c r="CT262" s="135"/>
      <c r="CU262" s="135"/>
      <c r="CX262" s="135"/>
      <c r="DH262" s="135"/>
      <c r="DR262" s="135"/>
      <c r="EB262" s="135"/>
      <c r="EL262" s="135"/>
      <c r="EV262" s="135"/>
      <c r="FF262" s="135"/>
      <c r="FP262" s="135"/>
      <c r="FZ262" s="135"/>
      <c r="GJ262" s="135"/>
      <c r="GT262" s="135"/>
      <c r="HD262" s="135"/>
      <c r="HN262" s="135"/>
      <c r="HX262" s="135"/>
      <c r="IH262" s="135"/>
      <c r="IR262" s="135"/>
      <c r="JB262" s="135"/>
      <c r="JL262" s="135"/>
    </row>
    <row xmlns:x14ac="http://schemas.microsoft.com/office/spreadsheetml/2009/9/ac" r="263" s="3" customFormat="true" x14ac:dyDescent="0.25">
      <c r="A263" s="419"/>
      <c r="B263" s="135"/>
      <c r="L263" s="135"/>
      <c r="V263" s="135"/>
      <c r="AF263" s="135"/>
      <c r="AP263" s="135"/>
      <c r="AZ263" s="135"/>
      <c r="BJ263" s="135"/>
      <c r="BT263" s="135"/>
      <c r="CD263" s="135"/>
      <c r="CN263" s="135"/>
      <c r="CO263" s="135"/>
      <c r="CP263" s="135"/>
      <c r="CQ263" s="135"/>
      <c r="CR263" s="135"/>
      <c r="CS263" s="135"/>
      <c r="CT263" s="135"/>
      <c r="CU263" s="135"/>
      <c r="CX263" s="135"/>
      <c r="DH263" s="135"/>
      <c r="DR263" s="135"/>
      <c r="EB263" s="135"/>
      <c r="EL263" s="135"/>
      <c r="EV263" s="135"/>
      <c r="FF263" s="135"/>
      <c r="FP263" s="135"/>
      <c r="FZ263" s="135"/>
      <c r="GJ263" s="135"/>
      <c r="GT263" s="135"/>
      <c r="HD263" s="135"/>
      <c r="HN263" s="135"/>
      <c r="HX263" s="135"/>
      <c r="IH263" s="135"/>
      <c r="IR263" s="135"/>
      <c r="JB263" s="135"/>
      <c r="JL263" s="135"/>
    </row>
    <row xmlns:x14ac="http://schemas.microsoft.com/office/spreadsheetml/2009/9/ac" r="264" s="3" customFormat="true" x14ac:dyDescent="0.25">
      <c r="A264" s="419"/>
      <c r="B264" s="135"/>
      <c r="L264" s="135"/>
      <c r="V264" s="135"/>
      <c r="AF264" s="135"/>
      <c r="AP264" s="135"/>
      <c r="AZ264" s="135"/>
      <c r="BJ264" s="135"/>
      <c r="BT264" s="135"/>
      <c r="CD264" s="135"/>
      <c r="CN264" s="135"/>
      <c r="CO264" s="135"/>
      <c r="CP264" s="135"/>
      <c r="CQ264" s="135"/>
      <c r="CR264" s="135"/>
      <c r="CS264" s="135"/>
      <c r="CT264" s="135"/>
      <c r="CU264" s="135"/>
      <c r="CX264" s="135"/>
      <c r="DH264" s="135"/>
      <c r="DR264" s="135"/>
      <c r="EB264" s="135"/>
      <c r="EL264" s="135"/>
      <c r="EV264" s="135"/>
      <c r="FF264" s="135"/>
      <c r="FP264" s="135"/>
      <c r="FZ264" s="135"/>
      <c r="GJ264" s="135"/>
      <c r="GT264" s="135"/>
      <c r="HD264" s="135"/>
      <c r="HN264" s="135"/>
      <c r="HX264" s="135"/>
      <c r="IH264" s="135"/>
      <c r="IR264" s="135"/>
      <c r="JB264" s="135"/>
      <c r="JL264" s="135"/>
    </row>
    <row xmlns:x14ac="http://schemas.microsoft.com/office/spreadsheetml/2009/9/ac" r="265" s="3" customFormat="true" x14ac:dyDescent="0.25">
      <c r="A265" s="419"/>
      <c r="B265" s="135"/>
      <c r="L265" s="135"/>
      <c r="V265" s="135"/>
      <c r="AF265" s="135"/>
      <c r="AP265" s="135"/>
      <c r="AZ265" s="135"/>
      <c r="BJ265" s="135"/>
      <c r="BT265" s="135"/>
      <c r="CD265" s="135"/>
      <c r="CN265" s="135"/>
      <c r="CO265" s="135"/>
      <c r="CP265" s="135"/>
      <c r="CQ265" s="135"/>
      <c r="CR265" s="135"/>
      <c r="CS265" s="135"/>
      <c r="CT265" s="135"/>
      <c r="CU265" s="135"/>
      <c r="CX265" s="135"/>
      <c r="DH265" s="135"/>
      <c r="DR265" s="135"/>
      <c r="EB265" s="135"/>
      <c r="EL265" s="135"/>
      <c r="EV265" s="135"/>
      <c r="FF265" s="135"/>
      <c r="FP265" s="135"/>
      <c r="FZ265" s="135"/>
      <c r="GJ265" s="135"/>
      <c r="GT265" s="135"/>
      <c r="HD265" s="135"/>
      <c r="HN265" s="135"/>
      <c r="HX265" s="135"/>
      <c r="IH265" s="135"/>
      <c r="IR265" s="135"/>
      <c r="JB265" s="135"/>
      <c r="JL265" s="135"/>
    </row>
    <row xmlns:x14ac="http://schemas.microsoft.com/office/spreadsheetml/2009/9/ac" r="266" s="3" customFormat="true" x14ac:dyDescent="0.25">
      <c r="A266" s="419"/>
      <c r="B266" s="135"/>
      <c r="L266" s="135"/>
      <c r="V266" s="135"/>
      <c r="AF266" s="135"/>
      <c r="AP266" s="135"/>
      <c r="AZ266" s="135"/>
      <c r="BJ266" s="135"/>
      <c r="BT266" s="135"/>
      <c r="CD266" s="135"/>
      <c r="CN266" s="135"/>
      <c r="CO266" s="135"/>
      <c r="CP266" s="135"/>
      <c r="CQ266" s="135"/>
      <c r="CR266" s="135"/>
      <c r="CS266" s="135"/>
      <c r="CT266" s="135"/>
      <c r="CU266" s="135"/>
      <c r="CX266" s="135"/>
      <c r="DH266" s="135"/>
      <c r="DR266" s="135"/>
      <c r="EB266" s="135"/>
      <c r="EL266" s="135"/>
      <c r="EV266" s="135"/>
      <c r="FF266" s="135"/>
      <c r="FP266" s="135"/>
      <c r="FZ266" s="135"/>
      <c r="GJ266" s="135"/>
      <c r="GT266" s="135"/>
      <c r="HD266" s="135"/>
      <c r="HN266" s="135"/>
      <c r="HX266" s="135"/>
      <c r="IH266" s="135"/>
      <c r="IR266" s="135"/>
      <c r="JB266" s="135"/>
      <c r="JL266" s="135"/>
    </row>
    <row xmlns:x14ac="http://schemas.microsoft.com/office/spreadsheetml/2009/9/ac" r="267" s="3" customFormat="true" x14ac:dyDescent="0.25">
      <c r="A267" s="419"/>
      <c r="B267" s="135"/>
      <c r="L267" s="135"/>
      <c r="V267" s="135"/>
      <c r="AF267" s="135"/>
      <c r="AP267" s="135"/>
      <c r="AZ267" s="135"/>
      <c r="BJ267" s="135"/>
      <c r="BT267" s="135"/>
      <c r="CD267" s="135"/>
      <c r="CN267" s="135"/>
      <c r="CO267" s="135"/>
      <c r="CP267" s="135"/>
      <c r="CQ267" s="135"/>
      <c r="CR267" s="135"/>
      <c r="CS267" s="135"/>
      <c r="CT267" s="135"/>
      <c r="CU267" s="135"/>
      <c r="CX267" s="135"/>
      <c r="DH267" s="135"/>
      <c r="DR267" s="135"/>
      <c r="EB267" s="135"/>
      <c r="EL267" s="135"/>
      <c r="EV267" s="135"/>
      <c r="FF267" s="135"/>
      <c r="FP267" s="135"/>
      <c r="FZ267" s="135"/>
      <c r="GJ267" s="135"/>
      <c r="GT267" s="135"/>
      <c r="HD267" s="135"/>
      <c r="HN267" s="135"/>
      <c r="HX267" s="135"/>
      <c r="IH267" s="135"/>
      <c r="IR267" s="135"/>
      <c r="JB267" s="135"/>
      <c r="JL267" s="135"/>
    </row>
    <row xmlns:x14ac="http://schemas.microsoft.com/office/spreadsheetml/2009/9/ac" r="268" s="3" customFormat="true" x14ac:dyDescent="0.25">
      <c r="A268" s="419"/>
      <c r="B268" s="135"/>
      <c r="L268" s="135"/>
      <c r="V268" s="135"/>
      <c r="AF268" s="135"/>
      <c r="AP268" s="135"/>
      <c r="AZ268" s="135"/>
      <c r="BJ268" s="135"/>
      <c r="BT268" s="135"/>
      <c r="CD268" s="135"/>
      <c r="CN268" s="135"/>
      <c r="CO268" s="135"/>
      <c r="CP268" s="135"/>
      <c r="CQ268" s="135"/>
      <c r="CR268" s="135"/>
      <c r="CS268" s="135"/>
      <c r="CT268" s="135"/>
      <c r="CU268" s="135"/>
      <c r="CX268" s="135"/>
      <c r="DH268" s="135"/>
      <c r="DR268" s="135"/>
      <c r="EB268" s="135"/>
      <c r="EL268" s="135"/>
      <c r="EV268" s="135"/>
      <c r="FF268" s="135"/>
      <c r="FP268" s="135"/>
      <c r="FZ268" s="135"/>
      <c r="GJ268" s="135"/>
      <c r="GT268" s="135"/>
      <c r="HD268" s="135"/>
      <c r="HN268" s="135"/>
      <c r="HX268" s="135"/>
      <c r="IH268" s="135"/>
      <c r="IR268" s="135"/>
      <c r="JB268" s="135"/>
      <c r="JL268" s="135"/>
    </row>
    <row xmlns:x14ac="http://schemas.microsoft.com/office/spreadsheetml/2009/9/ac" r="269" s="3" customFormat="true" x14ac:dyDescent="0.25">
      <c r="A269" s="419"/>
      <c r="B269" s="135"/>
      <c r="L269" s="135"/>
      <c r="V269" s="135"/>
      <c r="AF269" s="135"/>
      <c r="AP269" s="135"/>
      <c r="AZ269" s="135"/>
      <c r="BJ269" s="135"/>
      <c r="BT269" s="135"/>
      <c r="CD269" s="135"/>
      <c r="CN269" s="135"/>
      <c r="CO269" s="135"/>
      <c r="CP269" s="135"/>
      <c r="CQ269" s="135"/>
      <c r="CR269" s="135"/>
      <c r="CS269" s="135"/>
      <c r="CT269" s="135"/>
      <c r="CU269" s="135"/>
      <c r="CX269" s="135"/>
      <c r="DH269" s="135"/>
      <c r="DR269" s="135"/>
      <c r="EB269" s="135"/>
      <c r="EL269" s="135"/>
      <c r="EV269" s="135"/>
      <c r="FF269" s="135"/>
      <c r="FP269" s="135"/>
      <c r="FZ269" s="135"/>
      <c r="GJ269" s="135"/>
      <c r="GT269" s="135"/>
      <c r="HD269" s="135"/>
      <c r="HN269" s="135"/>
      <c r="HX269" s="135"/>
      <c r="IH269" s="135"/>
      <c r="IR269" s="135"/>
      <c r="JB269" s="135"/>
      <c r="JL269" s="135"/>
    </row>
    <row xmlns:x14ac="http://schemas.microsoft.com/office/spreadsheetml/2009/9/ac" r="270" s="3" customFormat="true" x14ac:dyDescent="0.25">
      <c r="A270" s="419"/>
      <c r="B270" s="135"/>
      <c r="L270" s="135"/>
      <c r="V270" s="135"/>
      <c r="AF270" s="135"/>
      <c r="AP270" s="135"/>
      <c r="AZ270" s="135"/>
      <c r="BJ270" s="135"/>
      <c r="BT270" s="135"/>
      <c r="CD270" s="135"/>
      <c r="CN270" s="135"/>
      <c r="CO270" s="135"/>
      <c r="CP270" s="135"/>
      <c r="CQ270" s="135"/>
      <c r="CR270" s="135"/>
      <c r="CS270" s="135"/>
      <c r="CT270" s="135"/>
      <c r="CU270" s="135"/>
      <c r="CX270" s="135"/>
      <c r="DH270" s="135"/>
      <c r="DR270" s="135"/>
      <c r="EB270" s="135"/>
      <c r="EL270" s="135"/>
      <c r="EV270" s="135"/>
      <c r="FF270" s="135"/>
      <c r="FP270" s="135"/>
      <c r="FZ270" s="135"/>
      <c r="GJ270" s="135"/>
      <c r="GT270" s="135"/>
      <c r="HD270" s="135"/>
      <c r="HN270" s="135"/>
      <c r="HX270" s="135"/>
      <c r="IH270" s="135"/>
      <c r="IR270" s="135"/>
      <c r="JB270" s="135"/>
      <c r="JL270" s="135"/>
    </row>
    <row xmlns:x14ac="http://schemas.microsoft.com/office/spreadsheetml/2009/9/ac" r="271" s="3" customFormat="true" x14ac:dyDescent="0.25">
      <c r="A271" s="419"/>
      <c r="B271" s="135"/>
      <c r="L271" s="135"/>
      <c r="V271" s="135"/>
      <c r="AF271" s="135"/>
      <c r="AP271" s="135"/>
      <c r="AZ271" s="135"/>
      <c r="BJ271" s="135"/>
      <c r="BT271" s="135"/>
      <c r="CD271" s="135"/>
      <c r="CN271" s="135"/>
      <c r="CO271" s="135"/>
      <c r="CP271" s="135"/>
      <c r="CQ271" s="135"/>
      <c r="CR271" s="135"/>
      <c r="CS271" s="135"/>
      <c r="CT271" s="135"/>
      <c r="CU271" s="135"/>
      <c r="CX271" s="135"/>
      <c r="DH271" s="135"/>
      <c r="DR271" s="135"/>
      <c r="EB271" s="135"/>
      <c r="EL271" s="135"/>
      <c r="EV271" s="135"/>
      <c r="FF271" s="135"/>
      <c r="FP271" s="135"/>
      <c r="FZ271" s="135"/>
      <c r="GJ271" s="135"/>
      <c r="GT271" s="135"/>
      <c r="HD271" s="135"/>
      <c r="HN271" s="135"/>
      <c r="HX271" s="135"/>
      <c r="IH271" s="135"/>
      <c r="IR271" s="135"/>
      <c r="JB271" s="135"/>
      <c r="JL271" s="135"/>
    </row>
    <row xmlns:x14ac="http://schemas.microsoft.com/office/spreadsheetml/2009/9/ac" r="272" s="3" customFormat="true" x14ac:dyDescent="0.25">
      <c r="A272" s="419"/>
      <c r="B272" s="135"/>
      <c r="L272" s="135"/>
      <c r="V272" s="135"/>
      <c r="AF272" s="135"/>
      <c r="AP272" s="135"/>
      <c r="AZ272" s="135"/>
      <c r="BJ272" s="135"/>
      <c r="BT272" s="135"/>
      <c r="CD272" s="135"/>
      <c r="CN272" s="135"/>
      <c r="CO272" s="135"/>
      <c r="CP272" s="135"/>
      <c r="CQ272" s="135"/>
      <c r="CR272" s="135"/>
      <c r="CS272" s="135"/>
      <c r="CT272" s="135"/>
      <c r="CU272" s="135"/>
      <c r="CX272" s="135"/>
      <c r="DH272" s="135"/>
      <c r="DR272" s="135"/>
      <c r="EB272" s="135"/>
      <c r="EL272" s="135"/>
      <c r="EV272" s="135"/>
      <c r="FF272" s="135"/>
      <c r="FP272" s="135"/>
      <c r="FZ272" s="135"/>
      <c r="GJ272" s="135"/>
      <c r="GT272" s="135"/>
      <c r="HD272" s="135"/>
      <c r="HN272" s="135"/>
      <c r="HX272" s="135"/>
      <c r="IH272" s="135"/>
      <c r="IR272" s="135"/>
      <c r="JB272" s="135"/>
      <c r="JL272" s="135"/>
    </row>
    <row xmlns:x14ac="http://schemas.microsoft.com/office/spreadsheetml/2009/9/ac" r="273" s="3" customFormat="true" x14ac:dyDescent="0.25">
      <c r="A273" s="419"/>
      <c r="B273" s="135"/>
      <c r="L273" s="135"/>
      <c r="V273" s="135"/>
      <c r="AF273" s="135"/>
      <c r="AP273" s="135"/>
      <c r="AZ273" s="135"/>
      <c r="BJ273" s="135"/>
      <c r="BT273" s="135"/>
      <c r="CD273" s="135"/>
      <c r="CN273" s="135"/>
      <c r="CO273" s="135"/>
      <c r="CP273" s="135"/>
      <c r="CQ273" s="135"/>
      <c r="CR273" s="135"/>
      <c r="CS273" s="135"/>
      <c r="CT273" s="135"/>
      <c r="CU273" s="135"/>
      <c r="CX273" s="135"/>
      <c r="DH273" s="135"/>
      <c r="DR273" s="135"/>
      <c r="EB273" s="135"/>
      <c r="EL273" s="135"/>
      <c r="EV273" s="135"/>
      <c r="FF273" s="135"/>
      <c r="FP273" s="135"/>
      <c r="FZ273" s="135"/>
      <c r="GJ273" s="135"/>
      <c r="GT273" s="135"/>
      <c r="HD273" s="135"/>
      <c r="HN273" s="135"/>
      <c r="HX273" s="135"/>
      <c r="IH273" s="135"/>
      <c r="IR273" s="135"/>
      <c r="JB273" s="135"/>
      <c r="JL273" s="135"/>
    </row>
    <row xmlns:x14ac="http://schemas.microsoft.com/office/spreadsheetml/2009/9/ac" r="274" s="3" customFormat="true" x14ac:dyDescent="0.25">
      <c r="A274" s="419"/>
      <c r="B274" s="135"/>
      <c r="L274" s="135"/>
      <c r="V274" s="135"/>
      <c r="AF274" s="135"/>
      <c r="AP274" s="135"/>
      <c r="AZ274" s="135"/>
      <c r="BJ274" s="135"/>
      <c r="BT274" s="135"/>
      <c r="CD274" s="135"/>
      <c r="CN274" s="135"/>
      <c r="CO274" s="135"/>
      <c r="CP274" s="135"/>
      <c r="CQ274" s="135"/>
      <c r="CR274" s="135"/>
      <c r="CS274" s="135"/>
      <c r="CT274" s="135"/>
      <c r="CU274" s="135"/>
      <c r="CX274" s="135"/>
      <c r="DH274" s="135"/>
      <c r="DR274" s="135"/>
      <c r="EB274" s="135"/>
      <c r="EL274" s="135"/>
      <c r="EV274" s="135"/>
      <c r="FF274" s="135"/>
      <c r="FP274" s="135"/>
      <c r="FZ274" s="135"/>
      <c r="GJ274" s="135"/>
      <c r="GT274" s="135"/>
      <c r="HD274" s="135"/>
      <c r="HN274" s="135"/>
      <c r="HX274" s="135"/>
      <c r="IH274" s="135"/>
      <c r="IR274" s="135"/>
      <c r="JB274" s="135"/>
      <c r="JL274" s="135"/>
    </row>
    <row xmlns:x14ac="http://schemas.microsoft.com/office/spreadsheetml/2009/9/ac" r="275" s="3" customFormat="true" x14ac:dyDescent="0.25">
      <c r="A275" s="419"/>
      <c r="B275" s="135"/>
      <c r="L275" s="135"/>
      <c r="V275" s="135"/>
      <c r="AF275" s="135"/>
      <c r="AP275" s="135"/>
      <c r="AZ275" s="135"/>
      <c r="BJ275" s="135"/>
      <c r="BT275" s="135"/>
      <c r="CD275" s="135"/>
      <c r="CN275" s="135"/>
      <c r="CO275" s="135"/>
      <c r="CP275" s="135"/>
      <c r="CQ275" s="135"/>
      <c r="CR275" s="135"/>
      <c r="CS275" s="135"/>
      <c r="CT275" s="135"/>
      <c r="CU275" s="135"/>
      <c r="CX275" s="135"/>
      <c r="DH275" s="135"/>
      <c r="DR275" s="135"/>
      <c r="EB275" s="135"/>
      <c r="EL275" s="135"/>
      <c r="EV275" s="135"/>
      <c r="FF275" s="135"/>
      <c r="FP275" s="135"/>
      <c r="FZ275" s="135"/>
      <c r="GJ275" s="135"/>
      <c r="GT275" s="135"/>
      <c r="HD275" s="135"/>
      <c r="HN275" s="135"/>
      <c r="HX275" s="135"/>
      <c r="IH275" s="135"/>
      <c r="IR275" s="135"/>
      <c r="JB275" s="135"/>
      <c r="JL275" s="135"/>
    </row>
    <row xmlns:x14ac="http://schemas.microsoft.com/office/spreadsheetml/2009/9/ac" r="276" s="3" customFormat="true" x14ac:dyDescent="0.25">
      <c r="A276" s="419"/>
      <c r="B276" s="135"/>
      <c r="L276" s="135"/>
      <c r="V276" s="135"/>
      <c r="AF276" s="135"/>
      <c r="AP276" s="135"/>
      <c r="AZ276" s="135"/>
      <c r="BJ276" s="135"/>
      <c r="BT276" s="135"/>
      <c r="CD276" s="135"/>
      <c r="CN276" s="135"/>
      <c r="CO276" s="135"/>
      <c r="CP276" s="135"/>
      <c r="CQ276" s="135"/>
      <c r="CR276" s="135"/>
      <c r="CS276" s="135"/>
      <c r="CT276" s="135"/>
      <c r="CU276" s="135"/>
      <c r="CX276" s="135"/>
      <c r="DH276" s="135"/>
      <c r="DR276" s="135"/>
      <c r="EB276" s="135"/>
      <c r="EL276" s="135"/>
      <c r="EV276" s="135"/>
      <c r="FF276" s="135"/>
      <c r="FP276" s="135"/>
      <c r="FZ276" s="135"/>
      <c r="GJ276" s="135"/>
      <c r="GT276" s="135"/>
      <c r="HD276" s="135"/>
      <c r="HN276" s="135"/>
      <c r="HX276" s="135"/>
      <c r="IH276" s="135"/>
      <c r="IR276" s="135"/>
      <c r="JB276" s="135"/>
      <c r="JL276" s="135"/>
    </row>
    <row xmlns:x14ac="http://schemas.microsoft.com/office/spreadsheetml/2009/9/ac" r="277" s="3" customFormat="true" x14ac:dyDescent="0.25">
      <c r="A277" s="419"/>
      <c r="B277" s="135"/>
      <c r="L277" s="135"/>
      <c r="V277" s="135"/>
      <c r="AF277" s="135"/>
      <c r="AP277" s="135"/>
      <c r="AZ277" s="135"/>
      <c r="BJ277" s="135"/>
      <c r="BT277" s="135"/>
      <c r="CD277" s="135"/>
      <c r="CN277" s="135"/>
      <c r="CO277" s="135"/>
      <c r="CP277" s="135"/>
      <c r="CQ277" s="135"/>
      <c r="CR277" s="135"/>
      <c r="CS277" s="135"/>
      <c r="CT277" s="135"/>
      <c r="CU277" s="135"/>
      <c r="CX277" s="135"/>
      <c r="DH277" s="135"/>
      <c r="DR277" s="135"/>
      <c r="EB277" s="135"/>
      <c r="EL277" s="135"/>
      <c r="EV277" s="135"/>
      <c r="FF277" s="135"/>
      <c r="FP277" s="135"/>
      <c r="FZ277" s="135"/>
      <c r="GJ277" s="135"/>
      <c r="GT277" s="135"/>
      <c r="HD277" s="135"/>
      <c r="HN277" s="135"/>
      <c r="HX277" s="135"/>
      <c r="IH277" s="135"/>
      <c r="IR277" s="135"/>
      <c r="JB277" s="135"/>
      <c r="JL277" s="135"/>
    </row>
    <row xmlns:x14ac="http://schemas.microsoft.com/office/spreadsheetml/2009/9/ac" r="278" s="3" customFormat="true" x14ac:dyDescent="0.25">
      <c r="A278" s="419"/>
      <c r="B278" s="135"/>
      <c r="L278" s="135"/>
      <c r="V278" s="135"/>
      <c r="AF278" s="135"/>
      <c r="AP278" s="135"/>
      <c r="AZ278" s="135"/>
      <c r="BJ278" s="135"/>
      <c r="BT278" s="135"/>
      <c r="CD278" s="135"/>
      <c r="CN278" s="135"/>
      <c r="CO278" s="135"/>
      <c r="CP278" s="135"/>
      <c r="CQ278" s="135"/>
      <c r="CR278" s="135"/>
      <c r="CS278" s="135"/>
      <c r="CT278" s="135"/>
      <c r="CU278" s="135"/>
      <c r="CX278" s="135"/>
      <c r="DH278" s="135"/>
      <c r="DR278" s="135"/>
      <c r="EB278" s="135"/>
      <c r="EL278" s="135"/>
      <c r="EV278" s="135"/>
      <c r="FF278" s="135"/>
      <c r="FP278" s="135"/>
      <c r="FZ278" s="135"/>
      <c r="GJ278" s="135"/>
      <c r="GT278" s="135"/>
      <c r="HD278" s="135"/>
      <c r="HN278" s="135"/>
      <c r="HX278" s="135"/>
      <c r="IH278" s="135"/>
      <c r="IR278" s="135"/>
      <c r="JB278" s="135"/>
      <c r="JL278" s="135"/>
    </row>
    <row xmlns:x14ac="http://schemas.microsoft.com/office/spreadsheetml/2009/9/ac" r="279" s="3" customFormat="true" x14ac:dyDescent="0.25">
      <c r="A279" s="419"/>
      <c r="B279" s="135"/>
      <c r="L279" s="135"/>
      <c r="V279" s="135"/>
      <c r="AF279" s="135"/>
      <c r="AP279" s="135"/>
      <c r="AZ279" s="135"/>
      <c r="BJ279" s="135"/>
      <c r="BT279" s="135"/>
      <c r="CD279" s="135"/>
      <c r="CN279" s="135"/>
      <c r="CO279" s="135"/>
      <c r="CP279" s="135"/>
      <c r="CQ279" s="135"/>
      <c r="CR279" s="135"/>
      <c r="CS279" s="135"/>
      <c r="CT279" s="135"/>
      <c r="CU279" s="135"/>
      <c r="CX279" s="135"/>
      <c r="DH279" s="135"/>
      <c r="DR279" s="135"/>
      <c r="EB279" s="135"/>
      <c r="EL279" s="135"/>
      <c r="EV279" s="135"/>
      <c r="FF279" s="135"/>
      <c r="FP279" s="135"/>
      <c r="FZ279" s="135"/>
      <c r="GJ279" s="135"/>
      <c r="GT279" s="135"/>
      <c r="HD279" s="135"/>
      <c r="HN279" s="135"/>
      <c r="HX279" s="135"/>
      <c r="IH279" s="135"/>
      <c r="IR279" s="135"/>
      <c r="JB279" s="135"/>
      <c r="JL279" s="135"/>
    </row>
    <row xmlns:x14ac="http://schemas.microsoft.com/office/spreadsheetml/2009/9/ac" r="280" s="3" customFormat="true" x14ac:dyDescent="0.25">
      <c r="A280" s="419"/>
      <c r="B280" s="135"/>
      <c r="L280" s="135"/>
      <c r="V280" s="135"/>
      <c r="AF280" s="135"/>
      <c r="AP280" s="135"/>
      <c r="AZ280" s="135"/>
      <c r="BJ280" s="135"/>
      <c r="BT280" s="135"/>
      <c r="CD280" s="135"/>
      <c r="CN280" s="135"/>
      <c r="CO280" s="135"/>
      <c r="CP280" s="135"/>
      <c r="CQ280" s="135"/>
      <c r="CR280" s="135"/>
      <c r="CS280" s="135"/>
      <c r="CT280" s="135"/>
      <c r="CU280" s="135"/>
      <c r="CX280" s="135"/>
      <c r="DH280" s="135"/>
      <c r="DR280" s="135"/>
      <c r="EB280" s="135"/>
      <c r="EL280" s="135"/>
      <c r="EV280" s="135"/>
      <c r="FF280" s="135"/>
      <c r="FP280" s="135"/>
      <c r="FZ280" s="135"/>
      <c r="GJ280" s="135"/>
      <c r="GT280" s="135"/>
      <c r="HD280" s="135"/>
      <c r="HN280" s="135"/>
      <c r="HX280" s="135"/>
      <c r="IH280" s="135"/>
      <c r="IR280" s="135"/>
      <c r="JB280" s="135"/>
      <c r="JL280" s="135"/>
    </row>
    <row xmlns:x14ac="http://schemas.microsoft.com/office/spreadsheetml/2009/9/ac" r="281" s="3" customFormat="true" x14ac:dyDescent="0.25">
      <c r="A281" s="419"/>
      <c r="B281" s="135"/>
      <c r="L281" s="135"/>
      <c r="V281" s="135"/>
      <c r="AF281" s="135"/>
      <c r="AP281" s="135"/>
      <c r="AZ281" s="135"/>
      <c r="BJ281" s="135"/>
      <c r="BT281" s="135"/>
      <c r="CD281" s="135"/>
      <c r="CN281" s="135"/>
      <c r="CO281" s="135"/>
      <c r="CP281" s="135"/>
      <c r="CQ281" s="135"/>
      <c r="CR281" s="135"/>
      <c r="CS281" s="135"/>
      <c r="CT281" s="135"/>
      <c r="CU281" s="135"/>
      <c r="CX281" s="135"/>
      <c r="DH281" s="135"/>
      <c r="DR281" s="135"/>
      <c r="EB281" s="135"/>
      <c r="EL281" s="135"/>
      <c r="EV281" s="135"/>
      <c r="FF281" s="135"/>
      <c r="FP281" s="135"/>
      <c r="FZ281" s="135"/>
      <c r="GJ281" s="135"/>
      <c r="GT281" s="135"/>
      <c r="HD281" s="135"/>
      <c r="HN281" s="135"/>
      <c r="HX281" s="135"/>
      <c r="IH281" s="135"/>
      <c r="IR281" s="135"/>
      <c r="JB281" s="135"/>
      <c r="JL281" s="135"/>
    </row>
    <row xmlns:x14ac="http://schemas.microsoft.com/office/spreadsheetml/2009/9/ac" r="282" s="3" customFormat="true" x14ac:dyDescent="0.25">
      <c r="A282" s="419"/>
      <c r="B282" s="135"/>
      <c r="L282" s="135"/>
      <c r="V282" s="135"/>
      <c r="AF282" s="135"/>
      <c r="AP282" s="135"/>
      <c r="AZ282" s="135"/>
      <c r="BJ282" s="135"/>
      <c r="BT282" s="135"/>
      <c r="CD282" s="135"/>
      <c r="CN282" s="135"/>
      <c r="CO282" s="135"/>
      <c r="CP282" s="135"/>
      <c r="CQ282" s="135"/>
      <c r="CR282" s="135"/>
      <c r="CS282" s="135"/>
      <c r="CT282" s="135"/>
      <c r="CU282" s="135"/>
      <c r="CX282" s="135"/>
      <c r="DH282" s="135"/>
      <c r="DR282" s="135"/>
      <c r="EB282" s="135"/>
      <c r="EL282" s="135"/>
      <c r="EV282" s="135"/>
      <c r="FF282" s="135"/>
      <c r="FP282" s="135"/>
      <c r="FZ282" s="135"/>
      <c r="GJ282" s="135"/>
      <c r="GT282" s="135"/>
      <c r="HD282" s="135"/>
      <c r="HN282" s="135"/>
      <c r="HX282" s="135"/>
      <c r="IH282" s="135"/>
      <c r="IR282" s="135"/>
      <c r="JB282" s="135"/>
      <c r="JL282" s="135"/>
    </row>
    <row xmlns:x14ac="http://schemas.microsoft.com/office/spreadsheetml/2009/9/ac" r="283" s="3" customFormat="true" x14ac:dyDescent="0.25">
      <c r="A283" s="419"/>
      <c r="B283" s="135"/>
      <c r="L283" s="135"/>
      <c r="V283" s="135"/>
      <c r="AF283" s="135"/>
      <c r="AP283" s="135"/>
      <c r="AZ283" s="135"/>
      <c r="BJ283" s="135"/>
      <c r="BT283" s="135"/>
      <c r="CD283" s="135"/>
      <c r="CN283" s="135"/>
      <c r="CO283" s="135"/>
      <c r="CP283" s="135"/>
      <c r="CQ283" s="135"/>
      <c r="CR283" s="135"/>
      <c r="CS283" s="135"/>
      <c r="CT283" s="135"/>
      <c r="CU283" s="135"/>
      <c r="CX283" s="135"/>
      <c r="DH283" s="135"/>
      <c r="DR283" s="135"/>
      <c r="EB283" s="135"/>
      <c r="EL283" s="135"/>
      <c r="EV283" s="135"/>
      <c r="FF283" s="135"/>
      <c r="FP283" s="135"/>
      <c r="FZ283" s="135"/>
      <c r="GJ283" s="135"/>
      <c r="GT283" s="135"/>
      <c r="HD283" s="135"/>
      <c r="HN283" s="135"/>
      <c r="HX283" s="135"/>
      <c r="IH283" s="135"/>
      <c r="IR283" s="135"/>
      <c r="JB283" s="135"/>
      <c r="JL283" s="135"/>
    </row>
    <row xmlns:x14ac="http://schemas.microsoft.com/office/spreadsheetml/2009/9/ac" r="284" s="3" customFormat="true" x14ac:dyDescent="0.25">
      <c r="A284" s="419"/>
      <c r="B284" s="135"/>
      <c r="L284" s="135"/>
      <c r="V284" s="135"/>
      <c r="AF284" s="135"/>
      <c r="AP284" s="135"/>
      <c r="AZ284" s="135"/>
      <c r="BJ284" s="135"/>
      <c r="BT284" s="135"/>
      <c r="CD284" s="135"/>
      <c r="CN284" s="135"/>
      <c r="CO284" s="135"/>
      <c r="CP284" s="135"/>
      <c r="CQ284" s="135"/>
      <c r="CR284" s="135"/>
      <c r="CS284" s="135"/>
      <c r="CT284" s="135"/>
      <c r="CU284" s="135"/>
      <c r="CX284" s="135"/>
      <c r="DH284" s="135"/>
      <c r="DR284" s="135"/>
      <c r="EB284" s="135"/>
      <c r="EL284" s="135"/>
      <c r="EV284" s="135"/>
      <c r="FF284" s="135"/>
      <c r="FP284" s="135"/>
      <c r="FZ284" s="135"/>
      <c r="GJ284" s="135"/>
      <c r="GT284" s="135"/>
      <c r="HD284" s="135"/>
      <c r="HN284" s="135"/>
      <c r="HX284" s="135"/>
      <c r="IH284" s="135"/>
      <c r="IR284" s="135"/>
      <c r="JB284" s="135"/>
      <c r="JL284" s="135"/>
    </row>
    <row xmlns:x14ac="http://schemas.microsoft.com/office/spreadsheetml/2009/9/ac" r="285" s="3" customFormat="true" x14ac:dyDescent="0.25">
      <c r="A285" s="419"/>
      <c r="B285" s="135"/>
      <c r="L285" s="135"/>
      <c r="V285" s="135"/>
      <c r="AF285" s="135"/>
      <c r="AP285" s="135"/>
      <c r="AZ285" s="135"/>
      <c r="BJ285" s="135"/>
      <c r="BT285" s="135"/>
      <c r="CD285" s="135"/>
      <c r="CN285" s="135"/>
      <c r="CO285" s="135"/>
      <c r="CP285" s="135"/>
      <c r="CQ285" s="135"/>
      <c r="CR285" s="135"/>
      <c r="CS285" s="135"/>
      <c r="CT285" s="135"/>
      <c r="CU285" s="135"/>
      <c r="CX285" s="135"/>
      <c r="DH285" s="135"/>
      <c r="DR285" s="135"/>
      <c r="EB285" s="135"/>
      <c r="EL285" s="135"/>
      <c r="EV285" s="135"/>
      <c r="FF285" s="135"/>
      <c r="FP285" s="135"/>
      <c r="FZ285" s="135"/>
      <c r="GJ285" s="135"/>
      <c r="GT285" s="135"/>
      <c r="HD285" s="135"/>
      <c r="HN285" s="135"/>
      <c r="HX285" s="135"/>
      <c r="IH285" s="135"/>
      <c r="IR285" s="135"/>
      <c r="JB285" s="135"/>
      <c r="JL285" s="135"/>
    </row>
    <row xmlns:x14ac="http://schemas.microsoft.com/office/spreadsheetml/2009/9/ac" r="286" s="3" customFormat="true" x14ac:dyDescent="0.25">
      <c r="A286" s="419"/>
      <c r="B286" s="135"/>
      <c r="L286" s="135"/>
      <c r="V286" s="135"/>
      <c r="AF286" s="135"/>
      <c r="AP286" s="135"/>
      <c r="AZ286" s="135"/>
      <c r="BJ286" s="135"/>
      <c r="BT286" s="135"/>
      <c r="CD286" s="135"/>
      <c r="CN286" s="135"/>
      <c r="CO286" s="135"/>
      <c r="CP286" s="135"/>
      <c r="CQ286" s="135"/>
      <c r="CR286" s="135"/>
      <c r="CS286" s="135"/>
      <c r="CT286" s="135"/>
      <c r="CU286" s="135"/>
      <c r="CX286" s="135"/>
      <c r="DH286" s="135"/>
      <c r="DR286" s="135"/>
      <c r="EB286" s="135"/>
      <c r="EL286" s="135"/>
      <c r="EV286" s="135"/>
      <c r="FF286" s="135"/>
      <c r="FP286" s="135"/>
      <c r="FZ286" s="135"/>
      <c r="GJ286" s="135"/>
      <c r="GT286" s="135"/>
      <c r="HD286" s="135"/>
      <c r="HN286" s="135"/>
      <c r="HX286" s="135"/>
      <c r="IH286" s="135"/>
      <c r="IR286" s="135"/>
      <c r="JB286" s="135"/>
      <c r="JL286" s="135"/>
    </row>
    <row xmlns:x14ac="http://schemas.microsoft.com/office/spreadsheetml/2009/9/ac" r="287" s="3" customFormat="true" x14ac:dyDescent="0.25">
      <c r="A287" s="419"/>
      <c r="B287" s="135"/>
      <c r="L287" s="135"/>
      <c r="V287" s="135"/>
      <c r="AF287" s="135"/>
      <c r="AP287" s="135"/>
      <c r="AZ287" s="135"/>
      <c r="BJ287" s="135"/>
      <c r="BT287" s="135"/>
      <c r="CD287" s="135"/>
      <c r="CN287" s="135"/>
      <c r="CO287" s="135"/>
      <c r="CP287" s="135"/>
      <c r="CQ287" s="135"/>
      <c r="CR287" s="135"/>
      <c r="CS287" s="135"/>
      <c r="CT287" s="135"/>
      <c r="CU287" s="135"/>
      <c r="CX287" s="135"/>
      <c r="DH287" s="135"/>
      <c r="DR287" s="135"/>
      <c r="EB287" s="135"/>
      <c r="EL287" s="135"/>
      <c r="EV287" s="135"/>
      <c r="FF287" s="135"/>
      <c r="FP287" s="135"/>
      <c r="FZ287" s="135"/>
      <c r="GJ287" s="135"/>
      <c r="GT287" s="135"/>
      <c r="HD287" s="135"/>
      <c r="HN287" s="135"/>
      <c r="HX287" s="135"/>
      <c r="IH287" s="135"/>
      <c r="IR287" s="135"/>
      <c r="JB287" s="135"/>
      <c r="JL287" s="135"/>
    </row>
    <row xmlns:x14ac="http://schemas.microsoft.com/office/spreadsheetml/2009/9/ac" r="288" s="3" customFormat="true" x14ac:dyDescent="0.25">
      <c r="A288" s="419"/>
      <c r="B288" s="135"/>
      <c r="L288" s="135"/>
      <c r="V288" s="135"/>
      <c r="AF288" s="135"/>
      <c r="AP288" s="135"/>
      <c r="AZ288" s="135"/>
      <c r="BJ288" s="135"/>
      <c r="BT288" s="135"/>
      <c r="CD288" s="135"/>
      <c r="CN288" s="135"/>
      <c r="CO288" s="135"/>
      <c r="CP288" s="135"/>
      <c r="CQ288" s="135"/>
      <c r="CR288" s="135"/>
      <c r="CS288" s="135"/>
      <c r="CT288" s="135"/>
      <c r="CU288" s="135"/>
      <c r="CX288" s="135"/>
      <c r="DH288" s="135"/>
      <c r="DR288" s="135"/>
      <c r="EB288" s="135"/>
      <c r="EL288" s="135"/>
      <c r="EV288" s="135"/>
      <c r="FF288" s="135"/>
      <c r="FP288" s="135"/>
      <c r="FZ288" s="135"/>
      <c r="GJ288" s="135"/>
      <c r="GT288" s="135"/>
      <c r="HD288" s="135"/>
      <c r="HN288" s="135"/>
      <c r="HX288" s="135"/>
      <c r="IH288" s="135"/>
      <c r="IR288" s="135"/>
      <c r="JB288" s="135"/>
      <c r="JL288" s="135"/>
    </row>
    <row xmlns:x14ac="http://schemas.microsoft.com/office/spreadsheetml/2009/9/ac" r="289" s="3" customFormat="true" x14ac:dyDescent="0.25">
      <c r="A289" s="419"/>
      <c r="B289" s="135"/>
      <c r="L289" s="135"/>
      <c r="V289" s="135"/>
      <c r="AF289" s="135"/>
      <c r="AP289" s="135"/>
      <c r="AZ289" s="135"/>
      <c r="BJ289" s="135"/>
      <c r="BT289" s="135"/>
      <c r="CD289" s="135"/>
      <c r="CN289" s="135"/>
      <c r="CO289" s="135"/>
      <c r="CP289" s="135"/>
      <c r="CQ289" s="135"/>
      <c r="CR289" s="135"/>
      <c r="CS289" s="135"/>
      <c r="CT289" s="135"/>
      <c r="CU289" s="135"/>
      <c r="CX289" s="135"/>
      <c r="DH289" s="135"/>
      <c r="DR289" s="135"/>
      <c r="EB289" s="135"/>
      <c r="EL289" s="135"/>
      <c r="EV289" s="135"/>
      <c r="FF289" s="135"/>
      <c r="FP289" s="135"/>
      <c r="FZ289" s="135"/>
      <c r="GJ289" s="135"/>
      <c r="GT289" s="135"/>
      <c r="HD289" s="135"/>
      <c r="HN289" s="135"/>
      <c r="HX289" s="135"/>
      <c r="IH289" s="135"/>
      <c r="IR289" s="135"/>
      <c r="JB289" s="135"/>
      <c r="JL289" s="135"/>
    </row>
    <row xmlns:x14ac="http://schemas.microsoft.com/office/spreadsheetml/2009/9/ac" r="290" s="3" customFormat="true" x14ac:dyDescent="0.25">
      <c r="A290" s="419"/>
      <c r="B290" s="135"/>
      <c r="L290" s="135"/>
      <c r="V290" s="135"/>
      <c r="AF290" s="135"/>
      <c r="AP290" s="135"/>
      <c r="AZ290" s="135"/>
      <c r="BJ290" s="135"/>
      <c r="BT290" s="135"/>
      <c r="CD290" s="135"/>
      <c r="CN290" s="135"/>
      <c r="CO290" s="135"/>
      <c r="CP290" s="135"/>
      <c r="CQ290" s="135"/>
      <c r="CR290" s="135"/>
      <c r="CS290" s="135"/>
      <c r="CT290" s="135"/>
      <c r="CU290" s="135"/>
      <c r="CX290" s="135"/>
      <c r="DH290" s="135"/>
      <c r="DR290" s="135"/>
      <c r="EB290" s="135"/>
      <c r="EL290" s="135"/>
      <c r="EV290" s="135"/>
      <c r="FF290" s="135"/>
      <c r="FP290" s="135"/>
      <c r="FZ290" s="135"/>
      <c r="GJ290" s="135"/>
      <c r="GT290" s="135"/>
      <c r="HD290" s="135"/>
      <c r="HN290" s="135"/>
      <c r="HX290" s="135"/>
      <c r="IH290" s="135"/>
      <c r="IR290" s="135"/>
      <c r="JB290" s="135"/>
      <c r="JL290" s="135"/>
    </row>
    <row xmlns:x14ac="http://schemas.microsoft.com/office/spreadsheetml/2009/9/ac" r="291" s="3" customFormat="true" x14ac:dyDescent="0.25">
      <c r="A291" s="419"/>
      <c r="B291" s="135"/>
      <c r="L291" s="135"/>
      <c r="V291" s="135"/>
      <c r="AF291" s="135"/>
      <c r="AP291" s="135"/>
      <c r="AZ291" s="135"/>
      <c r="BJ291" s="135"/>
      <c r="BT291" s="135"/>
      <c r="CD291" s="135"/>
      <c r="CN291" s="135"/>
      <c r="CO291" s="135"/>
      <c r="CP291" s="135"/>
      <c r="CQ291" s="135"/>
      <c r="CR291" s="135"/>
      <c r="CS291" s="135"/>
      <c r="CT291" s="135"/>
      <c r="CU291" s="135"/>
      <c r="CX291" s="135"/>
      <c r="DH291" s="135"/>
      <c r="DR291" s="135"/>
      <c r="EB291" s="135"/>
      <c r="EL291" s="135"/>
      <c r="EV291" s="135"/>
      <c r="FF291" s="135"/>
      <c r="FP291" s="135"/>
      <c r="FZ291" s="135"/>
      <c r="GJ291" s="135"/>
      <c r="GT291" s="135"/>
      <c r="HD291" s="135"/>
      <c r="HN291" s="135"/>
      <c r="HX291" s="135"/>
      <c r="IH291" s="135"/>
      <c r="IR291" s="135"/>
      <c r="JB291" s="135"/>
      <c r="JL291" s="135"/>
    </row>
    <row xmlns:x14ac="http://schemas.microsoft.com/office/spreadsheetml/2009/9/ac" r="292" s="3" customFormat="true" x14ac:dyDescent="0.25">
      <c r="A292" s="419"/>
      <c r="B292" s="135"/>
      <c r="L292" s="135"/>
      <c r="V292" s="135"/>
      <c r="AF292" s="135"/>
      <c r="AP292" s="135"/>
      <c r="AZ292" s="135"/>
      <c r="BJ292" s="135"/>
      <c r="BT292" s="135"/>
      <c r="CD292" s="135"/>
      <c r="CN292" s="135"/>
      <c r="CO292" s="135"/>
      <c r="CP292" s="135"/>
      <c r="CQ292" s="135"/>
      <c r="CR292" s="135"/>
      <c r="CS292" s="135"/>
      <c r="CT292" s="135"/>
      <c r="CU292" s="135"/>
      <c r="CX292" s="135"/>
      <c r="DH292" s="135"/>
      <c r="DR292" s="135"/>
      <c r="EB292" s="135"/>
      <c r="EL292" s="135"/>
      <c r="EV292" s="135"/>
      <c r="FF292" s="135"/>
      <c r="FP292" s="135"/>
      <c r="FZ292" s="135"/>
      <c r="GJ292" s="135"/>
      <c r="GT292" s="135"/>
      <c r="HD292" s="135"/>
      <c r="HN292" s="135"/>
      <c r="HX292" s="135"/>
      <c r="IH292" s="135"/>
      <c r="IR292" s="135"/>
      <c r="JB292" s="135"/>
      <c r="JL292" s="135"/>
    </row>
    <row xmlns:x14ac="http://schemas.microsoft.com/office/spreadsheetml/2009/9/ac" r="293" s="3" customFormat="true" x14ac:dyDescent="0.25">
      <c r="A293" s="419"/>
      <c r="B293" s="135"/>
      <c r="L293" s="135"/>
      <c r="V293" s="135"/>
      <c r="AF293" s="135"/>
      <c r="AP293" s="135"/>
      <c r="AZ293" s="135"/>
      <c r="BJ293" s="135"/>
      <c r="BT293" s="135"/>
      <c r="CD293" s="135"/>
      <c r="CN293" s="135"/>
      <c r="CO293" s="135"/>
      <c r="CP293" s="135"/>
      <c r="CQ293" s="135"/>
      <c r="CR293" s="135"/>
      <c r="CS293" s="135"/>
      <c r="CT293" s="135"/>
      <c r="CU293" s="135"/>
      <c r="CX293" s="135"/>
      <c r="DH293" s="135"/>
      <c r="DR293" s="135"/>
      <c r="EB293" s="135"/>
      <c r="EL293" s="135"/>
      <c r="EV293" s="135"/>
      <c r="FF293" s="135"/>
      <c r="FP293" s="135"/>
      <c r="FZ293" s="135"/>
      <c r="GJ293" s="135"/>
      <c r="GT293" s="135"/>
      <c r="HD293" s="135"/>
      <c r="HN293" s="135"/>
      <c r="HX293" s="135"/>
      <c r="IH293" s="135"/>
      <c r="IR293" s="135"/>
      <c r="JB293" s="135"/>
      <c r="JL293" s="135"/>
    </row>
    <row xmlns:x14ac="http://schemas.microsoft.com/office/spreadsheetml/2009/9/ac" r="294" s="3" customFormat="true" x14ac:dyDescent="0.25">
      <c r="A294" s="419"/>
      <c r="B294" s="135"/>
      <c r="L294" s="135"/>
      <c r="V294" s="135"/>
      <c r="AF294" s="135"/>
      <c r="AP294" s="135"/>
      <c r="AZ294" s="135"/>
      <c r="BJ294" s="135"/>
      <c r="BT294" s="135"/>
      <c r="CD294" s="135"/>
      <c r="CN294" s="135"/>
      <c r="CO294" s="135"/>
      <c r="CP294" s="135"/>
      <c r="CQ294" s="135"/>
      <c r="CR294" s="135"/>
      <c r="CS294" s="135"/>
      <c r="CT294" s="135"/>
      <c r="CU294" s="135"/>
      <c r="CX294" s="135"/>
      <c r="DH294" s="135"/>
      <c r="DR294" s="135"/>
      <c r="EB294" s="135"/>
      <c r="EL294" s="135"/>
      <c r="EV294" s="135"/>
      <c r="FF294" s="135"/>
      <c r="FP294" s="135"/>
      <c r="FZ294" s="135"/>
      <c r="GJ294" s="135"/>
      <c r="GT294" s="135"/>
      <c r="HD294" s="135"/>
      <c r="HN294" s="135"/>
      <c r="HX294" s="135"/>
      <c r="IH294" s="135"/>
      <c r="IR294" s="135"/>
      <c r="JB294" s="135"/>
      <c r="JL294" s="135"/>
    </row>
    <row xmlns:x14ac="http://schemas.microsoft.com/office/spreadsheetml/2009/9/ac" r="295" s="3" customFormat="true" x14ac:dyDescent="0.25">
      <c r="A295" s="419"/>
      <c r="B295" s="135"/>
      <c r="L295" s="135"/>
      <c r="V295" s="135"/>
      <c r="AF295" s="135"/>
      <c r="AP295" s="135"/>
      <c r="AZ295" s="135"/>
      <c r="BJ295" s="135"/>
      <c r="BT295" s="135"/>
      <c r="CD295" s="135"/>
      <c r="CN295" s="135"/>
      <c r="CO295" s="135"/>
      <c r="CP295" s="135"/>
      <c r="CQ295" s="135"/>
      <c r="CR295" s="135"/>
      <c r="CS295" s="135"/>
      <c r="CT295" s="135"/>
      <c r="CU295" s="135"/>
      <c r="CX295" s="135"/>
      <c r="DH295" s="135"/>
      <c r="DR295" s="135"/>
      <c r="EB295" s="135"/>
      <c r="EL295" s="135"/>
      <c r="EV295" s="135"/>
      <c r="FF295" s="135"/>
      <c r="FP295" s="135"/>
      <c r="FZ295" s="135"/>
      <c r="GJ295" s="135"/>
      <c r="GT295" s="135"/>
      <c r="HD295" s="135"/>
      <c r="HN295" s="135"/>
      <c r="HX295" s="135"/>
      <c r="IH295" s="135"/>
      <c r="IR295" s="135"/>
      <c r="JB295" s="135"/>
      <c r="JL295" s="135"/>
    </row>
    <row xmlns:x14ac="http://schemas.microsoft.com/office/spreadsheetml/2009/9/ac" r="296" s="3" customFormat="true" x14ac:dyDescent="0.25">
      <c r="A296" s="419"/>
      <c r="B296" s="135"/>
      <c r="L296" s="135"/>
      <c r="V296" s="135"/>
      <c r="AF296" s="135"/>
      <c r="AP296" s="135"/>
      <c r="AZ296" s="135"/>
      <c r="BJ296" s="135"/>
      <c r="BT296" s="135"/>
      <c r="CD296" s="135"/>
      <c r="CN296" s="135"/>
      <c r="CO296" s="135"/>
      <c r="CP296" s="135"/>
      <c r="CQ296" s="135"/>
      <c r="CR296" s="135"/>
      <c r="CS296" s="135"/>
      <c r="CT296" s="135"/>
      <c r="CU296" s="135"/>
      <c r="CX296" s="135"/>
      <c r="DH296" s="135"/>
      <c r="DR296" s="135"/>
      <c r="EB296" s="135"/>
      <c r="EL296" s="135"/>
      <c r="EV296" s="135"/>
      <c r="FF296" s="135"/>
      <c r="FP296" s="135"/>
      <c r="FZ296" s="135"/>
      <c r="GJ296" s="135"/>
      <c r="GT296" s="135"/>
      <c r="HD296" s="135"/>
      <c r="HN296" s="135"/>
      <c r="HX296" s="135"/>
      <c r="IH296" s="135"/>
      <c r="IR296" s="135"/>
      <c r="JB296" s="135"/>
      <c r="JL296" s="135"/>
    </row>
    <row xmlns:x14ac="http://schemas.microsoft.com/office/spreadsheetml/2009/9/ac" r="297" s="3" customFormat="true" x14ac:dyDescent="0.25">
      <c r="A297" s="419"/>
      <c r="B297" s="135"/>
      <c r="L297" s="135"/>
      <c r="V297" s="135"/>
      <c r="AF297" s="135"/>
      <c r="AP297" s="135"/>
      <c r="AZ297" s="135"/>
      <c r="BJ297" s="135"/>
      <c r="BT297" s="135"/>
      <c r="CD297" s="135"/>
      <c r="CN297" s="135"/>
      <c r="CO297" s="135"/>
      <c r="CP297" s="135"/>
      <c r="CQ297" s="135"/>
      <c r="CR297" s="135"/>
      <c r="CS297" s="135"/>
      <c r="CT297" s="135"/>
      <c r="CU297" s="135"/>
      <c r="CX297" s="135"/>
      <c r="DH297" s="135"/>
      <c r="DR297" s="135"/>
      <c r="EB297" s="135"/>
      <c r="EL297" s="135"/>
      <c r="EV297" s="135"/>
      <c r="FF297" s="135"/>
      <c r="FP297" s="135"/>
      <c r="FZ297" s="135"/>
      <c r="GJ297" s="135"/>
      <c r="GT297" s="135"/>
      <c r="HD297" s="135"/>
      <c r="HN297" s="135"/>
      <c r="HX297" s="135"/>
      <c r="IH297" s="135"/>
      <c r="IR297" s="135"/>
      <c r="JB297" s="135"/>
      <c r="JL297" s="135"/>
    </row>
    <row xmlns:x14ac="http://schemas.microsoft.com/office/spreadsheetml/2009/9/ac" r="298" s="3" customFormat="true" x14ac:dyDescent="0.25">
      <c r="A298" s="419"/>
      <c r="B298" s="135"/>
      <c r="L298" s="135"/>
      <c r="V298" s="135"/>
      <c r="AF298" s="135"/>
      <c r="AP298" s="135"/>
      <c r="AZ298" s="135"/>
      <c r="BJ298" s="135"/>
      <c r="BT298" s="135"/>
      <c r="CD298" s="135"/>
      <c r="CN298" s="135"/>
      <c r="CO298" s="135"/>
      <c r="CP298" s="135"/>
      <c r="CQ298" s="135"/>
      <c r="CR298" s="135"/>
      <c r="CS298" s="135"/>
      <c r="CT298" s="135"/>
      <c r="CU298" s="135"/>
      <c r="CX298" s="135"/>
      <c r="DH298" s="135"/>
      <c r="DR298" s="135"/>
      <c r="EB298" s="135"/>
      <c r="EL298" s="135"/>
      <c r="EV298" s="135"/>
      <c r="FF298" s="135"/>
      <c r="FP298" s="135"/>
      <c r="FZ298" s="135"/>
      <c r="GJ298" s="135"/>
      <c r="GT298" s="135"/>
      <c r="HD298" s="135"/>
      <c r="HN298" s="135"/>
      <c r="HX298" s="135"/>
      <c r="IH298" s="135"/>
      <c r="IR298" s="135"/>
      <c r="JB298" s="135"/>
      <c r="JL298" s="135"/>
    </row>
    <row xmlns:x14ac="http://schemas.microsoft.com/office/spreadsheetml/2009/9/ac" r="299" s="3" customFormat="true" x14ac:dyDescent="0.25">
      <c r="A299" s="419"/>
      <c r="B299" s="135"/>
      <c r="L299" s="135"/>
      <c r="V299" s="135"/>
      <c r="AF299" s="135"/>
      <c r="AP299" s="135"/>
      <c r="AZ299" s="135"/>
      <c r="BJ299" s="135"/>
      <c r="BT299" s="135"/>
      <c r="CD299" s="135"/>
      <c r="CN299" s="135"/>
      <c r="CO299" s="135"/>
      <c r="CP299" s="135"/>
      <c r="CQ299" s="135"/>
      <c r="CR299" s="135"/>
      <c r="CS299" s="135"/>
      <c r="CT299" s="135"/>
      <c r="CU299" s="135"/>
      <c r="CX299" s="135"/>
      <c r="DH299" s="135"/>
      <c r="DR299" s="135"/>
      <c r="EB299" s="135"/>
      <c r="EL299" s="135"/>
      <c r="EV299" s="135"/>
      <c r="FF299" s="135"/>
      <c r="FP299" s="135"/>
      <c r="FZ299" s="135"/>
      <c r="GJ299" s="135"/>
      <c r="GT299" s="135"/>
      <c r="HD299" s="135"/>
      <c r="HN299" s="135"/>
      <c r="HX299" s="135"/>
      <c r="IH299" s="135"/>
      <c r="IR299" s="135"/>
      <c r="JB299" s="135"/>
      <c r="JL299" s="135"/>
    </row>
    <row xmlns:x14ac="http://schemas.microsoft.com/office/spreadsheetml/2009/9/ac" r="300" s="3" customFormat="true" x14ac:dyDescent="0.25">
      <c r="A300" s="419"/>
      <c r="B300" s="135"/>
      <c r="L300" s="135"/>
      <c r="V300" s="135"/>
      <c r="AF300" s="135"/>
      <c r="AP300" s="135"/>
      <c r="AZ300" s="135"/>
      <c r="BJ300" s="135"/>
      <c r="BT300" s="135"/>
      <c r="CD300" s="135"/>
      <c r="CN300" s="135"/>
      <c r="CO300" s="135"/>
      <c r="CP300" s="135"/>
      <c r="CQ300" s="135"/>
      <c r="CR300" s="135"/>
      <c r="CS300" s="135"/>
      <c r="CT300" s="135"/>
      <c r="CU300" s="135"/>
      <c r="CX300" s="135"/>
      <c r="DH300" s="135"/>
      <c r="DR300" s="135"/>
      <c r="EB300" s="135"/>
      <c r="EL300" s="135"/>
      <c r="EV300" s="135"/>
      <c r="FF300" s="135"/>
      <c r="FP300" s="135"/>
      <c r="FZ300" s="135"/>
      <c r="GJ300" s="135"/>
      <c r="GT300" s="135"/>
      <c r="HD300" s="135"/>
      <c r="HN300" s="135"/>
      <c r="HX300" s="135"/>
      <c r="IH300" s="135"/>
      <c r="IR300" s="135"/>
      <c r="JB300" s="135"/>
      <c r="JL300" s="135"/>
    </row>
    <row xmlns:x14ac="http://schemas.microsoft.com/office/spreadsheetml/2009/9/ac" r="301" s="3" customFormat="true" x14ac:dyDescent="0.25">
      <c r="A301" s="419"/>
      <c r="B301" s="135"/>
      <c r="L301" s="135"/>
      <c r="V301" s="135"/>
      <c r="AF301" s="135"/>
      <c r="AP301" s="135"/>
      <c r="AZ301" s="135"/>
      <c r="BJ301" s="135"/>
      <c r="BT301" s="135"/>
      <c r="CD301" s="135"/>
      <c r="CN301" s="135"/>
      <c r="CO301" s="135"/>
      <c r="CP301" s="135"/>
      <c r="CQ301" s="135"/>
      <c r="CR301" s="135"/>
      <c r="CS301" s="135"/>
      <c r="CT301" s="135"/>
      <c r="CU301" s="135"/>
      <c r="CX301" s="135"/>
      <c r="DH301" s="135"/>
      <c r="DR301" s="135"/>
      <c r="EB301" s="135"/>
      <c r="EL301" s="135"/>
      <c r="EV301" s="135"/>
      <c r="FF301" s="135"/>
      <c r="FP301" s="135"/>
      <c r="FZ301" s="135"/>
      <c r="GJ301" s="135"/>
      <c r="GT301" s="135"/>
      <c r="HD301" s="135"/>
      <c r="HN301" s="135"/>
      <c r="HX301" s="135"/>
      <c r="IH301" s="135"/>
      <c r="IR301" s="135"/>
      <c r="JB301" s="135"/>
      <c r="JL301" s="135"/>
    </row>
    <row xmlns:x14ac="http://schemas.microsoft.com/office/spreadsheetml/2009/9/ac" r="302" s="3" customFormat="true" x14ac:dyDescent="0.25">
      <c r="A302" s="419"/>
      <c r="B302" s="135"/>
      <c r="L302" s="135"/>
      <c r="V302" s="135"/>
      <c r="AF302" s="135"/>
      <c r="AP302" s="135"/>
      <c r="AZ302" s="135"/>
      <c r="BJ302" s="135"/>
      <c r="BT302" s="135"/>
      <c r="CD302" s="135"/>
      <c r="CN302" s="135"/>
      <c r="CO302" s="135"/>
      <c r="CP302" s="135"/>
      <c r="CQ302" s="135"/>
      <c r="CR302" s="135"/>
      <c r="CS302" s="135"/>
      <c r="CT302" s="135"/>
      <c r="CU302" s="135"/>
      <c r="CX302" s="135"/>
      <c r="DH302" s="135"/>
      <c r="DR302" s="135"/>
      <c r="EB302" s="135"/>
      <c r="EL302" s="135"/>
      <c r="EV302" s="135"/>
      <c r="FF302" s="135"/>
      <c r="FP302" s="135"/>
      <c r="FZ302" s="135"/>
      <c r="GJ302" s="135"/>
      <c r="GT302" s="135"/>
      <c r="HD302" s="135"/>
      <c r="HN302" s="135"/>
      <c r="HX302" s="135"/>
      <c r="IH302" s="135"/>
      <c r="IR302" s="135"/>
      <c r="JB302" s="135"/>
      <c r="JL302" s="135"/>
    </row>
    <row xmlns:x14ac="http://schemas.microsoft.com/office/spreadsheetml/2009/9/ac" r="303" s="3" customFormat="true" x14ac:dyDescent="0.25">
      <c r="A303" s="419"/>
      <c r="B303" s="135"/>
      <c r="L303" s="135"/>
      <c r="V303" s="135"/>
      <c r="AF303" s="135"/>
      <c r="AP303" s="135"/>
      <c r="AZ303" s="135"/>
      <c r="BJ303" s="135"/>
      <c r="BT303" s="135"/>
      <c r="CD303" s="135"/>
      <c r="CN303" s="135"/>
      <c r="CO303" s="135"/>
      <c r="CP303" s="135"/>
      <c r="CQ303" s="135"/>
      <c r="CR303" s="135"/>
      <c r="CS303" s="135"/>
      <c r="CT303" s="135"/>
      <c r="CU303" s="135"/>
      <c r="CX303" s="135"/>
      <c r="DH303" s="135"/>
      <c r="DR303" s="135"/>
      <c r="EB303" s="135"/>
      <c r="EL303" s="135"/>
      <c r="EV303" s="135"/>
      <c r="FF303" s="135"/>
      <c r="FP303" s="135"/>
      <c r="FZ303" s="135"/>
      <c r="GJ303" s="135"/>
      <c r="GT303" s="135"/>
      <c r="HD303" s="135"/>
      <c r="HN303" s="135"/>
      <c r="HX303" s="135"/>
      <c r="IH303" s="135"/>
      <c r="IR303" s="135"/>
      <c r="JB303" s="135"/>
      <c r="JL303" s="135"/>
    </row>
    <row xmlns:x14ac="http://schemas.microsoft.com/office/spreadsheetml/2009/9/ac" r="304" s="3" customFormat="true" x14ac:dyDescent="0.25">
      <c r="A304" s="419"/>
      <c r="B304" s="135"/>
      <c r="L304" s="135"/>
      <c r="V304" s="135"/>
      <c r="AF304" s="135"/>
      <c r="AP304" s="135"/>
      <c r="AZ304" s="135"/>
      <c r="BJ304" s="135"/>
      <c r="BT304" s="135"/>
      <c r="CD304" s="135"/>
      <c r="CN304" s="135"/>
      <c r="CO304" s="135"/>
      <c r="CP304" s="135"/>
      <c r="CQ304" s="135"/>
      <c r="CR304" s="135"/>
      <c r="CS304" s="135"/>
      <c r="CT304" s="135"/>
      <c r="CU304" s="135"/>
      <c r="CX304" s="135"/>
      <c r="DH304" s="135"/>
      <c r="DR304" s="135"/>
      <c r="EB304" s="135"/>
      <c r="EL304" s="135"/>
      <c r="EV304" s="135"/>
      <c r="FF304" s="135"/>
      <c r="FP304" s="135"/>
      <c r="FZ304" s="135"/>
      <c r="GJ304" s="135"/>
      <c r="GT304" s="135"/>
      <c r="HD304" s="135"/>
      <c r="HN304" s="135"/>
      <c r="HX304" s="135"/>
      <c r="IH304" s="135"/>
      <c r="IR304" s="135"/>
      <c r="JB304" s="135"/>
      <c r="JL304" s="135"/>
    </row>
    <row xmlns:x14ac="http://schemas.microsoft.com/office/spreadsheetml/2009/9/ac" r="305" s="3" customFormat="true" x14ac:dyDescent="0.25">
      <c r="A305" s="419"/>
      <c r="B305" s="135"/>
      <c r="L305" s="135"/>
      <c r="V305" s="135"/>
      <c r="AF305" s="135"/>
      <c r="AP305" s="135"/>
      <c r="AZ305" s="135"/>
      <c r="BJ305" s="135"/>
      <c r="BT305" s="135"/>
      <c r="CD305" s="135"/>
      <c r="CN305" s="135"/>
      <c r="CO305" s="135"/>
      <c r="CP305" s="135"/>
      <c r="CQ305" s="135"/>
      <c r="CR305" s="135"/>
      <c r="CS305" s="135"/>
      <c r="CT305" s="135"/>
      <c r="CU305" s="135"/>
      <c r="CX305" s="135"/>
      <c r="DH305" s="135"/>
      <c r="DR305" s="135"/>
      <c r="EB305" s="135"/>
      <c r="EL305" s="135"/>
      <c r="EV305" s="135"/>
      <c r="FF305" s="135"/>
      <c r="FP305" s="135"/>
      <c r="FZ305" s="135"/>
      <c r="GJ305" s="135"/>
      <c r="GT305" s="135"/>
      <c r="HD305" s="135"/>
      <c r="HN305" s="135"/>
      <c r="HX305" s="135"/>
      <c r="IH305" s="135"/>
      <c r="IR305" s="135"/>
      <c r="JB305" s="135"/>
      <c r="JL305" s="135"/>
    </row>
    <row xmlns:x14ac="http://schemas.microsoft.com/office/spreadsheetml/2009/9/ac" r="306" s="3" customFormat="true" x14ac:dyDescent="0.25">
      <c r="A306" s="419"/>
      <c r="B306" s="135"/>
      <c r="L306" s="135"/>
      <c r="V306" s="135"/>
      <c r="AF306" s="135"/>
      <c r="AP306" s="135"/>
      <c r="AZ306" s="135"/>
      <c r="BJ306" s="135"/>
      <c r="BT306" s="135"/>
      <c r="CD306" s="135"/>
      <c r="CN306" s="135"/>
      <c r="CO306" s="135"/>
      <c r="CP306" s="135"/>
      <c r="CQ306" s="135"/>
      <c r="CR306" s="135"/>
      <c r="CS306" s="135"/>
      <c r="CT306" s="135"/>
      <c r="CU306" s="135"/>
      <c r="CX306" s="135"/>
      <c r="DH306" s="135"/>
      <c r="DR306" s="135"/>
      <c r="EB306" s="135"/>
      <c r="EL306" s="135"/>
      <c r="EV306" s="135"/>
      <c r="FF306" s="135"/>
      <c r="FP306" s="135"/>
      <c r="FZ306" s="135"/>
      <c r="GJ306" s="135"/>
      <c r="GT306" s="135"/>
      <c r="HD306" s="135"/>
      <c r="HN306" s="135"/>
      <c r="HX306" s="135"/>
      <c r="IH306" s="135"/>
      <c r="IR306" s="135"/>
      <c r="JB306" s="135"/>
      <c r="JL306" s="135"/>
    </row>
    <row xmlns:x14ac="http://schemas.microsoft.com/office/spreadsheetml/2009/9/ac" r="307" s="3" customFormat="true" x14ac:dyDescent="0.25">
      <c r="A307" s="419"/>
      <c r="B307" s="135"/>
      <c r="L307" s="135"/>
      <c r="V307" s="135"/>
      <c r="AF307" s="135"/>
      <c r="AP307" s="135"/>
      <c r="AZ307" s="135"/>
      <c r="BJ307" s="135"/>
      <c r="BT307" s="135"/>
      <c r="CD307" s="135"/>
      <c r="CN307" s="135"/>
      <c r="CO307" s="135"/>
      <c r="CP307" s="135"/>
      <c r="CQ307" s="135"/>
      <c r="CR307" s="135"/>
      <c r="CS307" s="135"/>
      <c r="CT307" s="135"/>
      <c r="CU307" s="135"/>
      <c r="CX307" s="135"/>
      <c r="DH307" s="135"/>
      <c r="DR307" s="135"/>
      <c r="EB307" s="135"/>
      <c r="EL307" s="135"/>
      <c r="EV307" s="135"/>
      <c r="FF307" s="135"/>
      <c r="FP307" s="135"/>
      <c r="FZ307" s="135"/>
      <c r="GJ307" s="135"/>
      <c r="GT307" s="135"/>
      <c r="HD307" s="135"/>
      <c r="HN307" s="135"/>
      <c r="HX307" s="135"/>
      <c r="IH307" s="135"/>
      <c r="IR307" s="135"/>
      <c r="JB307" s="135"/>
      <c r="JL307" s="135"/>
    </row>
    <row xmlns:x14ac="http://schemas.microsoft.com/office/spreadsheetml/2009/9/ac" r="308" s="3" customFormat="true" x14ac:dyDescent="0.25">
      <c r="A308" s="419"/>
      <c r="B308" s="135"/>
      <c r="L308" s="135"/>
      <c r="V308" s="135"/>
      <c r="AF308" s="135"/>
      <c r="AP308" s="135"/>
      <c r="AZ308" s="135"/>
      <c r="BJ308" s="135"/>
      <c r="BT308" s="135"/>
      <c r="CD308" s="135"/>
      <c r="CN308" s="135"/>
      <c r="CO308" s="135"/>
      <c r="CP308" s="135"/>
      <c r="CQ308" s="135"/>
      <c r="CR308" s="135"/>
      <c r="CS308" s="135"/>
      <c r="CT308" s="135"/>
      <c r="CU308" s="135"/>
      <c r="CX308" s="135"/>
      <c r="DH308" s="135"/>
      <c r="DR308" s="135"/>
      <c r="EB308" s="135"/>
      <c r="EL308" s="135"/>
      <c r="EV308" s="135"/>
      <c r="FF308" s="135"/>
      <c r="FP308" s="135"/>
      <c r="FZ308" s="135"/>
      <c r="GJ308" s="135"/>
      <c r="GT308" s="135"/>
      <c r="HD308" s="135"/>
      <c r="HN308" s="135"/>
      <c r="HX308" s="135"/>
      <c r="IH308" s="135"/>
      <c r="IR308" s="135"/>
      <c r="JB308" s="135"/>
      <c r="JL308" s="135"/>
    </row>
    <row xmlns:x14ac="http://schemas.microsoft.com/office/spreadsheetml/2009/9/ac" r="309" s="3" customFormat="true" x14ac:dyDescent="0.25">
      <c r="A309" s="419"/>
      <c r="B309" s="135"/>
      <c r="L309" s="135"/>
      <c r="V309" s="135"/>
      <c r="AF309" s="135"/>
      <c r="AP309" s="135"/>
      <c r="AZ309" s="135"/>
      <c r="BJ309" s="135"/>
      <c r="BT309" s="135"/>
      <c r="CD309" s="135"/>
      <c r="CN309" s="135"/>
      <c r="CO309" s="135"/>
      <c r="CP309" s="135"/>
      <c r="CQ309" s="135"/>
      <c r="CR309" s="135"/>
      <c r="CS309" s="135"/>
      <c r="CT309" s="135"/>
      <c r="CU309" s="135"/>
      <c r="CX309" s="135"/>
      <c r="DH309" s="135"/>
      <c r="DR309" s="135"/>
      <c r="EB309" s="135"/>
      <c r="EL309" s="135"/>
      <c r="EV309" s="135"/>
      <c r="FF309" s="135"/>
      <c r="FP309" s="135"/>
      <c r="FZ309" s="135"/>
      <c r="GJ309" s="135"/>
      <c r="GT309" s="135"/>
      <c r="HD309" s="135"/>
      <c r="HN309" s="135"/>
      <c r="HX309" s="135"/>
      <c r="IH309" s="135"/>
      <c r="IR309" s="135"/>
      <c r="JB309" s="135"/>
      <c r="JL309" s="135"/>
    </row>
    <row xmlns:x14ac="http://schemas.microsoft.com/office/spreadsheetml/2009/9/ac" r="310" s="3" customFormat="true" x14ac:dyDescent="0.25">
      <c r="A310" s="419"/>
      <c r="B310" s="135"/>
      <c r="L310" s="135"/>
      <c r="V310" s="135"/>
      <c r="AF310" s="135"/>
      <c r="AP310" s="135"/>
      <c r="AZ310" s="135"/>
      <c r="BJ310" s="135"/>
      <c r="BT310" s="135"/>
      <c r="CD310" s="135"/>
      <c r="CN310" s="135"/>
      <c r="CO310" s="135"/>
      <c r="CP310" s="135"/>
      <c r="CQ310" s="135"/>
      <c r="CR310" s="135"/>
      <c r="CS310" s="135"/>
      <c r="CT310" s="135"/>
      <c r="CU310" s="135"/>
      <c r="CX310" s="135"/>
      <c r="DH310" s="135"/>
      <c r="DR310" s="135"/>
      <c r="EB310" s="135"/>
      <c r="EL310" s="135"/>
      <c r="EV310" s="135"/>
      <c r="FF310" s="135"/>
      <c r="FP310" s="135"/>
      <c r="FZ310" s="135"/>
      <c r="GJ310" s="135"/>
      <c r="GT310" s="135"/>
      <c r="HD310" s="135"/>
      <c r="HN310" s="135"/>
      <c r="HX310" s="135"/>
      <c r="IH310" s="135"/>
      <c r="IR310" s="135"/>
      <c r="JB310" s="135"/>
      <c r="JL310" s="135"/>
    </row>
    <row xmlns:x14ac="http://schemas.microsoft.com/office/spreadsheetml/2009/9/ac" r="311" s="3" customFormat="true" x14ac:dyDescent="0.25">
      <c r="A311" s="419"/>
      <c r="B311" s="135"/>
      <c r="L311" s="135"/>
      <c r="V311" s="135"/>
      <c r="AF311" s="135"/>
      <c r="AP311" s="135"/>
      <c r="AZ311" s="135"/>
      <c r="BJ311" s="135"/>
      <c r="BT311" s="135"/>
      <c r="CD311" s="135"/>
      <c r="CN311" s="135"/>
      <c r="CO311" s="135"/>
      <c r="CP311" s="135"/>
      <c r="CQ311" s="135"/>
      <c r="CR311" s="135"/>
      <c r="CS311" s="135"/>
      <c r="CT311" s="135"/>
      <c r="CU311" s="135"/>
      <c r="CX311" s="135"/>
      <c r="DH311" s="135"/>
      <c r="DR311" s="135"/>
      <c r="EB311" s="135"/>
      <c r="EL311" s="135"/>
      <c r="EV311" s="135"/>
      <c r="FF311" s="135"/>
      <c r="FP311" s="135"/>
      <c r="FZ311" s="135"/>
      <c r="GJ311" s="135"/>
      <c r="GT311" s="135"/>
      <c r="HD311" s="135"/>
      <c r="HN311" s="135"/>
      <c r="HX311" s="135"/>
      <c r="IH311" s="135"/>
      <c r="IR311" s="135"/>
      <c r="JB311" s="135"/>
      <c r="JL311" s="135"/>
    </row>
    <row xmlns:x14ac="http://schemas.microsoft.com/office/spreadsheetml/2009/9/ac" r="312" s="3" customFormat="true" x14ac:dyDescent="0.25">
      <c r="A312" s="419"/>
      <c r="B312" s="135"/>
      <c r="L312" s="135"/>
      <c r="V312" s="135"/>
      <c r="AF312" s="135"/>
      <c r="AP312" s="135"/>
      <c r="AZ312" s="135"/>
      <c r="BJ312" s="135"/>
      <c r="BT312" s="135"/>
      <c r="CD312" s="135"/>
      <c r="CN312" s="135"/>
      <c r="CO312" s="135"/>
      <c r="CP312" s="135"/>
      <c r="CQ312" s="135"/>
      <c r="CR312" s="135"/>
      <c r="CS312" s="135"/>
      <c r="CT312" s="135"/>
      <c r="CU312" s="135"/>
      <c r="CX312" s="135"/>
      <c r="DH312" s="135"/>
      <c r="DR312" s="135"/>
      <c r="EB312" s="135"/>
      <c r="EL312" s="135"/>
      <c r="EV312" s="135"/>
      <c r="FF312" s="135"/>
      <c r="FP312" s="135"/>
      <c r="FZ312" s="135"/>
      <c r="GJ312" s="135"/>
      <c r="GT312" s="135"/>
      <c r="HD312" s="135"/>
      <c r="HN312" s="135"/>
      <c r="HX312" s="135"/>
      <c r="IH312" s="135"/>
      <c r="IR312" s="135"/>
      <c r="JB312" s="135"/>
      <c r="JL312" s="135"/>
    </row>
    <row xmlns:x14ac="http://schemas.microsoft.com/office/spreadsheetml/2009/9/ac" r="313" s="3" customFormat="true" x14ac:dyDescent="0.25">
      <c r="A313" s="419"/>
      <c r="B313" s="135"/>
      <c r="L313" s="135"/>
      <c r="V313" s="135"/>
      <c r="AF313" s="135"/>
      <c r="AP313" s="135"/>
      <c r="AZ313" s="135"/>
      <c r="BJ313" s="135"/>
      <c r="BT313" s="135"/>
      <c r="CD313" s="135"/>
      <c r="CN313" s="135"/>
      <c r="CO313" s="135"/>
      <c r="CP313" s="135"/>
      <c r="CQ313" s="135"/>
      <c r="CR313" s="135"/>
      <c r="CS313" s="135"/>
      <c r="CT313" s="135"/>
      <c r="CU313" s="135"/>
      <c r="CX313" s="135"/>
      <c r="DH313" s="135"/>
      <c r="DR313" s="135"/>
      <c r="EB313" s="135"/>
      <c r="EL313" s="135"/>
      <c r="EV313" s="135"/>
      <c r="FF313" s="135"/>
      <c r="FP313" s="135"/>
      <c r="FZ313" s="135"/>
      <c r="GJ313" s="135"/>
      <c r="GT313" s="135"/>
      <c r="HD313" s="135"/>
      <c r="HN313" s="135"/>
      <c r="HX313" s="135"/>
      <c r="IH313" s="135"/>
      <c r="IR313" s="135"/>
      <c r="JB313" s="135"/>
      <c r="JL313" s="135"/>
    </row>
    <row xmlns:x14ac="http://schemas.microsoft.com/office/spreadsheetml/2009/9/ac" r="314" s="3" customFormat="true" x14ac:dyDescent="0.25">
      <c r="A314" s="419"/>
      <c r="B314" s="135"/>
      <c r="L314" s="135"/>
      <c r="V314" s="135"/>
      <c r="AF314" s="135"/>
      <c r="AP314" s="135"/>
      <c r="AZ314" s="135"/>
      <c r="BJ314" s="135"/>
      <c r="BT314" s="135"/>
      <c r="CD314" s="135"/>
      <c r="CN314" s="135"/>
      <c r="CO314" s="135"/>
      <c r="CP314" s="135"/>
      <c r="CQ314" s="135"/>
      <c r="CR314" s="135"/>
      <c r="CS314" s="135"/>
      <c r="CT314" s="135"/>
      <c r="CU314" s="135"/>
      <c r="CX314" s="135"/>
      <c r="DH314" s="135"/>
      <c r="DR314" s="135"/>
      <c r="EB314" s="135"/>
      <c r="EL314" s="135"/>
      <c r="EV314" s="135"/>
      <c r="FF314" s="135"/>
      <c r="FP314" s="135"/>
      <c r="FZ314" s="135"/>
      <c r="GJ314" s="135"/>
      <c r="GT314" s="135"/>
      <c r="HD314" s="135"/>
      <c r="HN314" s="135"/>
      <c r="HX314" s="135"/>
      <c r="IH314" s="135"/>
      <c r="IR314" s="135"/>
      <c r="JB314" s="135"/>
      <c r="JL314" s="135"/>
    </row>
    <row xmlns:x14ac="http://schemas.microsoft.com/office/spreadsheetml/2009/9/ac" r="315" s="3" customFormat="true" x14ac:dyDescent="0.25">
      <c r="A315" s="419"/>
      <c r="B315" s="135"/>
      <c r="L315" s="135"/>
      <c r="V315" s="135"/>
      <c r="AF315" s="135"/>
      <c r="AP315" s="135"/>
      <c r="AZ315" s="135"/>
      <c r="BJ315" s="135"/>
      <c r="BT315" s="135"/>
      <c r="CD315" s="135"/>
      <c r="CN315" s="135"/>
      <c r="CO315" s="135"/>
      <c r="CP315" s="135"/>
      <c r="CQ315" s="135"/>
      <c r="CR315" s="135"/>
      <c r="CS315" s="135"/>
      <c r="CT315" s="135"/>
      <c r="CU315" s="135"/>
      <c r="CX315" s="135"/>
      <c r="DH315" s="135"/>
      <c r="DR315" s="135"/>
      <c r="EB315" s="135"/>
      <c r="EL315" s="135"/>
      <c r="EV315" s="135"/>
      <c r="FF315" s="135"/>
      <c r="FP315" s="135"/>
      <c r="FZ315" s="135"/>
      <c r="GJ315" s="135"/>
      <c r="GT315" s="135"/>
      <c r="HD315" s="135"/>
      <c r="HN315" s="135"/>
      <c r="HX315" s="135"/>
      <c r="IH315" s="135"/>
      <c r="IR315" s="135"/>
      <c r="JB315" s="135"/>
      <c r="JL315" s="135"/>
    </row>
    <row xmlns:x14ac="http://schemas.microsoft.com/office/spreadsheetml/2009/9/ac" r="316" s="3" customFormat="true" x14ac:dyDescent="0.25">
      <c r="A316" s="419"/>
      <c r="B316" s="135"/>
      <c r="L316" s="135"/>
      <c r="V316" s="135"/>
      <c r="AF316" s="135"/>
      <c r="AP316" s="135"/>
      <c r="AZ316" s="135"/>
      <c r="BJ316" s="135"/>
      <c r="BT316" s="135"/>
      <c r="CD316" s="135"/>
      <c r="CN316" s="135"/>
      <c r="CO316" s="135"/>
      <c r="CP316" s="135"/>
      <c r="CQ316" s="135"/>
      <c r="CR316" s="135"/>
      <c r="CS316" s="135"/>
      <c r="CT316" s="135"/>
      <c r="CU316" s="135"/>
      <c r="CX316" s="135"/>
      <c r="DH316" s="135"/>
      <c r="DR316" s="135"/>
      <c r="EB316" s="135"/>
      <c r="EL316" s="135"/>
      <c r="EV316" s="135"/>
      <c r="FF316" s="135"/>
      <c r="FP316" s="135"/>
      <c r="FZ316" s="135"/>
      <c r="GJ316" s="135"/>
      <c r="GT316" s="135"/>
      <c r="HD316" s="135"/>
      <c r="HN316" s="135"/>
      <c r="HX316" s="135"/>
      <c r="IH316" s="135"/>
      <c r="IR316" s="135"/>
      <c r="JB316" s="135"/>
      <c r="JL316" s="135"/>
    </row>
    <row xmlns:x14ac="http://schemas.microsoft.com/office/spreadsheetml/2009/9/ac" r="317" s="3" customFormat="true" x14ac:dyDescent="0.25">
      <c r="A317" s="419"/>
      <c r="B317" s="135"/>
      <c r="L317" s="135"/>
      <c r="V317" s="135"/>
      <c r="AF317" s="135"/>
      <c r="AP317" s="135"/>
      <c r="AZ317" s="135"/>
      <c r="BJ317" s="135"/>
      <c r="BT317" s="135"/>
      <c r="CD317" s="135"/>
      <c r="CN317" s="135"/>
      <c r="CO317" s="135"/>
      <c r="CP317" s="135"/>
      <c r="CQ317" s="135"/>
      <c r="CR317" s="135"/>
      <c r="CS317" s="135"/>
      <c r="CT317" s="135"/>
      <c r="CU317" s="135"/>
      <c r="CX317" s="135"/>
      <c r="DH317" s="135"/>
      <c r="DR317" s="135"/>
      <c r="EB317" s="135"/>
      <c r="EL317" s="135"/>
      <c r="EV317" s="135"/>
      <c r="FF317" s="135"/>
      <c r="FP317" s="135"/>
      <c r="FZ317" s="135"/>
      <c r="GJ317" s="135"/>
      <c r="GT317" s="135"/>
      <c r="HD317" s="135"/>
      <c r="HN317" s="135"/>
      <c r="HX317" s="135"/>
      <c r="IH317" s="135"/>
      <c r="IR317" s="135"/>
      <c r="JB317" s="135"/>
      <c r="JL317" s="135"/>
    </row>
    <row xmlns:x14ac="http://schemas.microsoft.com/office/spreadsheetml/2009/9/ac" r="318" s="3" customFormat="true" x14ac:dyDescent="0.25">
      <c r="A318" s="419"/>
      <c r="B318" s="135"/>
      <c r="L318" s="135"/>
      <c r="V318" s="135"/>
      <c r="AF318" s="135"/>
      <c r="AP318" s="135"/>
      <c r="AZ318" s="135"/>
      <c r="BJ318" s="135"/>
      <c r="BT318" s="135"/>
      <c r="CD318" s="135"/>
      <c r="CN318" s="135"/>
      <c r="CO318" s="135"/>
      <c r="CP318" s="135"/>
      <c r="CQ318" s="135"/>
      <c r="CR318" s="135"/>
      <c r="CS318" s="135"/>
      <c r="CT318" s="135"/>
      <c r="CU318" s="135"/>
      <c r="CX318" s="135"/>
      <c r="DH318" s="135"/>
      <c r="DR318" s="135"/>
      <c r="EB318" s="135"/>
      <c r="EL318" s="135"/>
      <c r="EV318" s="135"/>
      <c r="FF318" s="135"/>
      <c r="FP318" s="135"/>
      <c r="FZ318" s="135"/>
      <c r="GJ318" s="135"/>
      <c r="GT318" s="135"/>
      <c r="HD318" s="135"/>
      <c r="HN318" s="135"/>
      <c r="HX318" s="135"/>
      <c r="IH318" s="135"/>
      <c r="IR318" s="135"/>
      <c r="JB318" s="135"/>
      <c r="JL318" s="135"/>
    </row>
    <row xmlns:x14ac="http://schemas.microsoft.com/office/spreadsheetml/2009/9/ac" r="319" s="3" customFormat="true" x14ac:dyDescent="0.25">
      <c r="A319" s="419"/>
      <c r="B319" s="135"/>
      <c r="L319" s="135"/>
      <c r="V319" s="135"/>
      <c r="AF319" s="135"/>
      <c r="AP319" s="135"/>
      <c r="AZ319" s="135"/>
      <c r="BJ319" s="135"/>
      <c r="BT319" s="135"/>
      <c r="CD319" s="135"/>
      <c r="CN319" s="135"/>
      <c r="CO319" s="135"/>
      <c r="CP319" s="135"/>
      <c r="CQ319" s="135"/>
      <c r="CR319" s="135"/>
      <c r="CS319" s="135"/>
      <c r="CT319" s="135"/>
      <c r="CU319" s="135"/>
      <c r="CX319" s="135"/>
      <c r="DH319" s="135"/>
      <c r="DR319" s="135"/>
      <c r="EB319" s="135"/>
      <c r="EL319" s="135"/>
      <c r="EV319" s="135"/>
      <c r="FF319" s="135"/>
      <c r="FP319" s="135"/>
      <c r="FZ319" s="135"/>
      <c r="GJ319" s="135"/>
      <c r="GT319" s="135"/>
      <c r="HD319" s="135"/>
      <c r="HN319" s="135"/>
      <c r="HX319" s="135"/>
      <c r="IH319" s="135"/>
      <c r="IR319" s="135"/>
      <c r="JB319" s="135"/>
      <c r="JL319" s="135"/>
    </row>
    <row xmlns:x14ac="http://schemas.microsoft.com/office/spreadsheetml/2009/9/ac" r="320" s="3" customFormat="true" x14ac:dyDescent="0.25">
      <c r="A320" s="419"/>
      <c r="B320" s="135"/>
      <c r="L320" s="135"/>
      <c r="V320" s="135"/>
      <c r="AF320" s="135"/>
      <c r="AP320" s="135"/>
      <c r="AZ320" s="135"/>
      <c r="BJ320" s="135"/>
      <c r="BT320" s="135"/>
      <c r="CD320" s="135"/>
      <c r="CN320" s="135"/>
      <c r="CO320" s="135"/>
      <c r="CP320" s="135"/>
      <c r="CQ320" s="135"/>
      <c r="CR320" s="135"/>
      <c r="CS320" s="135"/>
      <c r="CT320" s="135"/>
      <c r="CU320" s="135"/>
      <c r="CX320" s="135"/>
      <c r="DH320" s="135"/>
      <c r="DR320" s="135"/>
      <c r="EB320" s="135"/>
      <c r="EL320" s="135"/>
      <c r="EV320" s="135"/>
      <c r="FF320" s="135"/>
      <c r="FP320" s="135"/>
      <c r="FZ320" s="135"/>
      <c r="GJ320" s="135"/>
      <c r="GT320" s="135"/>
      <c r="HD320" s="135"/>
      <c r="HN320" s="135"/>
      <c r="HX320" s="135"/>
      <c r="IH320" s="135"/>
      <c r="IR320" s="135"/>
      <c r="JB320" s="135"/>
      <c r="JL320" s="135"/>
    </row>
    <row xmlns:x14ac="http://schemas.microsoft.com/office/spreadsheetml/2009/9/ac" r="321" s="3" customFormat="true" x14ac:dyDescent="0.25">
      <c r="A321" s="419"/>
      <c r="B321" s="135"/>
      <c r="L321" s="135"/>
      <c r="V321" s="135"/>
      <c r="AF321" s="135"/>
      <c r="AP321" s="135"/>
      <c r="AZ321" s="135"/>
      <c r="BJ321" s="135"/>
      <c r="BT321" s="135"/>
      <c r="CD321" s="135"/>
      <c r="CN321" s="135"/>
      <c r="CO321" s="135"/>
      <c r="CP321" s="135"/>
      <c r="CQ321" s="135"/>
      <c r="CR321" s="135"/>
      <c r="CS321" s="135"/>
      <c r="CT321" s="135"/>
      <c r="CU321" s="135"/>
      <c r="CX321" s="135"/>
      <c r="DH321" s="135"/>
      <c r="DR321" s="135"/>
      <c r="EB321" s="135"/>
      <c r="EL321" s="135"/>
      <c r="EV321" s="135"/>
      <c r="FF321" s="135"/>
      <c r="FP321" s="135"/>
      <c r="FZ321" s="135"/>
      <c r="GJ321" s="135"/>
      <c r="GT321" s="135"/>
      <c r="HD321" s="135"/>
      <c r="HN321" s="135"/>
      <c r="HX321" s="135"/>
      <c r="IH321" s="135"/>
      <c r="IR321" s="135"/>
      <c r="JB321" s="135"/>
      <c r="JL321" s="135"/>
    </row>
    <row xmlns:x14ac="http://schemas.microsoft.com/office/spreadsheetml/2009/9/ac" r="322" s="3" customFormat="true" x14ac:dyDescent="0.25">
      <c r="A322" s="419"/>
      <c r="B322" s="135"/>
      <c r="L322" s="135"/>
      <c r="V322" s="135"/>
      <c r="AF322" s="135"/>
      <c r="AP322" s="135"/>
      <c r="AZ322" s="135"/>
      <c r="BJ322" s="135"/>
      <c r="BT322" s="135"/>
      <c r="CD322" s="135"/>
      <c r="CN322" s="135"/>
      <c r="CO322" s="135"/>
      <c r="CP322" s="135"/>
      <c r="CQ322" s="135"/>
      <c r="CR322" s="135"/>
      <c r="CS322" s="135"/>
      <c r="CT322" s="135"/>
      <c r="CU322" s="135"/>
      <c r="CX322" s="135"/>
      <c r="DH322" s="135"/>
      <c r="DR322" s="135"/>
      <c r="EB322" s="135"/>
      <c r="EL322" s="135"/>
      <c r="EV322" s="135"/>
      <c r="FF322" s="135"/>
      <c r="FP322" s="135"/>
      <c r="FZ322" s="135"/>
      <c r="GJ322" s="135"/>
      <c r="GT322" s="135"/>
      <c r="HD322" s="135"/>
      <c r="HN322" s="135"/>
      <c r="HX322" s="135"/>
      <c r="IH322" s="135"/>
      <c r="IR322" s="135"/>
      <c r="JB322" s="135"/>
      <c r="JL322" s="135"/>
    </row>
    <row xmlns:x14ac="http://schemas.microsoft.com/office/spreadsheetml/2009/9/ac" r="323" s="3" customFormat="true" x14ac:dyDescent="0.25">
      <c r="A323" s="419"/>
      <c r="B323" s="135"/>
      <c r="L323" s="135"/>
      <c r="V323" s="135"/>
      <c r="AF323" s="135"/>
      <c r="AP323" s="135"/>
      <c r="AZ323" s="135"/>
      <c r="BJ323" s="135"/>
      <c r="BT323" s="135"/>
      <c r="CD323" s="135"/>
      <c r="CN323" s="135"/>
      <c r="CO323" s="135"/>
      <c r="CP323" s="135"/>
      <c r="CQ323" s="135"/>
      <c r="CR323" s="135"/>
      <c r="CS323" s="135"/>
      <c r="CT323" s="135"/>
      <c r="CU323" s="135"/>
      <c r="CX323" s="135"/>
      <c r="DH323" s="135"/>
      <c r="DR323" s="135"/>
      <c r="EB323" s="135"/>
      <c r="EL323" s="135"/>
      <c r="EV323" s="135"/>
      <c r="FF323" s="135"/>
      <c r="FP323" s="135"/>
      <c r="FZ323" s="135"/>
      <c r="GJ323" s="135"/>
      <c r="GT323" s="135"/>
      <c r="HD323" s="135"/>
      <c r="HN323" s="135"/>
      <c r="HX323" s="135"/>
      <c r="IH323" s="135"/>
      <c r="IR323" s="135"/>
      <c r="JB323" s="135"/>
      <c r="JL323" s="135"/>
    </row>
    <row xmlns:x14ac="http://schemas.microsoft.com/office/spreadsheetml/2009/9/ac" r="324" s="3" customFormat="true" x14ac:dyDescent="0.25">
      <c r="A324" s="419"/>
      <c r="B324" s="135"/>
      <c r="L324" s="135"/>
      <c r="V324" s="135"/>
      <c r="AF324" s="135"/>
      <c r="AP324" s="135"/>
      <c r="AZ324" s="135"/>
      <c r="BJ324" s="135"/>
      <c r="BT324" s="135"/>
      <c r="CD324" s="135"/>
      <c r="CN324" s="135"/>
      <c r="CO324" s="135"/>
      <c r="CP324" s="135"/>
      <c r="CQ324" s="135"/>
      <c r="CR324" s="135"/>
      <c r="CS324" s="135"/>
      <c r="CT324" s="135"/>
      <c r="CU324" s="135"/>
      <c r="CX324" s="135"/>
      <c r="DH324" s="135"/>
      <c r="DR324" s="135"/>
      <c r="EB324" s="135"/>
      <c r="EL324" s="135"/>
      <c r="EV324" s="135"/>
      <c r="FF324" s="135"/>
      <c r="FP324" s="135"/>
      <c r="FZ324" s="135"/>
      <c r="GJ324" s="135"/>
      <c r="GT324" s="135"/>
      <c r="HD324" s="135"/>
      <c r="HN324" s="135"/>
      <c r="HX324" s="135"/>
      <c r="IH324" s="135"/>
      <c r="IR324" s="135"/>
      <c r="JB324" s="135"/>
      <c r="JL324" s="135"/>
    </row>
    <row xmlns:x14ac="http://schemas.microsoft.com/office/spreadsheetml/2009/9/ac" r="325" s="3" customFormat="true" x14ac:dyDescent="0.25">
      <c r="A325" s="419"/>
      <c r="B325" s="135"/>
      <c r="L325" s="135"/>
      <c r="V325" s="135"/>
      <c r="AF325" s="135"/>
      <c r="AP325" s="135"/>
      <c r="AZ325" s="135"/>
      <c r="BJ325" s="135"/>
      <c r="BT325" s="135"/>
      <c r="CD325" s="135"/>
      <c r="CN325" s="135"/>
      <c r="CO325" s="135"/>
      <c r="CP325" s="135"/>
      <c r="CQ325" s="135"/>
      <c r="CR325" s="135"/>
      <c r="CS325" s="135"/>
      <c r="CT325" s="135"/>
      <c r="CU325" s="135"/>
      <c r="CX325" s="135"/>
      <c r="DH325" s="135"/>
      <c r="DR325" s="135"/>
      <c r="EB325" s="135"/>
      <c r="EL325" s="135"/>
      <c r="EV325" s="135"/>
      <c r="FF325" s="135"/>
      <c r="FP325" s="135"/>
      <c r="FZ325" s="135"/>
      <c r="GJ325" s="135"/>
      <c r="GT325" s="135"/>
      <c r="HD325" s="135"/>
      <c r="HN325" s="135"/>
      <c r="HX325" s="135"/>
      <c r="IH325" s="135"/>
      <c r="IR325" s="135"/>
      <c r="JB325" s="135"/>
      <c r="JL325" s="135"/>
    </row>
    <row xmlns:x14ac="http://schemas.microsoft.com/office/spreadsheetml/2009/9/ac" r="326" s="3" customFormat="true" x14ac:dyDescent="0.25">
      <c r="A326" s="419"/>
      <c r="B326" s="135"/>
      <c r="L326" s="135"/>
      <c r="V326" s="135"/>
      <c r="AF326" s="135"/>
      <c r="AP326" s="135"/>
      <c r="AZ326" s="135"/>
      <c r="BJ326" s="135"/>
      <c r="BT326" s="135"/>
      <c r="CD326" s="135"/>
      <c r="CN326" s="135"/>
      <c r="CO326" s="135"/>
      <c r="CP326" s="135"/>
      <c r="CQ326" s="135"/>
      <c r="CR326" s="135"/>
      <c r="CS326" s="135"/>
      <c r="CT326" s="135"/>
      <c r="CU326" s="135"/>
      <c r="CX326" s="135"/>
      <c r="DH326" s="135"/>
      <c r="DR326" s="135"/>
      <c r="EB326" s="135"/>
      <c r="EL326" s="135"/>
      <c r="EV326" s="135"/>
      <c r="FF326" s="135"/>
      <c r="FP326" s="135"/>
      <c r="FZ326" s="135"/>
      <c r="GJ326" s="135"/>
      <c r="GT326" s="135"/>
      <c r="HD326" s="135"/>
      <c r="HN326" s="135"/>
      <c r="HX326" s="135"/>
      <c r="IH326" s="135"/>
      <c r="IR326" s="135"/>
      <c r="JB326" s="135"/>
      <c r="JL326" s="135"/>
    </row>
    <row xmlns:x14ac="http://schemas.microsoft.com/office/spreadsheetml/2009/9/ac" r="327" s="3" customFormat="true" x14ac:dyDescent="0.25">
      <c r="A327" s="419"/>
      <c r="B327" s="135"/>
      <c r="L327" s="135"/>
      <c r="V327" s="135"/>
      <c r="AF327" s="135"/>
      <c r="AP327" s="135"/>
      <c r="AZ327" s="135"/>
      <c r="BJ327" s="135"/>
      <c r="BT327" s="135"/>
      <c r="CD327" s="135"/>
      <c r="CN327" s="135"/>
      <c r="CO327" s="135"/>
      <c r="CP327" s="135"/>
      <c r="CQ327" s="135"/>
      <c r="CR327" s="135"/>
      <c r="CS327" s="135"/>
      <c r="CT327" s="135"/>
      <c r="CU327" s="135"/>
      <c r="CX327" s="135"/>
      <c r="DH327" s="135"/>
      <c r="DR327" s="135"/>
      <c r="EB327" s="135"/>
      <c r="EL327" s="135"/>
      <c r="EV327" s="135"/>
      <c r="FF327" s="135"/>
      <c r="FP327" s="135"/>
      <c r="FZ327" s="135"/>
      <c r="GJ327" s="135"/>
      <c r="GT327" s="135"/>
      <c r="HD327" s="135"/>
      <c r="HN327" s="135"/>
      <c r="HX327" s="135"/>
      <c r="IH327" s="135"/>
      <c r="IR327" s="135"/>
      <c r="JB327" s="135"/>
      <c r="JL327" s="135"/>
    </row>
    <row xmlns:x14ac="http://schemas.microsoft.com/office/spreadsheetml/2009/9/ac" r="328" s="3" customFormat="true" x14ac:dyDescent="0.25">
      <c r="A328" s="419"/>
      <c r="B328" s="135"/>
      <c r="L328" s="135"/>
      <c r="V328" s="135"/>
      <c r="AF328" s="135"/>
      <c r="AP328" s="135"/>
      <c r="AZ328" s="135"/>
      <c r="BJ328" s="135"/>
      <c r="BT328" s="135"/>
      <c r="CD328" s="135"/>
      <c r="CN328" s="135"/>
      <c r="CO328" s="135"/>
      <c r="CP328" s="135"/>
      <c r="CQ328" s="135"/>
      <c r="CR328" s="135"/>
      <c r="CS328" s="135"/>
      <c r="CT328" s="135"/>
      <c r="CU328" s="135"/>
      <c r="CX328" s="135"/>
      <c r="DH328" s="135"/>
      <c r="DR328" s="135"/>
      <c r="EB328" s="135"/>
      <c r="EL328" s="135"/>
      <c r="EV328" s="135"/>
      <c r="FF328" s="135"/>
      <c r="FP328" s="135"/>
      <c r="FZ328" s="135"/>
      <c r="GJ328" s="135"/>
      <c r="GT328" s="135"/>
      <c r="HD328" s="135"/>
      <c r="HN328" s="135"/>
      <c r="HX328" s="135"/>
      <c r="IH328" s="135"/>
      <c r="IR328" s="135"/>
      <c r="JB328" s="135"/>
      <c r="JL328" s="135"/>
    </row>
    <row xmlns:x14ac="http://schemas.microsoft.com/office/spreadsheetml/2009/9/ac" r="329" s="3" customFormat="true" x14ac:dyDescent="0.25">
      <c r="A329" s="419"/>
      <c r="B329" s="135"/>
      <c r="L329" s="135"/>
      <c r="V329" s="135"/>
      <c r="AF329" s="135"/>
      <c r="AP329" s="135"/>
      <c r="AZ329" s="135"/>
      <c r="BJ329" s="135"/>
      <c r="BT329" s="135"/>
      <c r="CD329" s="135"/>
      <c r="CN329" s="135"/>
      <c r="CO329" s="135"/>
      <c r="CP329" s="135"/>
      <c r="CQ329" s="135"/>
      <c r="CR329" s="135"/>
      <c r="CS329" s="135"/>
      <c r="CT329" s="135"/>
      <c r="CU329" s="135"/>
      <c r="CX329" s="135"/>
      <c r="DH329" s="135"/>
      <c r="DR329" s="135"/>
      <c r="EB329" s="135"/>
      <c r="EL329" s="135"/>
      <c r="EV329" s="135"/>
      <c r="FF329" s="135"/>
      <c r="FP329" s="135"/>
      <c r="FZ329" s="135"/>
      <c r="GJ329" s="135"/>
      <c r="GT329" s="135"/>
      <c r="HD329" s="135"/>
      <c r="HN329" s="135"/>
      <c r="HX329" s="135"/>
      <c r="IH329" s="135"/>
      <c r="IR329" s="135"/>
      <c r="JB329" s="135"/>
      <c r="JL329" s="135"/>
    </row>
    <row xmlns:x14ac="http://schemas.microsoft.com/office/spreadsheetml/2009/9/ac" r="330" s="3" customFormat="true" x14ac:dyDescent="0.25">
      <c r="A330" s="419"/>
      <c r="B330" s="135"/>
      <c r="L330" s="135"/>
      <c r="V330" s="135"/>
      <c r="AF330" s="135"/>
      <c r="AP330" s="135"/>
      <c r="AZ330" s="135"/>
      <c r="BJ330" s="135"/>
      <c r="BT330" s="135"/>
      <c r="CD330" s="135"/>
      <c r="CN330" s="135"/>
      <c r="CO330" s="135"/>
      <c r="CP330" s="135"/>
      <c r="CQ330" s="135"/>
      <c r="CR330" s="135"/>
      <c r="CS330" s="135"/>
      <c r="CT330" s="135"/>
      <c r="CU330" s="135"/>
      <c r="CX330" s="135"/>
      <c r="DH330" s="135"/>
      <c r="DR330" s="135"/>
      <c r="EB330" s="135"/>
      <c r="EL330" s="135"/>
      <c r="EV330" s="135"/>
      <c r="FF330" s="135"/>
      <c r="FP330" s="135"/>
      <c r="FZ330" s="135"/>
      <c r="GJ330" s="135"/>
      <c r="GT330" s="135"/>
      <c r="HD330" s="135"/>
      <c r="HN330" s="135"/>
      <c r="HX330" s="135"/>
      <c r="IH330" s="135"/>
      <c r="IR330" s="135"/>
      <c r="JB330" s="135"/>
      <c r="JL330" s="135"/>
    </row>
    <row xmlns:x14ac="http://schemas.microsoft.com/office/spreadsheetml/2009/9/ac" r="331" s="3" customFormat="true" x14ac:dyDescent="0.25">
      <c r="A331" s="419"/>
      <c r="B331" s="135"/>
      <c r="L331" s="135"/>
      <c r="V331" s="135"/>
      <c r="AF331" s="135"/>
      <c r="AP331" s="135"/>
      <c r="AZ331" s="135"/>
      <c r="BJ331" s="135"/>
      <c r="BT331" s="135"/>
      <c r="CD331" s="135"/>
      <c r="CN331" s="135"/>
      <c r="CO331" s="135"/>
      <c r="CP331" s="135"/>
      <c r="CQ331" s="135"/>
      <c r="CR331" s="135"/>
      <c r="CS331" s="135"/>
      <c r="CT331" s="135"/>
      <c r="CU331" s="135"/>
      <c r="CX331" s="135"/>
      <c r="DH331" s="135"/>
      <c r="DR331" s="135"/>
      <c r="EB331" s="135"/>
      <c r="EL331" s="135"/>
      <c r="EV331" s="135"/>
      <c r="FF331" s="135"/>
      <c r="FP331" s="135"/>
      <c r="FZ331" s="135"/>
      <c r="GJ331" s="135"/>
      <c r="GT331" s="135"/>
      <c r="HD331" s="135"/>
      <c r="HN331" s="135"/>
      <c r="HX331" s="135"/>
      <c r="IH331" s="135"/>
      <c r="IR331" s="135"/>
      <c r="JB331" s="135"/>
      <c r="JL331" s="135"/>
    </row>
    <row xmlns:x14ac="http://schemas.microsoft.com/office/spreadsheetml/2009/9/ac" r="332" s="3" customFormat="true" x14ac:dyDescent="0.25">
      <c r="A332" s="419"/>
      <c r="B332" s="135"/>
      <c r="L332" s="135"/>
      <c r="V332" s="135"/>
      <c r="AF332" s="135"/>
      <c r="AP332" s="135"/>
      <c r="AZ332" s="135"/>
      <c r="BJ332" s="135"/>
      <c r="BT332" s="135"/>
      <c r="CD332" s="135"/>
      <c r="CN332" s="135"/>
      <c r="CO332" s="135"/>
      <c r="CP332" s="135"/>
      <c r="CQ332" s="135"/>
      <c r="CR332" s="135"/>
      <c r="CS332" s="135"/>
      <c r="CT332" s="135"/>
      <c r="CU332" s="135"/>
      <c r="CX332" s="135"/>
      <c r="DH332" s="135"/>
      <c r="DR332" s="135"/>
      <c r="EB332" s="135"/>
      <c r="EL332" s="135"/>
      <c r="EV332" s="135"/>
      <c r="FF332" s="135"/>
      <c r="FP332" s="135"/>
      <c r="FZ332" s="135"/>
      <c r="GJ332" s="135"/>
      <c r="GT332" s="135"/>
      <c r="HD332" s="135"/>
      <c r="HN332" s="135"/>
      <c r="HX332" s="135"/>
      <c r="IH332" s="135"/>
      <c r="IR332" s="135"/>
      <c r="JB332" s="135"/>
      <c r="JL332" s="135"/>
    </row>
    <row xmlns:x14ac="http://schemas.microsoft.com/office/spreadsheetml/2009/9/ac" r="333" s="3" customFormat="true" x14ac:dyDescent="0.25">
      <c r="A333" s="419"/>
      <c r="B333" s="135"/>
      <c r="L333" s="135"/>
      <c r="V333" s="135"/>
      <c r="AF333" s="135"/>
      <c r="AP333" s="135"/>
      <c r="AZ333" s="135"/>
      <c r="BJ333" s="135"/>
      <c r="BT333" s="135"/>
      <c r="CD333" s="135"/>
      <c r="CN333" s="135"/>
      <c r="CO333" s="135"/>
      <c r="CP333" s="135"/>
      <c r="CQ333" s="135"/>
      <c r="CR333" s="135"/>
      <c r="CS333" s="135"/>
      <c r="CT333" s="135"/>
      <c r="CU333" s="135"/>
      <c r="CX333" s="135"/>
      <c r="DH333" s="135"/>
      <c r="DR333" s="135"/>
      <c r="EB333" s="135"/>
      <c r="EL333" s="135"/>
      <c r="EV333" s="135"/>
      <c r="FF333" s="135"/>
      <c r="FP333" s="135"/>
      <c r="FZ333" s="135"/>
      <c r="GJ333" s="135"/>
      <c r="GT333" s="135"/>
      <c r="HD333" s="135"/>
      <c r="HN333" s="135"/>
      <c r="HX333" s="135"/>
      <c r="IH333" s="135"/>
      <c r="IR333" s="135"/>
      <c r="JB333" s="135"/>
      <c r="JL333" s="135"/>
    </row>
    <row xmlns:x14ac="http://schemas.microsoft.com/office/spreadsheetml/2009/9/ac" r="334" s="3" customFormat="true" x14ac:dyDescent="0.25">
      <c r="A334" s="419"/>
      <c r="B334" s="135"/>
      <c r="L334" s="135"/>
      <c r="V334" s="135"/>
      <c r="AF334" s="135"/>
      <c r="AP334" s="135"/>
      <c r="AZ334" s="135"/>
      <c r="BJ334" s="135"/>
      <c r="BT334" s="135"/>
      <c r="CD334" s="135"/>
      <c r="CN334" s="135"/>
      <c r="CO334" s="135"/>
      <c r="CP334" s="135"/>
      <c r="CQ334" s="135"/>
      <c r="CR334" s="135"/>
      <c r="CS334" s="135"/>
      <c r="CT334" s="135"/>
      <c r="CU334" s="135"/>
      <c r="CX334" s="135"/>
      <c r="DH334" s="135"/>
      <c r="DR334" s="135"/>
      <c r="EB334" s="135"/>
      <c r="EL334" s="135"/>
      <c r="EV334" s="135"/>
      <c r="FF334" s="135"/>
      <c r="FP334" s="135"/>
      <c r="FZ334" s="135"/>
      <c r="GJ334" s="135"/>
      <c r="GT334" s="135"/>
      <c r="HD334" s="135"/>
      <c r="HN334" s="135"/>
      <c r="HX334" s="135"/>
      <c r="IH334" s="135"/>
      <c r="IR334" s="135"/>
      <c r="JB334" s="135"/>
      <c r="JL334" s="135"/>
    </row>
    <row xmlns:x14ac="http://schemas.microsoft.com/office/spreadsheetml/2009/9/ac" r="335" s="3" customFormat="true" x14ac:dyDescent="0.25">
      <c r="A335" s="419"/>
      <c r="B335" s="135"/>
      <c r="L335" s="135"/>
      <c r="V335" s="135"/>
      <c r="AF335" s="135"/>
      <c r="AP335" s="135"/>
      <c r="AZ335" s="135"/>
      <c r="BJ335" s="135"/>
      <c r="BT335" s="135"/>
      <c r="CD335" s="135"/>
      <c r="CN335" s="135"/>
      <c r="CO335" s="135"/>
      <c r="CP335" s="135"/>
      <c r="CQ335" s="135"/>
      <c r="CR335" s="135"/>
      <c r="CS335" s="135"/>
      <c r="CT335" s="135"/>
      <c r="CU335" s="135"/>
      <c r="CX335" s="135"/>
      <c r="DH335" s="135"/>
      <c r="DR335" s="135"/>
      <c r="EB335" s="135"/>
      <c r="EL335" s="135"/>
      <c r="EV335" s="135"/>
      <c r="FF335" s="135"/>
      <c r="FP335" s="135"/>
      <c r="FZ335" s="135"/>
      <c r="GJ335" s="135"/>
      <c r="GT335" s="135"/>
      <c r="HD335" s="135"/>
      <c r="HN335" s="135"/>
      <c r="HX335" s="135"/>
      <c r="IH335" s="135"/>
      <c r="IR335" s="135"/>
      <c r="JB335" s="135"/>
      <c r="JL335" s="135"/>
    </row>
    <row xmlns:x14ac="http://schemas.microsoft.com/office/spreadsheetml/2009/9/ac" r="336" s="3" customFormat="true" x14ac:dyDescent="0.25">
      <c r="A336" s="419"/>
      <c r="B336" s="135"/>
      <c r="L336" s="135"/>
      <c r="V336" s="135"/>
      <c r="AF336" s="135"/>
      <c r="AP336" s="135"/>
      <c r="AZ336" s="135"/>
      <c r="BJ336" s="135"/>
      <c r="BT336" s="135"/>
      <c r="CD336" s="135"/>
      <c r="CN336" s="135"/>
      <c r="CO336" s="135"/>
      <c r="CP336" s="135"/>
      <c r="CQ336" s="135"/>
      <c r="CR336" s="135"/>
      <c r="CS336" s="135"/>
      <c r="CT336" s="135"/>
      <c r="CU336" s="135"/>
      <c r="CX336" s="135"/>
      <c r="DH336" s="135"/>
      <c r="DR336" s="135"/>
      <c r="EB336" s="135"/>
      <c r="EL336" s="135"/>
      <c r="EV336" s="135"/>
      <c r="FF336" s="135"/>
      <c r="FP336" s="135"/>
      <c r="FZ336" s="135"/>
      <c r="GJ336" s="135"/>
      <c r="GT336" s="135"/>
      <c r="HD336" s="135"/>
      <c r="HN336" s="135"/>
      <c r="HX336" s="135"/>
      <c r="IH336" s="135"/>
      <c r="IR336" s="135"/>
      <c r="JB336" s="135"/>
      <c r="JL336" s="135"/>
    </row>
    <row xmlns:x14ac="http://schemas.microsoft.com/office/spreadsheetml/2009/9/ac" r="337" s="3" customFormat="true" x14ac:dyDescent="0.25">
      <c r="A337" s="419"/>
      <c r="B337" s="135"/>
      <c r="L337" s="135"/>
      <c r="V337" s="135"/>
      <c r="AF337" s="135"/>
      <c r="AP337" s="135"/>
      <c r="AZ337" s="135"/>
      <c r="BJ337" s="135"/>
      <c r="BT337" s="135"/>
      <c r="CD337" s="135"/>
      <c r="CN337" s="135"/>
      <c r="CO337" s="135"/>
      <c r="CP337" s="135"/>
      <c r="CQ337" s="135"/>
      <c r="CR337" s="135"/>
      <c r="CS337" s="135"/>
      <c r="CT337" s="135"/>
      <c r="CU337" s="135"/>
      <c r="CX337" s="135"/>
      <c r="DH337" s="135"/>
      <c r="DR337" s="135"/>
      <c r="EB337" s="135"/>
      <c r="EL337" s="135"/>
      <c r="EV337" s="135"/>
      <c r="FF337" s="135"/>
      <c r="FP337" s="135"/>
      <c r="FZ337" s="135"/>
      <c r="GJ337" s="135"/>
      <c r="GT337" s="135"/>
      <c r="HD337" s="135"/>
      <c r="HN337" s="135"/>
      <c r="HX337" s="135"/>
      <c r="IH337" s="135"/>
      <c r="IR337" s="135"/>
      <c r="JB337" s="135"/>
      <c r="JL337" s="135"/>
    </row>
    <row xmlns:x14ac="http://schemas.microsoft.com/office/spreadsheetml/2009/9/ac" r="338" s="3" customFormat="true" x14ac:dyDescent="0.25">
      <c r="A338" s="419"/>
      <c r="B338" s="135"/>
      <c r="L338" s="135"/>
      <c r="V338" s="135"/>
      <c r="AF338" s="135"/>
      <c r="AP338" s="135"/>
      <c r="AZ338" s="135"/>
      <c r="BJ338" s="135"/>
      <c r="BT338" s="135"/>
      <c r="CD338" s="135"/>
      <c r="CN338" s="135"/>
      <c r="CO338" s="135"/>
      <c r="CP338" s="135"/>
      <c r="CQ338" s="135"/>
      <c r="CR338" s="135"/>
      <c r="CS338" s="135"/>
      <c r="CT338" s="135"/>
      <c r="CU338" s="135"/>
      <c r="CX338" s="135"/>
      <c r="DH338" s="135"/>
      <c r="DR338" s="135"/>
      <c r="EB338" s="135"/>
      <c r="EL338" s="135"/>
      <c r="EV338" s="135"/>
      <c r="FF338" s="135"/>
      <c r="FP338" s="135"/>
      <c r="FZ338" s="135"/>
      <c r="GJ338" s="135"/>
      <c r="GT338" s="135"/>
      <c r="HD338" s="135"/>
      <c r="HN338" s="135"/>
      <c r="HX338" s="135"/>
      <c r="IH338" s="135"/>
      <c r="IR338" s="135"/>
      <c r="JB338" s="135"/>
      <c r="JL338" s="135"/>
    </row>
    <row xmlns:x14ac="http://schemas.microsoft.com/office/spreadsheetml/2009/9/ac" r="339" s="3" customFormat="true" x14ac:dyDescent="0.25">
      <c r="A339" s="419"/>
      <c r="B339" s="135"/>
      <c r="L339" s="135"/>
      <c r="V339" s="135"/>
      <c r="AF339" s="135"/>
      <c r="AP339" s="135"/>
      <c r="AZ339" s="135"/>
      <c r="BJ339" s="135"/>
      <c r="BT339" s="135"/>
      <c r="CD339" s="135"/>
      <c r="CN339" s="135"/>
      <c r="CO339" s="135"/>
      <c r="CP339" s="135"/>
      <c r="CQ339" s="135"/>
      <c r="CR339" s="135"/>
      <c r="CS339" s="135"/>
      <c r="CT339" s="135"/>
      <c r="CU339" s="135"/>
      <c r="CX339" s="135"/>
      <c r="DH339" s="135"/>
      <c r="DR339" s="135"/>
      <c r="EB339" s="135"/>
      <c r="EL339" s="135"/>
      <c r="EV339" s="135"/>
      <c r="FF339" s="135"/>
      <c r="FP339" s="135"/>
      <c r="FZ339" s="135"/>
      <c r="GJ339" s="135"/>
      <c r="GT339" s="135"/>
      <c r="HD339" s="135"/>
      <c r="HN339" s="135"/>
      <c r="HX339" s="135"/>
      <c r="IH339" s="135"/>
      <c r="IR339" s="135"/>
      <c r="JB339" s="135"/>
      <c r="JL339" s="135"/>
    </row>
    <row xmlns:x14ac="http://schemas.microsoft.com/office/spreadsheetml/2009/9/ac" r="340" s="3" customFormat="true" x14ac:dyDescent="0.25">
      <c r="A340" s="419"/>
      <c r="B340" s="135"/>
      <c r="L340" s="135"/>
      <c r="V340" s="135"/>
      <c r="AF340" s="135"/>
      <c r="AP340" s="135"/>
      <c r="AZ340" s="135"/>
      <c r="BJ340" s="135"/>
      <c r="BT340" s="135"/>
      <c r="CD340" s="135"/>
      <c r="CN340" s="135"/>
      <c r="CO340" s="135"/>
      <c r="CP340" s="135"/>
      <c r="CQ340" s="135"/>
      <c r="CR340" s="135"/>
      <c r="CS340" s="135"/>
      <c r="CT340" s="135"/>
      <c r="CU340" s="135"/>
      <c r="CX340" s="135"/>
      <c r="DH340" s="135"/>
      <c r="DR340" s="135"/>
      <c r="EB340" s="135"/>
      <c r="EL340" s="135"/>
      <c r="EV340" s="135"/>
      <c r="FF340" s="135"/>
      <c r="FP340" s="135"/>
      <c r="FZ340" s="135"/>
      <c r="GJ340" s="135"/>
      <c r="GT340" s="135"/>
      <c r="HD340" s="135"/>
      <c r="HN340" s="135"/>
      <c r="HX340" s="135"/>
      <c r="IH340" s="135"/>
      <c r="IR340" s="135"/>
      <c r="JB340" s="135"/>
      <c r="JL340" s="135"/>
    </row>
    <row xmlns:x14ac="http://schemas.microsoft.com/office/spreadsheetml/2009/9/ac" r="341" s="3" customFormat="true" x14ac:dyDescent="0.25">
      <c r="A341" s="419"/>
      <c r="B341" s="135"/>
      <c r="L341" s="135"/>
      <c r="V341" s="135"/>
      <c r="AF341" s="135"/>
      <c r="AP341" s="135"/>
      <c r="AZ341" s="135"/>
      <c r="BJ341" s="135"/>
      <c r="BT341" s="135"/>
      <c r="CD341" s="135"/>
      <c r="CN341" s="135"/>
      <c r="CO341" s="135"/>
      <c r="CP341" s="135"/>
      <c r="CQ341" s="135"/>
      <c r="CR341" s="135"/>
      <c r="CS341" s="135"/>
      <c r="CT341" s="135"/>
      <c r="CU341" s="135"/>
      <c r="CX341" s="135"/>
      <c r="DH341" s="135"/>
      <c r="DR341" s="135"/>
      <c r="EB341" s="135"/>
      <c r="EL341" s="135"/>
      <c r="EV341" s="135"/>
      <c r="FF341" s="135"/>
      <c r="FP341" s="135"/>
      <c r="FZ341" s="135"/>
      <c r="GJ341" s="135"/>
      <c r="GT341" s="135"/>
      <c r="HD341" s="135"/>
      <c r="HN341" s="135"/>
      <c r="HX341" s="135"/>
      <c r="IH341" s="135"/>
      <c r="IR341" s="135"/>
      <c r="JB341" s="135"/>
      <c r="JL341" s="135"/>
    </row>
    <row xmlns:x14ac="http://schemas.microsoft.com/office/spreadsheetml/2009/9/ac" r="342" s="3" customFormat="true" x14ac:dyDescent="0.25">
      <c r="A342" s="419"/>
      <c r="B342" s="135"/>
      <c r="L342" s="135"/>
      <c r="V342" s="135"/>
      <c r="AF342" s="135"/>
      <c r="AP342" s="135"/>
      <c r="AZ342" s="135"/>
      <c r="BJ342" s="135"/>
      <c r="BT342" s="135"/>
      <c r="CD342" s="135"/>
      <c r="CN342" s="135"/>
      <c r="CO342" s="135"/>
      <c r="CP342" s="135"/>
      <c r="CQ342" s="135"/>
      <c r="CR342" s="135"/>
      <c r="CS342" s="135"/>
      <c r="CT342" s="135"/>
      <c r="CU342" s="135"/>
      <c r="CX342" s="135"/>
      <c r="DH342" s="135"/>
      <c r="DR342" s="135"/>
      <c r="EB342" s="135"/>
      <c r="EL342" s="135"/>
      <c r="EV342" s="135"/>
      <c r="FF342" s="135"/>
      <c r="FP342" s="135"/>
      <c r="FZ342" s="135"/>
      <c r="GJ342" s="135"/>
      <c r="GT342" s="135"/>
      <c r="HD342" s="135"/>
      <c r="HN342" s="135"/>
      <c r="HX342" s="135"/>
      <c r="IH342" s="135"/>
      <c r="IR342" s="135"/>
      <c r="JB342" s="135"/>
      <c r="JL342" s="135"/>
    </row>
    <row xmlns:x14ac="http://schemas.microsoft.com/office/spreadsheetml/2009/9/ac" r="343" s="3" customFormat="true" x14ac:dyDescent="0.25">
      <c r="A343" s="419"/>
      <c r="B343" s="135"/>
      <c r="L343" s="135"/>
      <c r="V343" s="135"/>
      <c r="AF343" s="135"/>
      <c r="AP343" s="135"/>
      <c r="AZ343" s="135"/>
      <c r="BJ343" s="135"/>
      <c r="BT343" s="135"/>
      <c r="CD343" s="135"/>
      <c r="CN343" s="135"/>
      <c r="CO343" s="135"/>
      <c r="CP343" s="135"/>
      <c r="CQ343" s="135"/>
      <c r="CR343" s="135"/>
      <c r="CS343" s="135"/>
      <c r="CT343" s="135"/>
      <c r="CU343" s="135"/>
      <c r="CX343" s="135"/>
      <c r="DH343" s="135"/>
      <c r="DR343" s="135"/>
      <c r="EB343" s="135"/>
      <c r="EL343" s="135"/>
      <c r="EV343" s="135"/>
      <c r="FF343" s="135"/>
      <c r="FP343" s="135"/>
      <c r="FZ343" s="135"/>
      <c r="GJ343" s="135"/>
      <c r="GT343" s="135"/>
      <c r="HD343" s="135"/>
      <c r="HN343" s="135"/>
      <c r="HX343" s="135"/>
      <c r="IH343" s="135"/>
      <c r="IR343" s="135"/>
      <c r="JB343" s="135"/>
      <c r="JL343" s="135"/>
    </row>
    <row xmlns:x14ac="http://schemas.microsoft.com/office/spreadsheetml/2009/9/ac" r="344" s="3" customFormat="true" x14ac:dyDescent="0.25">
      <c r="A344" s="419"/>
      <c r="B344" s="135"/>
      <c r="L344" s="135"/>
      <c r="V344" s="135"/>
      <c r="AF344" s="135"/>
      <c r="AP344" s="135"/>
      <c r="AZ344" s="135"/>
      <c r="BJ344" s="135"/>
      <c r="BT344" s="135"/>
      <c r="CD344" s="135"/>
      <c r="CN344" s="135"/>
      <c r="CO344" s="135"/>
      <c r="CP344" s="135"/>
      <c r="CQ344" s="135"/>
      <c r="CR344" s="135"/>
      <c r="CS344" s="135"/>
      <c r="CT344" s="135"/>
      <c r="CU344" s="135"/>
      <c r="CX344" s="135"/>
      <c r="DH344" s="135"/>
      <c r="DR344" s="135"/>
      <c r="EB344" s="135"/>
      <c r="EL344" s="135"/>
      <c r="EV344" s="135"/>
      <c r="FF344" s="135"/>
      <c r="FP344" s="135"/>
      <c r="FZ344" s="135"/>
      <c r="GJ344" s="135"/>
      <c r="GT344" s="135"/>
      <c r="HD344" s="135"/>
      <c r="HN344" s="135"/>
      <c r="HX344" s="135"/>
      <c r="IH344" s="135"/>
      <c r="IR344" s="135"/>
      <c r="JB344" s="135"/>
      <c r="JL344" s="135"/>
    </row>
    <row xmlns:x14ac="http://schemas.microsoft.com/office/spreadsheetml/2009/9/ac" r="345" s="3" customFormat="true" x14ac:dyDescent="0.25">
      <c r="A345" s="419"/>
      <c r="B345" s="135"/>
      <c r="L345" s="135"/>
      <c r="V345" s="135"/>
      <c r="AF345" s="135"/>
      <c r="AP345" s="135"/>
      <c r="AZ345" s="135"/>
      <c r="BJ345" s="135"/>
      <c r="BT345" s="135"/>
      <c r="CD345" s="135"/>
      <c r="CN345" s="135"/>
      <c r="CO345" s="135"/>
      <c r="CP345" s="135"/>
      <c r="CQ345" s="135"/>
      <c r="CR345" s="135"/>
      <c r="CS345" s="135"/>
      <c r="CT345" s="135"/>
      <c r="CU345" s="135"/>
      <c r="CX345" s="135"/>
      <c r="DH345" s="135"/>
      <c r="DR345" s="135"/>
      <c r="EB345" s="135"/>
      <c r="EL345" s="135"/>
      <c r="EV345" s="135"/>
      <c r="FF345" s="135"/>
      <c r="FP345" s="135"/>
      <c r="FZ345" s="135"/>
      <c r="GJ345" s="135"/>
      <c r="GT345" s="135"/>
      <c r="HD345" s="135"/>
      <c r="HN345" s="135"/>
      <c r="HX345" s="135"/>
      <c r="IH345" s="135"/>
      <c r="IR345" s="135"/>
      <c r="JB345" s="135"/>
      <c r="JL345" s="135"/>
    </row>
    <row xmlns:x14ac="http://schemas.microsoft.com/office/spreadsheetml/2009/9/ac" r="346" s="3" customFormat="true" x14ac:dyDescent="0.25">
      <c r="A346" s="419"/>
      <c r="B346" s="135"/>
      <c r="L346" s="135"/>
      <c r="V346" s="135"/>
      <c r="AF346" s="135"/>
      <c r="AP346" s="135"/>
      <c r="AZ346" s="135"/>
      <c r="BJ346" s="135"/>
      <c r="BT346" s="135"/>
      <c r="CD346" s="135"/>
      <c r="CN346" s="135"/>
      <c r="CO346" s="135"/>
      <c r="CP346" s="135"/>
      <c r="CQ346" s="135"/>
      <c r="CR346" s="135"/>
      <c r="CS346" s="135"/>
      <c r="CT346" s="135"/>
      <c r="CU346" s="135"/>
      <c r="CX346" s="135"/>
      <c r="DH346" s="135"/>
      <c r="DR346" s="135"/>
      <c r="EB346" s="135"/>
      <c r="EL346" s="135"/>
      <c r="EV346" s="135"/>
      <c r="FF346" s="135"/>
      <c r="FP346" s="135"/>
      <c r="FZ346" s="135"/>
      <c r="GJ346" s="135"/>
      <c r="GT346" s="135"/>
      <c r="HD346" s="135"/>
      <c r="HN346" s="135"/>
      <c r="HX346" s="135"/>
      <c r="IH346" s="135"/>
      <c r="IR346" s="135"/>
      <c r="JB346" s="135"/>
      <c r="JL346" s="135"/>
    </row>
    <row xmlns:x14ac="http://schemas.microsoft.com/office/spreadsheetml/2009/9/ac" r="347" s="3" customFormat="true" x14ac:dyDescent="0.25">
      <c r="A347" s="419"/>
      <c r="B347" s="135"/>
      <c r="L347" s="135"/>
      <c r="V347" s="135"/>
      <c r="AF347" s="135"/>
      <c r="AP347" s="135"/>
      <c r="AZ347" s="135"/>
      <c r="BJ347" s="135"/>
      <c r="BT347" s="135"/>
      <c r="CD347" s="135"/>
      <c r="CN347" s="135"/>
      <c r="CO347" s="135"/>
      <c r="CP347" s="135"/>
      <c r="CQ347" s="135"/>
      <c r="CR347" s="135"/>
      <c r="CS347" s="135"/>
      <c r="CT347" s="135"/>
      <c r="CU347" s="135"/>
      <c r="CX347" s="135"/>
      <c r="DH347" s="135"/>
      <c r="DR347" s="135"/>
      <c r="EB347" s="135"/>
      <c r="EL347" s="135"/>
      <c r="EV347" s="135"/>
      <c r="FF347" s="135"/>
      <c r="FP347" s="135"/>
      <c r="FZ347" s="135"/>
      <c r="GJ347" s="135"/>
      <c r="GT347" s="135"/>
      <c r="HD347" s="135"/>
      <c r="HN347" s="135"/>
      <c r="HX347" s="135"/>
      <c r="IH347" s="135"/>
      <c r="IR347" s="135"/>
      <c r="JB347" s="135"/>
      <c r="JL347" s="135"/>
    </row>
    <row xmlns:x14ac="http://schemas.microsoft.com/office/spreadsheetml/2009/9/ac" r="348" s="3" customFormat="true" x14ac:dyDescent="0.25">
      <c r="A348" s="419"/>
      <c r="B348" s="135"/>
      <c r="L348" s="135"/>
      <c r="V348" s="135"/>
      <c r="AF348" s="135"/>
      <c r="AP348" s="135"/>
      <c r="AZ348" s="135"/>
      <c r="BJ348" s="135"/>
      <c r="BT348" s="135"/>
      <c r="CD348" s="135"/>
      <c r="CN348" s="135"/>
      <c r="CO348" s="135"/>
      <c r="CP348" s="135"/>
      <c r="CQ348" s="135"/>
      <c r="CR348" s="135"/>
      <c r="CS348" s="135"/>
      <c r="CT348" s="135"/>
      <c r="CU348" s="135"/>
      <c r="CX348" s="135"/>
      <c r="DH348" s="135"/>
      <c r="DR348" s="135"/>
      <c r="EB348" s="135"/>
      <c r="EL348" s="135"/>
      <c r="EV348" s="135"/>
      <c r="FF348" s="135"/>
      <c r="FP348" s="135"/>
      <c r="FZ348" s="135"/>
      <c r="GJ348" s="135"/>
      <c r="GT348" s="135"/>
      <c r="HD348" s="135"/>
      <c r="HN348" s="135"/>
      <c r="HX348" s="135"/>
      <c r="IH348" s="135"/>
      <c r="IR348" s="135"/>
      <c r="JB348" s="135"/>
      <c r="JL348" s="135"/>
    </row>
    <row xmlns:x14ac="http://schemas.microsoft.com/office/spreadsheetml/2009/9/ac" r="349" s="3" customFormat="true" x14ac:dyDescent="0.25">
      <c r="A349" s="419"/>
      <c r="B349" s="135"/>
      <c r="L349" s="135"/>
      <c r="V349" s="135"/>
      <c r="AF349" s="135"/>
      <c r="AP349" s="135"/>
      <c r="AZ349" s="135"/>
      <c r="BJ349" s="135"/>
      <c r="BT349" s="135"/>
      <c r="CD349" s="135"/>
      <c r="CN349" s="135"/>
      <c r="CO349" s="135"/>
      <c r="CP349" s="135"/>
      <c r="CQ349" s="135"/>
      <c r="CR349" s="135"/>
      <c r="CS349" s="135"/>
      <c r="CT349" s="135"/>
      <c r="CU349" s="135"/>
      <c r="CX349" s="135"/>
      <c r="DH349" s="135"/>
      <c r="DR349" s="135"/>
      <c r="EB349" s="135"/>
      <c r="EL349" s="135"/>
      <c r="EV349" s="135"/>
      <c r="FF349" s="135"/>
      <c r="FP349" s="135"/>
      <c r="FZ349" s="135"/>
      <c r="GJ349" s="135"/>
      <c r="GT349" s="135"/>
      <c r="HD349" s="135"/>
      <c r="HN349" s="135"/>
      <c r="HX349" s="135"/>
      <c r="IH349" s="135"/>
      <c r="IR349" s="135"/>
      <c r="JB349" s="135"/>
      <c r="JL349" s="135"/>
    </row>
    <row xmlns:x14ac="http://schemas.microsoft.com/office/spreadsheetml/2009/9/ac" r="350" s="3" customFormat="true" x14ac:dyDescent="0.25">
      <c r="A350" s="419"/>
      <c r="B350" s="135"/>
      <c r="L350" s="135"/>
      <c r="V350" s="135"/>
      <c r="AF350" s="135"/>
      <c r="AP350" s="135"/>
      <c r="AZ350" s="135"/>
      <c r="BJ350" s="135"/>
      <c r="BT350" s="135"/>
      <c r="CD350" s="135"/>
      <c r="CN350" s="135"/>
      <c r="CO350" s="135"/>
      <c r="CP350" s="135"/>
      <c r="CQ350" s="135"/>
      <c r="CR350" s="135"/>
      <c r="CS350" s="135"/>
      <c r="CT350" s="135"/>
      <c r="CU350" s="135"/>
      <c r="CX350" s="135"/>
      <c r="DH350" s="135"/>
      <c r="DR350" s="135"/>
      <c r="EB350" s="135"/>
      <c r="EL350" s="135"/>
      <c r="EV350" s="135"/>
      <c r="FF350" s="135"/>
      <c r="FP350" s="135"/>
      <c r="FZ350" s="135"/>
      <c r="GJ350" s="135"/>
      <c r="GT350" s="135"/>
      <c r="HD350" s="135"/>
      <c r="HN350" s="135"/>
      <c r="HX350" s="135"/>
      <c r="IH350" s="135"/>
      <c r="IR350" s="135"/>
      <c r="JB350" s="135"/>
      <c r="JL350" s="135"/>
    </row>
    <row xmlns:x14ac="http://schemas.microsoft.com/office/spreadsheetml/2009/9/ac" r="351" s="3" customFormat="true" x14ac:dyDescent="0.25">
      <c r="A351" s="419"/>
      <c r="B351" s="135"/>
      <c r="L351" s="135"/>
      <c r="V351" s="135"/>
      <c r="AF351" s="135"/>
      <c r="AP351" s="135"/>
      <c r="AZ351" s="135"/>
      <c r="BJ351" s="135"/>
      <c r="BT351" s="135"/>
      <c r="CD351" s="135"/>
      <c r="CN351" s="135"/>
      <c r="CO351" s="135"/>
      <c r="CP351" s="135"/>
      <c r="CQ351" s="135"/>
      <c r="CR351" s="135"/>
      <c r="CS351" s="135"/>
      <c r="CT351" s="135"/>
      <c r="CU351" s="135"/>
      <c r="CX351" s="135"/>
      <c r="DH351" s="135"/>
      <c r="DR351" s="135"/>
      <c r="EB351" s="135"/>
      <c r="EL351" s="135"/>
      <c r="EV351" s="135"/>
      <c r="FF351" s="135"/>
      <c r="FP351" s="135"/>
      <c r="FZ351" s="135"/>
      <c r="GJ351" s="135"/>
      <c r="GT351" s="135"/>
      <c r="HD351" s="135"/>
      <c r="HN351" s="135"/>
      <c r="HX351" s="135"/>
      <c r="IH351" s="135"/>
      <c r="IR351" s="135"/>
      <c r="JB351" s="135"/>
      <c r="JL351" s="135"/>
    </row>
    <row xmlns:x14ac="http://schemas.microsoft.com/office/spreadsheetml/2009/9/ac" r="352" s="3" customFormat="true" x14ac:dyDescent="0.25">
      <c r="A352" s="419"/>
      <c r="B352" s="135"/>
      <c r="L352" s="135"/>
      <c r="V352" s="135"/>
      <c r="AF352" s="135"/>
      <c r="AP352" s="135"/>
      <c r="AZ352" s="135"/>
      <c r="BJ352" s="135"/>
      <c r="BT352" s="135"/>
      <c r="CD352" s="135"/>
      <c r="CN352" s="135"/>
      <c r="CO352" s="135"/>
      <c r="CP352" s="135"/>
      <c r="CQ352" s="135"/>
      <c r="CR352" s="135"/>
      <c r="CS352" s="135"/>
      <c r="CT352" s="135"/>
      <c r="CU352" s="135"/>
      <c r="CX352" s="135"/>
      <c r="DH352" s="135"/>
      <c r="DR352" s="135"/>
      <c r="EB352" s="135"/>
      <c r="EL352" s="135"/>
      <c r="EV352" s="135"/>
      <c r="FF352" s="135"/>
      <c r="FP352" s="135"/>
      <c r="FZ352" s="135"/>
      <c r="GJ352" s="135"/>
      <c r="GT352" s="135"/>
      <c r="HD352" s="135"/>
      <c r="HN352" s="135"/>
      <c r="HX352" s="135"/>
      <c r="IH352" s="135"/>
      <c r="IR352" s="135"/>
      <c r="JB352" s="135"/>
      <c r="JL352" s="135"/>
    </row>
    <row xmlns:x14ac="http://schemas.microsoft.com/office/spreadsheetml/2009/9/ac" r="353" s="3" customFormat="true" x14ac:dyDescent="0.25">
      <c r="A353" s="419"/>
      <c r="B353" s="135"/>
      <c r="L353" s="135"/>
      <c r="V353" s="135"/>
      <c r="AF353" s="135"/>
      <c r="AP353" s="135"/>
      <c r="AZ353" s="135"/>
      <c r="BJ353" s="135"/>
      <c r="BT353" s="135"/>
      <c r="CD353" s="135"/>
      <c r="CN353" s="135"/>
      <c r="CO353" s="135"/>
      <c r="CP353" s="135"/>
      <c r="CQ353" s="135"/>
      <c r="CR353" s="135"/>
      <c r="CS353" s="135"/>
      <c r="CT353" s="135"/>
      <c r="CU353" s="135"/>
      <c r="CX353" s="135"/>
      <c r="DH353" s="135"/>
      <c r="DR353" s="135"/>
      <c r="EB353" s="135"/>
      <c r="EL353" s="135"/>
      <c r="EV353" s="135"/>
      <c r="FF353" s="135"/>
      <c r="FP353" s="135"/>
      <c r="FZ353" s="135"/>
      <c r="GJ353" s="135"/>
      <c r="GT353" s="135"/>
      <c r="HD353" s="135"/>
      <c r="HN353" s="135"/>
      <c r="HX353" s="135"/>
      <c r="IH353" s="135"/>
      <c r="IR353" s="135"/>
      <c r="JB353" s="135"/>
      <c r="JL353" s="135"/>
    </row>
    <row xmlns:x14ac="http://schemas.microsoft.com/office/spreadsheetml/2009/9/ac" r="354" s="3" customFormat="true" x14ac:dyDescent="0.25">
      <c r="A354" s="419"/>
      <c r="B354" s="135"/>
      <c r="L354" s="135"/>
      <c r="V354" s="135"/>
      <c r="AF354" s="135"/>
      <c r="AP354" s="135"/>
      <c r="AZ354" s="135"/>
      <c r="BJ354" s="135"/>
      <c r="BT354" s="135"/>
      <c r="CD354" s="135"/>
      <c r="CN354" s="135"/>
      <c r="CO354" s="135"/>
      <c r="CP354" s="135"/>
      <c r="CQ354" s="135"/>
      <c r="CR354" s="135"/>
      <c r="CS354" s="135"/>
      <c r="CT354" s="135"/>
      <c r="CU354" s="135"/>
      <c r="CX354" s="135"/>
      <c r="DH354" s="135"/>
      <c r="DR354" s="135"/>
      <c r="EB354" s="135"/>
      <c r="EL354" s="135"/>
      <c r="EV354" s="135"/>
      <c r="FF354" s="135"/>
      <c r="FP354" s="135"/>
      <c r="FZ354" s="135"/>
      <c r="GJ354" s="135"/>
      <c r="GT354" s="135"/>
      <c r="HD354" s="135"/>
      <c r="HN354" s="135"/>
      <c r="HX354" s="135"/>
      <c r="IH354" s="135"/>
      <c r="IR354" s="135"/>
      <c r="JB354" s="135"/>
      <c r="JL354" s="135"/>
    </row>
    <row xmlns:x14ac="http://schemas.microsoft.com/office/spreadsheetml/2009/9/ac" r="355" s="3" customFormat="true" x14ac:dyDescent="0.25">
      <c r="A355" s="419"/>
      <c r="B355" s="135"/>
      <c r="L355" s="135"/>
      <c r="V355" s="135"/>
      <c r="AF355" s="135"/>
      <c r="AP355" s="135"/>
      <c r="AZ355" s="135"/>
      <c r="BJ355" s="135"/>
      <c r="BT355" s="135"/>
      <c r="CD355" s="135"/>
      <c r="CN355" s="135"/>
      <c r="CO355" s="135"/>
      <c r="CP355" s="135"/>
      <c r="CQ355" s="135"/>
      <c r="CR355" s="135"/>
      <c r="CS355" s="135"/>
      <c r="CT355" s="135"/>
      <c r="CU355" s="135"/>
      <c r="CX355" s="135"/>
      <c r="DH355" s="135"/>
      <c r="DR355" s="135"/>
      <c r="EB355" s="135"/>
      <c r="EL355" s="135"/>
      <c r="EV355" s="135"/>
      <c r="FF355" s="135"/>
      <c r="FP355" s="135"/>
      <c r="FZ355" s="135"/>
      <c r="GJ355" s="135"/>
      <c r="GT355" s="135"/>
      <c r="HD355" s="135"/>
      <c r="HN355" s="135"/>
      <c r="HX355" s="135"/>
      <c r="IH355" s="135"/>
      <c r="IR355" s="135"/>
      <c r="JB355" s="135"/>
      <c r="JL355" s="135"/>
    </row>
    <row xmlns:x14ac="http://schemas.microsoft.com/office/spreadsheetml/2009/9/ac" r="356" s="3" customFormat="true" x14ac:dyDescent="0.25">
      <c r="A356" s="419"/>
      <c r="B356" s="135"/>
      <c r="L356" s="135"/>
      <c r="V356" s="135"/>
      <c r="AF356" s="135"/>
      <c r="AP356" s="135"/>
      <c r="AZ356" s="135"/>
      <c r="BJ356" s="135"/>
      <c r="BT356" s="135"/>
      <c r="CD356" s="135"/>
      <c r="CN356" s="135"/>
      <c r="CO356" s="135"/>
      <c r="CP356" s="135"/>
      <c r="CQ356" s="135"/>
      <c r="CR356" s="135"/>
      <c r="CS356" s="135"/>
      <c r="CT356" s="135"/>
      <c r="CU356" s="135"/>
      <c r="CX356" s="135"/>
      <c r="DH356" s="135"/>
      <c r="DR356" s="135"/>
      <c r="EB356" s="135"/>
      <c r="EL356" s="135"/>
      <c r="EV356" s="135"/>
      <c r="FF356" s="135"/>
      <c r="FP356" s="135"/>
      <c r="FZ356" s="135"/>
      <c r="GJ356" s="135"/>
      <c r="GT356" s="135"/>
      <c r="HD356" s="135"/>
      <c r="HN356" s="135"/>
      <c r="HX356" s="135"/>
      <c r="IH356" s="135"/>
      <c r="IR356" s="135"/>
      <c r="JB356" s="135"/>
      <c r="JL356" s="135"/>
    </row>
    <row xmlns:x14ac="http://schemas.microsoft.com/office/spreadsheetml/2009/9/ac" r="357" s="3" customFormat="true" x14ac:dyDescent="0.25">
      <c r="A357" s="419"/>
      <c r="B357" s="135"/>
      <c r="L357" s="135"/>
      <c r="V357" s="135"/>
      <c r="AF357" s="135"/>
      <c r="AP357" s="135"/>
      <c r="AZ357" s="135"/>
      <c r="BJ357" s="135"/>
      <c r="BT357" s="135"/>
      <c r="CD357" s="135"/>
      <c r="CN357" s="135"/>
      <c r="CO357" s="135"/>
      <c r="CP357" s="135"/>
      <c r="CQ357" s="135"/>
      <c r="CR357" s="135"/>
      <c r="CS357" s="135"/>
      <c r="CT357" s="135"/>
      <c r="CU357" s="135"/>
      <c r="CX357" s="135"/>
      <c r="DH357" s="135"/>
      <c r="DR357" s="135"/>
      <c r="EB357" s="135"/>
      <c r="EL357" s="135"/>
      <c r="EV357" s="135"/>
      <c r="FF357" s="135"/>
      <c r="FP357" s="135"/>
      <c r="FZ357" s="135"/>
      <c r="GJ357" s="135"/>
      <c r="GT357" s="135"/>
      <c r="HD357" s="135"/>
      <c r="HN357" s="135"/>
      <c r="HX357" s="135"/>
      <c r="IH357" s="135"/>
      <c r="IR357" s="135"/>
      <c r="JB357" s="135"/>
      <c r="JL357" s="135"/>
    </row>
    <row xmlns:x14ac="http://schemas.microsoft.com/office/spreadsheetml/2009/9/ac" r="358" s="3" customFormat="true" x14ac:dyDescent="0.25">
      <c r="A358" s="419"/>
      <c r="B358" s="135"/>
      <c r="L358" s="135"/>
      <c r="V358" s="135"/>
      <c r="AF358" s="135"/>
      <c r="AP358" s="135"/>
      <c r="AZ358" s="135"/>
      <c r="BJ358" s="135"/>
      <c r="BT358" s="135"/>
      <c r="CD358" s="135"/>
      <c r="CN358" s="135"/>
      <c r="CO358" s="135"/>
      <c r="CP358" s="135"/>
      <c r="CQ358" s="135"/>
      <c r="CR358" s="135"/>
      <c r="CS358" s="135"/>
      <c r="CT358" s="135"/>
      <c r="CU358" s="135"/>
      <c r="CX358" s="135"/>
      <c r="DH358" s="135"/>
      <c r="DR358" s="135"/>
      <c r="EB358" s="135"/>
      <c r="EL358" s="135"/>
      <c r="EV358" s="135"/>
      <c r="FF358" s="135"/>
      <c r="FP358" s="135"/>
      <c r="FZ358" s="135"/>
      <c r="GJ358" s="135"/>
      <c r="GT358" s="135"/>
      <c r="HD358" s="135"/>
      <c r="HN358" s="135"/>
      <c r="HX358" s="135"/>
      <c r="IH358" s="135"/>
      <c r="IR358" s="135"/>
      <c r="JB358" s="135"/>
      <c r="JL358" s="135"/>
    </row>
    <row xmlns:x14ac="http://schemas.microsoft.com/office/spreadsheetml/2009/9/ac" r="359" s="3" customFormat="true" x14ac:dyDescent="0.25">
      <c r="A359" s="419"/>
      <c r="B359" s="135"/>
      <c r="L359" s="135"/>
      <c r="V359" s="135"/>
      <c r="AF359" s="135"/>
      <c r="AP359" s="135"/>
      <c r="AZ359" s="135"/>
      <c r="BJ359" s="135"/>
      <c r="BT359" s="135"/>
      <c r="CD359" s="135"/>
      <c r="CN359" s="135"/>
      <c r="CO359" s="135"/>
      <c r="CP359" s="135"/>
      <c r="CQ359" s="135"/>
      <c r="CR359" s="135"/>
      <c r="CS359" s="135"/>
      <c r="CT359" s="135"/>
      <c r="CU359" s="135"/>
      <c r="CX359" s="135"/>
      <c r="DH359" s="135"/>
      <c r="DR359" s="135"/>
      <c r="EB359" s="135"/>
      <c r="EL359" s="135"/>
      <c r="EV359" s="135"/>
      <c r="FF359" s="135"/>
      <c r="FP359" s="135"/>
      <c r="FZ359" s="135"/>
      <c r="GJ359" s="135"/>
      <c r="GT359" s="135"/>
      <c r="HD359" s="135"/>
      <c r="HN359" s="135"/>
      <c r="HX359" s="135"/>
      <c r="IH359" s="135"/>
      <c r="IR359" s="135"/>
      <c r="JB359" s="135"/>
      <c r="JL359" s="135"/>
    </row>
    <row xmlns:x14ac="http://schemas.microsoft.com/office/spreadsheetml/2009/9/ac" r="360" s="3" customFormat="true" x14ac:dyDescent="0.25">
      <c r="A360" s="419"/>
      <c r="B360" s="135"/>
      <c r="L360" s="135"/>
      <c r="V360" s="135"/>
      <c r="AF360" s="135"/>
      <c r="AP360" s="135"/>
      <c r="AZ360" s="135"/>
      <c r="BJ360" s="135"/>
      <c r="BT360" s="135"/>
      <c r="CD360" s="135"/>
      <c r="CN360" s="135"/>
      <c r="CO360" s="135"/>
      <c r="CP360" s="135"/>
      <c r="CQ360" s="135"/>
      <c r="CR360" s="135"/>
      <c r="CS360" s="135"/>
      <c r="CT360" s="135"/>
      <c r="CU360" s="135"/>
      <c r="CX360" s="135"/>
      <c r="DH360" s="135"/>
      <c r="DR360" s="135"/>
      <c r="EB360" s="135"/>
      <c r="EL360" s="135"/>
      <c r="EV360" s="135"/>
      <c r="FF360" s="135"/>
      <c r="FP360" s="135"/>
      <c r="FZ360" s="135"/>
      <c r="GJ360" s="135"/>
      <c r="GT360" s="135"/>
      <c r="HD360" s="135"/>
      <c r="HN360" s="135"/>
      <c r="HX360" s="135"/>
      <c r="IH360" s="135"/>
      <c r="IR360" s="135"/>
      <c r="JB360" s="135"/>
      <c r="JL360" s="135"/>
    </row>
    <row xmlns:x14ac="http://schemas.microsoft.com/office/spreadsheetml/2009/9/ac" r="361" s="3" customFormat="true" x14ac:dyDescent="0.25">
      <c r="A361" s="419"/>
      <c r="B361" s="135"/>
      <c r="L361" s="135"/>
      <c r="V361" s="135"/>
      <c r="AF361" s="135"/>
      <c r="AP361" s="135"/>
      <c r="AZ361" s="135"/>
      <c r="BJ361" s="135"/>
      <c r="BT361" s="135"/>
      <c r="CD361" s="135"/>
      <c r="CN361" s="135"/>
      <c r="CO361" s="135"/>
      <c r="CP361" s="135"/>
      <c r="CQ361" s="135"/>
      <c r="CR361" s="135"/>
      <c r="CS361" s="135"/>
      <c r="CT361" s="135"/>
      <c r="CU361" s="135"/>
      <c r="CX361" s="135"/>
      <c r="DH361" s="135"/>
      <c r="DR361" s="135"/>
      <c r="EB361" s="135"/>
      <c r="EL361" s="135"/>
      <c r="EV361" s="135"/>
      <c r="FF361" s="135"/>
      <c r="FP361" s="135"/>
      <c r="FZ361" s="135"/>
      <c r="GJ361" s="135"/>
      <c r="GT361" s="135"/>
      <c r="HD361" s="135"/>
      <c r="HN361" s="135"/>
      <c r="HX361" s="135"/>
      <c r="IH361" s="135"/>
      <c r="IR361" s="135"/>
      <c r="JB361" s="135"/>
      <c r="JL361" s="135"/>
    </row>
    <row xmlns:x14ac="http://schemas.microsoft.com/office/spreadsheetml/2009/9/ac" r="362" s="3" customFormat="true" x14ac:dyDescent="0.25">
      <c r="A362" s="419"/>
      <c r="B362" s="135"/>
      <c r="L362" s="135"/>
      <c r="V362" s="135"/>
      <c r="AF362" s="135"/>
      <c r="AP362" s="135"/>
      <c r="AZ362" s="135"/>
      <c r="BJ362" s="135"/>
      <c r="BT362" s="135"/>
      <c r="CD362" s="135"/>
      <c r="CN362" s="135"/>
      <c r="CO362" s="135"/>
      <c r="CP362" s="135"/>
      <c r="CQ362" s="135"/>
      <c r="CR362" s="135"/>
      <c r="CS362" s="135"/>
      <c r="CT362" s="135"/>
      <c r="CU362" s="135"/>
      <c r="CX362" s="135"/>
      <c r="DH362" s="135"/>
      <c r="DR362" s="135"/>
      <c r="EB362" s="135"/>
      <c r="EL362" s="135"/>
      <c r="EV362" s="135"/>
      <c r="FF362" s="135"/>
      <c r="FP362" s="135"/>
      <c r="FZ362" s="135"/>
      <c r="GJ362" s="135"/>
      <c r="GT362" s="135"/>
      <c r="HD362" s="135"/>
      <c r="HN362" s="135"/>
      <c r="HX362" s="135"/>
      <c r="IH362" s="135"/>
      <c r="IR362" s="135"/>
      <c r="JB362" s="135"/>
      <c r="JL362" s="135"/>
    </row>
    <row xmlns:x14ac="http://schemas.microsoft.com/office/spreadsheetml/2009/9/ac" r="363" s="3" customFormat="true" x14ac:dyDescent="0.25">
      <c r="A363" s="419"/>
      <c r="B363" s="135"/>
      <c r="L363" s="135"/>
      <c r="V363" s="135"/>
      <c r="AF363" s="135"/>
      <c r="AP363" s="135"/>
      <c r="AZ363" s="135"/>
      <c r="BJ363" s="135"/>
      <c r="BT363" s="135"/>
      <c r="CD363" s="135"/>
      <c r="CN363" s="135"/>
      <c r="CO363" s="135"/>
      <c r="CP363" s="135"/>
      <c r="CQ363" s="135"/>
      <c r="CR363" s="135"/>
      <c r="CS363" s="135"/>
      <c r="CT363" s="135"/>
      <c r="CU363" s="135"/>
      <c r="CX363" s="135"/>
      <c r="DH363" s="135"/>
      <c r="DR363" s="135"/>
      <c r="EB363" s="135"/>
      <c r="EL363" s="135"/>
      <c r="EV363" s="135"/>
      <c r="FF363" s="135"/>
      <c r="FP363" s="135"/>
      <c r="FZ363" s="135"/>
      <c r="GJ363" s="135"/>
      <c r="GT363" s="135"/>
      <c r="HD363" s="135"/>
      <c r="HN363" s="135"/>
      <c r="HX363" s="135"/>
      <c r="IH363" s="135"/>
      <c r="IR363" s="135"/>
      <c r="JB363" s="135"/>
      <c r="JL363" s="135"/>
    </row>
    <row xmlns:x14ac="http://schemas.microsoft.com/office/spreadsheetml/2009/9/ac" r="364" s="3" customFormat="true" x14ac:dyDescent="0.25">
      <c r="A364" s="419"/>
      <c r="B364" s="135"/>
      <c r="L364" s="135"/>
      <c r="V364" s="135"/>
      <c r="AF364" s="135"/>
      <c r="AP364" s="135"/>
      <c r="AZ364" s="135"/>
      <c r="BJ364" s="135"/>
      <c r="BT364" s="135"/>
      <c r="CD364" s="135"/>
      <c r="CN364" s="135"/>
      <c r="CO364" s="135"/>
      <c r="CP364" s="135"/>
      <c r="CQ364" s="135"/>
      <c r="CR364" s="135"/>
      <c r="CS364" s="135"/>
      <c r="CT364" s="135"/>
      <c r="CU364" s="135"/>
      <c r="CX364" s="135"/>
      <c r="DH364" s="135"/>
      <c r="DR364" s="135"/>
      <c r="EB364" s="135"/>
      <c r="EL364" s="135"/>
      <c r="EV364" s="135"/>
      <c r="FF364" s="135"/>
      <c r="FP364" s="135"/>
      <c r="FZ364" s="135"/>
      <c r="GJ364" s="135"/>
      <c r="GT364" s="135"/>
      <c r="HD364" s="135"/>
      <c r="HN364" s="135"/>
      <c r="HX364" s="135"/>
      <c r="IH364" s="135"/>
      <c r="IR364" s="135"/>
      <c r="JB364" s="135"/>
      <c r="JL364" s="135"/>
    </row>
    <row xmlns:x14ac="http://schemas.microsoft.com/office/spreadsheetml/2009/9/ac" r="365" s="3" customFormat="true" x14ac:dyDescent="0.25">
      <c r="A365" s="419"/>
      <c r="B365" s="135"/>
      <c r="L365" s="135"/>
      <c r="V365" s="135"/>
      <c r="AF365" s="135"/>
      <c r="AP365" s="135"/>
      <c r="AZ365" s="135"/>
      <c r="BJ365" s="135"/>
      <c r="BT365" s="135"/>
      <c r="CD365" s="135"/>
      <c r="CN365" s="135"/>
      <c r="CO365" s="135"/>
      <c r="CP365" s="135"/>
      <c r="CQ365" s="135"/>
      <c r="CR365" s="135"/>
      <c r="CS365" s="135"/>
      <c r="CT365" s="135"/>
      <c r="CU365" s="135"/>
      <c r="CX365" s="135"/>
      <c r="DH365" s="135"/>
      <c r="DR365" s="135"/>
      <c r="EB365" s="135"/>
      <c r="EL365" s="135"/>
      <c r="EV365" s="135"/>
      <c r="FF365" s="135"/>
      <c r="FP365" s="135"/>
      <c r="FZ365" s="135"/>
      <c r="GJ365" s="135"/>
      <c r="GT365" s="135"/>
      <c r="HD365" s="135"/>
      <c r="HN365" s="135"/>
      <c r="HX365" s="135"/>
      <c r="IH365" s="135"/>
      <c r="IR365" s="135"/>
      <c r="JB365" s="135"/>
      <c r="JL365" s="135"/>
    </row>
    <row xmlns:x14ac="http://schemas.microsoft.com/office/spreadsheetml/2009/9/ac" r="366" s="3" customFormat="true" x14ac:dyDescent="0.25">
      <c r="A366" s="419"/>
      <c r="B366" s="135"/>
      <c r="L366" s="135"/>
      <c r="V366" s="135"/>
      <c r="AF366" s="135"/>
      <c r="AP366" s="135"/>
      <c r="AZ366" s="135"/>
      <c r="BJ366" s="135"/>
      <c r="BT366" s="135"/>
      <c r="CD366" s="135"/>
      <c r="CN366" s="135"/>
      <c r="CO366" s="135"/>
      <c r="CP366" s="135"/>
      <c r="CQ366" s="135"/>
      <c r="CR366" s="135"/>
      <c r="CS366" s="135"/>
      <c r="CT366" s="135"/>
      <c r="CU366" s="135"/>
      <c r="CX366" s="135"/>
      <c r="DH366" s="135"/>
      <c r="DR366" s="135"/>
      <c r="EB366" s="135"/>
      <c r="EL366" s="135"/>
      <c r="EV366" s="135"/>
      <c r="FF366" s="135"/>
      <c r="FP366" s="135"/>
      <c r="FZ366" s="135"/>
      <c r="GJ366" s="135"/>
      <c r="GT366" s="135"/>
      <c r="HD366" s="135"/>
      <c r="HN366" s="135"/>
      <c r="HX366" s="135"/>
      <c r="IH366" s="135"/>
      <c r="IR366" s="135"/>
      <c r="JB366" s="135"/>
      <c r="JL366" s="135"/>
    </row>
    <row xmlns:x14ac="http://schemas.microsoft.com/office/spreadsheetml/2009/9/ac" r="367" s="3" customFormat="true" x14ac:dyDescent="0.25">
      <c r="A367" s="419"/>
      <c r="B367" s="135"/>
      <c r="L367" s="135"/>
      <c r="V367" s="135"/>
      <c r="AF367" s="135"/>
      <c r="AP367" s="135"/>
      <c r="AZ367" s="135"/>
      <c r="BJ367" s="135"/>
      <c r="BT367" s="135"/>
      <c r="CD367" s="135"/>
      <c r="CN367" s="135"/>
      <c r="CO367" s="135"/>
      <c r="CP367" s="135"/>
      <c r="CQ367" s="135"/>
      <c r="CR367" s="135"/>
      <c r="CS367" s="135"/>
      <c r="CT367" s="135"/>
      <c r="CU367" s="135"/>
      <c r="CX367" s="135"/>
      <c r="DH367" s="135"/>
      <c r="DR367" s="135"/>
      <c r="EB367" s="135"/>
      <c r="EL367" s="135"/>
      <c r="EV367" s="135"/>
      <c r="FF367" s="135"/>
      <c r="FP367" s="135"/>
      <c r="FZ367" s="135"/>
      <c r="GJ367" s="135"/>
      <c r="GT367" s="135"/>
      <c r="HD367" s="135"/>
      <c r="HN367" s="135"/>
      <c r="HX367" s="135"/>
      <c r="IH367" s="135"/>
      <c r="IR367" s="135"/>
      <c r="JB367" s="135"/>
      <c r="JL367" s="135"/>
    </row>
    <row xmlns:x14ac="http://schemas.microsoft.com/office/spreadsheetml/2009/9/ac" r="368" s="3" customFormat="true" x14ac:dyDescent="0.25">
      <c r="A368" s="419"/>
      <c r="B368" s="135"/>
      <c r="L368" s="135"/>
      <c r="V368" s="135"/>
      <c r="AF368" s="135"/>
      <c r="AP368" s="135"/>
      <c r="AZ368" s="135"/>
      <c r="BJ368" s="135"/>
      <c r="BT368" s="135"/>
      <c r="CD368" s="135"/>
      <c r="CN368" s="135"/>
      <c r="CO368" s="135"/>
      <c r="CP368" s="135"/>
      <c r="CQ368" s="135"/>
      <c r="CR368" s="135"/>
      <c r="CS368" s="135"/>
      <c r="CT368" s="135"/>
      <c r="CU368" s="135"/>
      <c r="CX368" s="135"/>
      <c r="DH368" s="135"/>
      <c r="DR368" s="135"/>
      <c r="EB368" s="135"/>
      <c r="EL368" s="135"/>
      <c r="EV368" s="135"/>
      <c r="FF368" s="135"/>
      <c r="FP368" s="135"/>
      <c r="FZ368" s="135"/>
      <c r="GJ368" s="135"/>
      <c r="GT368" s="135"/>
      <c r="HD368" s="135"/>
      <c r="HN368" s="135"/>
      <c r="HX368" s="135"/>
      <c r="IH368" s="135"/>
      <c r="IR368" s="135"/>
      <c r="JB368" s="135"/>
      <c r="JL368" s="135"/>
    </row>
    <row xmlns:x14ac="http://schemas.microsoft.com/office/spreadsheetml/2009/9/ac" r="369" s="3" customFormat="true" x14ac:dyDescent="0.25">
      <c r="A369" s="419"/>
      <c r="B369" s="135"/>
      <c r="L369" s="135"/>
      <c r="V369" s="135"/>
      <c r="AF369" s="135"/>
      <c r="AP369" s="135"/>
      <c r="AZ369" s="135"/>
      <c r="BJ369" s="135"/>
      <c r="BT369" s="135"/>
      <c r="CD369" s="135"/>
      <c r="CN369" s="135"/>
      <c r="CO369" s="135"/>
      <c r="CP369" s="135"/>
      <c r="CQ369" s="135"/>
      <c r="CR369" s="135"/>
      <c r="CS369" s="135"/>
      <c r="CT369" s="135"/>
      <c r="CU369" s="135"/>
      <c r="CX369" s="135"/>
      <c r="DH369" s="135"/>
      <c r="DR369" s="135"/>
      <c r="EB369" s="135"/>
      <c r="EL369" s="135"/>
      <c r="EV369" s="135"/>
      <c r="FF369" s="135"/>
      <c r="FP369" s="135"/>
      <c r="FZ369" s="135"/>
      <c r="GJ369" s="135"/>
      <c r="GT369" s="135"/>
      <c r="HD369" s="135"/>
      <c r="HN369" s="135"/>
      <c r="HX369" s="135"/>
      <c r="IH369" s="135"/>
      <c r="IR369" s="135"/>
      <c r="JB369" s="135"/>
      <c r="JL369" s="135"/>
    </row>
    <row xmlns:x14ac="http://schemas.microsoft.com/office/spreadsheetml/2009/9/ac" r="370" s="3" customFormat="true" x14ac:dyDescent="0.25">
      <c r="A370" s="419"/>
      <c r="B370" s="135"/>
      <c r="L370" s="135"/>
      <c r="V370" s="135"/>
      <c r="AF370" s="135"/>
      <c r="AP370" s="135"/>
      <c r="AZ370" s="135"/>
      <c r="BJ370" s="135"/>
      <c r="BT370" s="135"/>
      <c r="CD370" s="135"/>
      <c r="CN370" s="135"/>
      <c r="CO370" s="135"/>
      <c r="CP370" s="135"/>
      <c r="CQ370" s="135"/>
      <c r="CR370" s="135"/>
      <c r="CS370" s="135"/>
      <c r="CT370" s="135"/>
      <c r="CU370" s="135"/>
      <c r="CX370" s="135"/>
      <c r="DH370" s="135"/>
      <c r="DR370" s="135"/>
      <c r="EB370" s="135"/>
      <c r="EL370" s="135"/>
      <c r="EV370" s="135"/>
      <c r="FF370" s="135"/>
      <c r="FP370" s="135"/>
      <c r="FZ370" s="135"/>
      <c r="GJ370" s="135"/>
      <c r="GT370" s="135"/>
      <c r="HD370" s="135"/>
      <c r="HN370" s="135"/>
      <c r="HX370" s="135"/>
      <c r="IH370" s="135"/>
      <c r="IR370" s="135"/>
      <c r="JB370" s="135"/>
      <c r="JL370" s="135"/>
    </row>
    <row xmlns:x14ac="http://schemas.microsoft.com/office/spreadsheetml/2009/9/ac" r="371" s="3" customFormat="true" x14ac:dyDescent="0.25">
      <c r="A371" s="419"/>
      <c r="B371" s="135"/>
      <c r="L371" s="135"/>
      <c r="V371" s="135"/>
      <c r="AF371" s="135"/>
      <c r="AP371" s="135"/>
      <c r="AZ371" s="135"/>
      <c r="BJ371" s="135"/>
      <c r="BT371" s="135"/>
      <c r="CD371" s="135"/>
      <c r="CN371" s="135"/>
      <c r="CO371" s="135"/>
      <c r="CP371" s="135"/>
      <c r="CQ371" s="135"/>
      <c r="CR371" s="135"/>
      <c r="CS371" s="135"/>
      <c r="CT371" s="135"/>
      <c r="CU371" s="135"/>
      <c r="CX371" s="135"/>
      <c r="DH371" s="135"/>
      <c r="DR371" s="135"/>
      <c r="EB371" s="135"/>
      <c r="EL371" s="135"/>
      <c r="EV371" s="135"/>
      <c r="FF371" s="135"/>
      <c r="FP371" s="135"/>
      <c r="FZ371" s="135"/>
      <c r="GJ371" s="135"/>
      <c r="GT371" s="135"/>
      <c r="HD371" s="135"/>
      <c r="HN371" s="135"/>
      <c r="HX371" s="135"/>
      <c r="IH371" s="135"/>
      <c r="IR371" s="135"/>
      <c r="JB371" s="135"/>
      <c r="JL371" s="135"/>
    </row>
    <row xmlns:x14ac="http://schemas.microsoft.com/office/spreadsheetml/2009/9/ac" r="372" s="3" customFormat="true" x14ac:dyDescent="0.25">
      <c r="A372" s="419"/>
      <c r="B372" s="135"/>
      <c r="L372" s="135"/>
      <c r="V372" s="135"/>
      <c r="AF372" s="135"/>
      <c r="AP372" s="135"/>
      <c r="AZ372" s="135"/>
      <c r="BJ372" s="135"/>
      <c r="BT372" s="135"/>
      <c r="CD372" s="135"/>
      <c r="CN372" s="135"/>
      <c r="CO372" s="135"/>
      <c r="CP372" s="135"/>
      <c r="CQ372" s="135"/>
      <c r="CR372" s="135"/>
      <c r="CS372" s="135"/>
      <c r="CT372" s="135"/>
      <c r="CU372" s="135"/>
      <c r="CX372" s="135"/>
      <c r="DH372" s="135"/>
      <c r="DR372" s="135"/>
      <c r="EB372" s="135"/>
      <c r="EL372" s="135"/>
      <c r="EV372" s="135"/>
      <c r="FF372" s="135"/>
      <c r="FP372" s="135"/>
      <c r="FZ372" s="135"/>
      <c r="GJ372" s="135"/>
      <c r="GT372" s="135"/>
      <c r="HD372" s="135"/>
      <c r="HN372" s="135"/>
      <c r="HX372" s="135"/>
      <c r="IH372" s="135"/>
      <c r="IR372" s="135"/>
      <c r="JB372" s="135"/>
      <c r="JL372" s="135"/>
    </row>
    <row xmlns:x14ac="http://schemas.microsoft.com/office/spreadsheetml/2009/9/ac" r="373" s="3" customFormat="true" x14ac:dyDescent="0.25">
      <c r="A373" s="419"/>
      <c r="B373" s="135"/>
      <c r="L373" s="135"/>
      <c r="V373" s="135"/>
      <c r="AF373" s="135"/>
      <c r="AP373" s="135"/>
      <c r="AZ373" s="135"/>
      <c r="BJ373" s="135"/>
      <c r="BT373" s="135"/>
      <c r="CD373" s="135"/>
      <c r="CN373" s="135"/>
      <c r="CO373" s="135"/>
      <c r="CP373" s="135"/>
      <c r="CQ373" s="135"/>
      <c r="CR373" s="135"/>
      <c r="CS373" s="135"/>
      <c r="CT373" s="135"/>
      <c r="CU373" s="135"/>
      <c r="CX373" s="135"/>
      <c r="DH373" s="135"/>
      <c r="DR373" s="135"/>
      <c r="EB373" s="135"/>
      <c r="EL373" s="135"/>
      <c r="EV373" s="135"/>
      <c r="FF373" s="135"/>
      <c r="FP373" s="135"/>
      <c r="FZ373" s="135"/>
      <c r="GJ373" s="135"/>
      <c r="GT373" s="135"/>
      <c r="HD373" s="135"/>
      <c r="HN373" s="135"/>
      <c r="HX373" s="135"/>
      <c r="IH373" s="135"/>
      <c r="IR373" s="135"/>
      <c r="JB373" s="135"/>
      <c r="JL373" s="135"/>
    </row>
    <row xmlns:x14ac="http://schemas.microsoft.com/office/spreadsheetml/2009/9/ac" r="374" s="3" customFormat="true" x14ac:dyDescent="0.25">
      <c r="A374" s="419"/>
      <c r="B374" s="135"/>
      <c r="L374" s="135"/>
      <c r="V374" s="135"/>
      <c r="AF374" s="135"/>
      <c r="AP374" s="135"/>
      <c r="AZ374" s="135"/>
      <c r="BJ374" s="135"/>
      <c r="BT374" s="135"/>
      <c r="CD374" s="135"/>
      <c r="CN374" s="135"/>
      <c r="CO374" s="135"/>
      <c r="CP374" s="135"/>
      <c r="CQ374" s="135"/>
      <c r="CR374" s="135"/>
      <c r="CS374" s="135"/>
      <c r="CT374" s="135"/>
      <c r="CU374" s="135"/>
      <c r="CX374" s="135"/>
      <c r="DH374" s="135"/>
      <c r="DR374" s="135"/>
      <c r="EB374" s="135"/>
      <c r="EL374" s="135"/>
      <c r="EV374" s="135"/>
      <c r="FF374" s="135"/>
      <c r="FP374" s="135"/>
      <c r="FZ374" s="135"/>
      <c r="GJ374" s="135"/>
      <c r="GT374" s="135"/>
      <c r="HD374" s="135"/>
      <c r="HN374" s="135"/>
      <c r="HX374" s="135"/>
      <c r="IH374" s="135"/>
      <c r="IR374" s="135"/>
      <c r="JB374" s="135"/>
      <c r="JL374" s="135"/>
    </row>
    <row xmlns:x14ac="http://schemas.microsoft.com/office/spreadsheetml/2009/9/ac" r="375" s="3" customFormat="true" x14ac:dyDescent="0.25">
      <c r="A375" s="419"/>
      <c r="B375" s="135"/>
      <c r="L375" s="135"/>
      <c r="V375" s="135"/>
      <c r="AF375" s="135"/>
      <c r="AP375" s="135"/>
      <c r="AZ375" s="135"/>
      <c r="BJ375" s="135"/>
      <c r="BT375" s="135"/>
      <c r="CD375" s="135"/>
      <c r="CN375" s="135"/>
      <c r="CO375" s="135"/>
      <c r="CP375" s="135"/>
      <c r="CQ375" s="135"/>
      <c r="CR375" s="135"/>
      <c r="CS375" s="135"/>
      <c r="CT375" s="135"/>
      <c r="CU375" s="135"/>
      <c r="CX375" s="135"/>
      <c r="DH375" s="135"/>
      <c r="DR375" s="135"/>
      <c r="EB375" s="135"/>
      <c r="EL375" s="135"/>
      <c r="EV375" s="135"/>
      <c r="FF375" s="135"/>
      <c r="FP375" s="135"/>
      <c r="FZ375" s="135"/>
      <c r="GJ375" s="135"/>
      <c r="GT375" s="135"/>
      <c r="HD375" s="135"/>
      <c r="HN375" s="135"/>
      <c r="HX375" s="135"/>
      <c r="IH375" s="135"/>
      <c r="IR375" s="135"/>
      <c r="JB375" s="135"/>
      <c r="JL375" s="135"/>
    </row>
    <row xmlns:x14ac="http://schemas.microsoft.com/office/spreadsheetml/2009/9/ac" r="376" s="3" customFormat="true" x14ac:dyDescent="0.25">
      <c r="A376" s="419"/>
      <c r="B376" s="135"/>
      <c r="L376" s="135"/>
      <c r="V376" s="135"/>
      <c r="AF376" s="135"/>
      <c r="AP376" s="135"/>
      <c r="AZ376" s="135"/>
      <c r="BJ376" s="135"/>
      <c r="BT376" s="135"/>
      <c r="CD376" s="135"/>
      <c r="CN376" s="135"/>
      <c r="CO376" s="135"/>
      <c r="CP376" s="135"/>
      <c r="CQ376" s="135"/>
      <c r="CR376" s="135"/>
      <c r="CS376" s="135"/>
      <c r="CT376" s="135"/>
      <c r="CU376" s="135"/>
      <c r="CX376" s="135"/>
      <c r="DH376" s="135"/>
      <c r="DR376" s="135"/>
      <c r="EB376" s="135"/>
      <c r="EL376" s="135"/>
      <c r="EV376" s="135"/>
      <c r="FF376" s="135"/>
      <c r="FP376" s="135"/>
      <c r="FZ376" s="135"/>
      <c r="GJ376" s="135"/>
      <c r="GT376" s="135"/>
      <c r="HD376" s="135"/>
      <c r="HN376" s="135"/>
      <c r="HX376" s="135"/>
      <c r="IH376" s="135"/>
      <c r="IR376" s="135"/>
      <c r="JB376" s="135"/>
      <c r="JL376" s="135"/>
    </row>
    <row xmlns:x14ac="http://schemas.microsoft.com/office/spreadsheetml/2009/9/ac" r="377" s="3" customFormat="true" x14ac:dyDescent="0.25">
      <c r="A377" s="419"/>
      <c r="B377" s="135"/>
      <c r="L377" s="135"/>
      <c r="V377" s="135"/>
      <c r="AF377" s="135"/>
      <c r="AP377" s="135"/>
      <c r="AZ377" s="135"/>
      <c r="BJ377" s="135"/>
      <c r="BT377" s="135"/>
      <c r="CD377" s="135"/>
      <c r="CN377" s="135"/>
      <c r="CO377" s="135"/>
      <c r="CP377" s="135"/>
      <c r="CQ377" s="135"/>
      <c r="CR377" s="135"/>
      <c r="CS377" s="135"/>
      <c r="CT377" s="135"/>
      <c r="CU377" s="135"/>
      <c r="CX377" s="135"/>
      <c r="DH377" s="135"/>
      <c r="DR377" s="135"/>
      <c r="EB377" s="135"/>
      <c r="EL377" s="135"/>
      <c r="EV377" s="135"/>
      <c r="FF377" s="135"/>
      <c r="FP377" s="135"/>
      <c r="FZ377" s="135"/>
      <c r="GJ377" s="135"/>
      <c r="GT377" s="135"/>
      <c r="HD377" s="135"/>
      <c r="HN377" s="135"/>
      <c r="HX377" s="135"/>
      <c r="IH377" s="135"/>
      <c r="IR377" s="135"/>
      <c r="JB377" s="135"/>
      <c r="JL377" s="135"/>
    </row>
    <row xmlns:x14ac="http://schemas.microsoft.com/office/spreadsheetml/2009/9/ac" r="378" s="3" customFormat="true" x14ac:dyDescent="0.25">
      <c r="A378" s="419"/>
      <c r="B378" s="135"/>
      <c r="L378" s="135"/>
      <c r="V378" s="135"/>
      <c r="AF378" s="135"/>
      <c r="AP378" s="135"/>
      <c r="AZ378" s="135"/>
      <c r="BJ378" s="135"/>
      <c r="BT378" s="135"/>
      <c r="CD378" s="135"/>
      <c r="CN378" s="135"/>
      <c r="CO378" s="135"/>
      <c r="CP378" s="135"/>
      <c r="CQ378" s="135"/>
      <c r="CR378" s="135"/>
      <c r="CS378" s="135"/>
      <c r="CT378" s="135"/>
      <c r="CU378" s="135"/>
      <c r="CX378" s="135"/>
      <c r="DH378" s="135"/>
      <c r="DR378" s="135"/>
      <c r="EB378" s="135"/>
      <c r="EL378" s="135"/>
      <c r="EV378" s="135"/>
      <c r="FF378" s="135"/>
      <c r="FP378" s="135"/>
      <c r="FZ378" s="135"/>
      <c r="GJ378" s="135"/>
      <c r="GT378" s="135"/>
      <c r="HD378" s="135"/>
      <c r="HN378" s="135"/>
      <c r="HX378" s="135"/>
      <c r="IH378" s="135"/>
      <c r="IR378" s="135"/>
      <c r="JB378" s="135"/>
      <c r="JL378" s="135"/>
    </row>
    <row xmlns:x14ac="http://schemas.microsoft.com/office/spreadsheetml/2009/9/ac" r="379" s="3" customFormat="true" x14ac:dyDescent="0.25">
      <c r="A379" s="419"/>
      <c r="B379" s="135"/>
      <c r="L379" s="135"/>
      <c r="V379" s="135"/>
      <c r="AF379" s="135"/>
      <c r="AP379" s="135"/>
      <c r="AZ379" s="135"/>
      <c r="BJ379" s="135"/>
      <c r="BT379" s="135"/>
      <c r="CD379" s="135"/>
      <c r="CN379" s="135"/>
      <c r="CO379" s="135"/>
      <c r="CP379" s="135"/>
      <c r="CQ379" s="135"/>
      <c r="CR379" s="135"/>
      <c r="CS379" s="135"/>
      <c r="CT379" s="135"/>
      <c r="CU379" s="135"/>
      <c r="CX379" s="135"/>
      <c r="DH379" s="135"/>
      <c r="DR379" s="135"/>
      <c r="EB379" s="135"/>
      <c r="EL379" s="135"/>
      <c r="EV379" s="135"/>
      <c r="FF379" s="135"/>
      <c r="FP379" s="135"/>
      <c r="FZ379" s="135"/>
      <c r="GJ379" s="135"/>
      <c r="GT379" s="135"/>
      <c r="HD379" s="135"/>
      <c r="HN379" s="135"/>
      <c r="HX379" s="135"/>
      <c r="IH379" s="135"/>
      <c r="IR379" s="135"/>
      <c r="JB379" s="135"/>
      <c r="JL379" s="135"/>
    </row>
    <row xmlns:x14ac="http://schemas.microsoft.com/office/spreadsheetml/2009/9/ac" r="380" s="3" customFormat="true" x14ac:dyDescent="0.25">
      <c r="A380" s="419"/>
      <c r="B380" s="135"/>
      <c r="L380" s="135"/>
      <c r="V380" s="135"/>
      <c r="AF380" s="135"/>
      <c r="AP380" s="135"/>
      <c r="AZ380" s="135"/>
      <c r="BJ380" s="135"/>
      <c r="BT380" s="135"/>
      <c r="CD380" s="135"/>
      <c r="CN380" s="135"/>
      <c r="CO380" s="135"/>
      <c r="CP380" s="135"/>
      <c r="CQ380" s="135"/>
      <c r="CR380" s="135"/>
      <c r="CS380" s="135"/>
      <c r="CT380" s="135"/>
      <c r="CU380" s="135"/>
      <c r="CX380" s="135"/>
      <c r="DH380" s="135"/>
      <c r="DR380" s="135"/>
      <c r="EB380" s="135"/>
      <c r="EL380" s="135"/>
      <c r="EV380" s="135"/>
      <c r="FF380" s="135"/>
      <c r="FP380" s="135"/>
      <c r="FZ380" s="135"/>
      <c r="GJ380" s="135"/>
      <c r="GT380" s="135"/>
      <c r="HD380" s="135"/>
      <c r="HN380" s="135"/>
      <c r="HX380" s="135"/>
      <c r="IH380" s="135"/>
      <c r="IR380" s="135"/>
      <c r="JB380" s="135"/>
      <c r="JL380" s="135"/>
    </row>
    <row xmlns:x14ac="http://schemas.microsoft.com/office/spreadsheetml/2009/9/ac" r="381" s="3" customFormat="true" x14ac:dyDescent="0.25">
      <c r="A381" s="419"/>
      <c r="B381" s="135"/>
      <c r="L381" s="135"/>
      <c r="V381" s="135"/>
      <c r="AF381" s="135"/>
      <c r="AP381" s="135"/>
      <c r="AZ381" s="135"/>
      <c r="BJ381" s="135"/>
      <c r="BT381" s="135"/>
      <c r="CD381" s="135"/>
      <c r="CN381" s="135"/>
      <c r="CO381" s="135"/>
      <c r="CP381" s="135"/>
      <c r="CQ381" s="135"/>
      <c r="CR381" s="135"/>
      <c r="CS381" s="135"/>
      <c r="CT381" s="135"/>
      <c r="CU381" s="135"/>
      <c r="CX381" s="135"/>
      <c r="DH381" s="135"/>
      <c r="DR381" s="135"/>
      <c r="EB381" s="135"/>
      <c r="EL381" s="135"/>
      <c r="EV381" s="135"/>
      <c r="FF381" s="135"/>
      <c r="FP381" s="135"/>
      <c r="FZ381" s="135"/>
      <c r="GJ381" s="135"/>
      <c r="GT381" s="135"/>
      <c r="HD381" s="135"/>
      <c r="HN381" s="135"/>
      <c r="HX381" s="135"/>
      <c r="IH381" s="135"/>
      <c r="IR381" s="135"/>
      <c r="JB381" s="135"/>
      <c r="JL381" s="135"/>
    </row>
    <row xmlns:x14ac="http://schemas.microsoft.com/office/spreadsheetml/2009/9/ac" r="382" s="3" customFormat="true" x14ac:dyDescent="0.25">
      <c r="A382" s="419"/>
      <c r="B382" s="135"/>
      <c r="L382" s="135"/>
      <c r="V382" s="135"/>
      <c r="AF382" s="135"/>
      <c r="AP382" s="135"/>
      <c r="AZ382" s="135"/>
      <c r="BJ382" s="135"/>
      <c r="BT382" s="135"/>
      <c r="CD382" s="135"/>
      <c r="CN382" s="135"/>
      <c r="CO382" s="135"/>
      <c r="CP382" s="135"/>
      <c r="CQ382" s="135"/>
      <c r="CR382" s="135"/>
      <c r="CS382" s="135"/>
      <c r="CT382" s="135"/>
      <c r="CU382" s="135"/>
      <c r="CX382" s="135"/>
      <c r="DH382" s="135"/>
      <c r="DR382" s="135"/>
      <c r="EB382" s="135"/>
      <c r="EL382" s="135"/>
      <c r="EV382" s="135"/>
      <c r="FF382" s="135"/>
      <c r="FP382" s="135"/>
      <c r="FZ382" s="135"/>
      <c r="GJ382" s="135"/>
      <c r="GT382" s="135"/>
      <c r="HD382" s="135"/>
      <c r="HN382" s="135"/>
      <c r="HX382" s="135"/>
      <c r="IH382" s="135"/>
      <c r="IR382" s="135"/>
      <c r="JB382" s="135"/>
      <c r="JL382" s="135"/>
    </row>
    <row xmlns:x14ac="http://schemas.microsoft.com/office/spreadsheetml/2009/9/ac" r="383" s="3" customFormat="true" x14ac:dyDescent="0.25">
      <c r="A383" s="419"/>
      <c r="B383" s="135"/>
      <c r="L383" s="135"/>
      <c r="V383" s="135"/>
      <c r="AF383" s="135"/>
      <c r="AP383" s="135"/>
      <c r="AZ383" s="135"/>
      <c r="BJ383" s="135"/>
      <c r="BT383" s="135"/>
      <c r="CD383" s="135"/>
      <c r="CN383" s="135"/>
      <c r="CO383" s="135"/>
      <c r="CP383" s="135"/>
      <c r="CQ383" s="135"/>
      <c r="CR383" s="135"/>
      <c r="CS383" s="135"/>
      <c r="CT383" s="135"/>
      <c r="CU383" s="135"/>
      <c r="CX383" s="135"/>
      <c r="DH383" s="135"/>
      <c r="DR383" s="135"/>
      <c r="EB383" s="135"/>
      <c r="EL383" s="135"/>
      <c r="EV383" s="135"/>
      <c r="FF383" s="135"/>
      <c r="FP383" s="135"/>
      <c r="FZ383" s="135"/>
      <c r="GJ383" s="135"/>
      <c r="GT383" s="135"/>
      <c r="HD383" s="135"/>
      <c r="HN383" s="135"/>
      <c r="HX383" s="135"/>
      <c r="IH383" s="135"/>
      <c r="IR383" s="135"/>
      <c r="JB383" s="135"/>
      <c r="JL383" s="135"/>
    </row>
    <row xmlns:x14ac="http://schemas.microsoft.com/office/spreadsheetml/2009/9/ac" r="384" s="3" customFormat="true" x14ac:dyDescent="0.25">
      <c r="A384" s="419"/>
      <c r="B384" s="135"/>
      <c r="L384" s="135"/>
      <c r="V384" s="135"/>
      <c r="AF384" s="135"/>
      <c r="AP384" s="135"/>
      <c r="AZ384" s="135"/>
      <c r="BJ384" s="135"/>
      <c r="BT384" s="135"/>
      <c r="CD384" s="135"/>
      <c r="CN384" s="135"/>
      <c r="CO384" s="135"/>
      <c r="CP384" s="135"/>
      <c r="CQ384" s="135"/>
      <c r="CR384" s="135"/>
      <c r="CS384" s="135"/>
      <c r="CT384" s="135"/>
      <c r="CU384" s="135"/>
      <c r="CX384" s="135"/>
      <c r="DH384" s="135"/>
      <c r="DR384" s="135"/>
      <c r="EB384" s="135"/>
      <c r="EL384" s="135"/>
      <c r="EV384" s="135"/>
      <c r="FF384" s="135"/>
      <c r="FP384" s="135"/>
      <c r="FZ384" s="135"/>
      <c r="GJ384" s="135"/>
      <c r="GT384" s="135"/>
      <c r="HD384" s="135"/>
      <c r="HN384" s="135"/>
      <c r="HX384" s="135"/>
      <c r="IH384" s="135"/>
      <c r="IR384" s="135"/>
      <c r="JB384" s="135"/>
      <c r="JL384" s="135"/>
    </row>
    <row xmlns:x14ac="http://schemas.microsoft.com/office/spreadsheetml/2009/9/ac" r="385" s="3" customFormat="true" x14ac:dyDescent="0.25">
      <c r="A385" s="419"/>
      <c r="B385" s="135"/>
      <c r="L385" s="135"/>
      <c r="V385" s="135"/>
      <c r="AF385" s="135"/>
      <c r="AP385" s="135"/>
      <c r="AZ385" s="135"/>
      <c r="BJ385" s="135"/>
      <c r="BT385" s="135"/>
      <c r="CD385" s="135"/>
      <c r="CN385" s="135"/>
      <c r="CO385" s="135"/>
      <c r="CP385" s="135"/>
      <c r="CQ385" s="135"/>
      <c r="CR385" s="135"/>
      <c r="CS385" s="135"/>
      <c r="CT385" s="135"/>
      <c r="CU385" s="135"/>
      <c r="CX385" s="135"/>
      <c r="DH385" s="135"/>
      <c r="DR385" s="135"/>
      <c r="EB385" s="135"/>
      <c r="EL385" s="135"/>
      <c r="EV385" s="135"/>
      <c r="FF385" s="135"/>
      <c r="FP385" s="135"/>
      <c r="FZ385" s="135"/>
      <c r="GJ385" s="135"/>
      <c r="GT385" s="135"/>
      <c r="HD385" s="135"/>
      <c r="HN385" s="135"/>
      <c r="HX385" s="135"/>
      <c r="IH385" s="135"/>
      <c r="IR385" s="135"/>
      <c r="JB385" s="135"/>
      <c r="JL385" s="135"/>
    </row>
    <row xmlns:x14ac="http://schemas.microsoft.com/office/spreadsheetml/2009/9/ac" r="386" s="3" customFormat="true" x14ac:dyDescent="0.25">
      <c r="A386" s="419"/>
      <c r="B386" s="135"/>
      <c r="L386" s="135"/>
      <c r="V386" s="135"/>
      <c r="AF386" s="135"/>
      <c r="AP386" s="135"/>
      <c r="AZ386" s="135"/>
      <c r="BJ386" s="135"/>
      <c r="BT386" s="135"/>
      <c r="CD386" s="135"/>
      <c r="CN386" s="135"/>
      <c r="CO386" s="135"/>
      <c r="CP386" s="135"/>
      <c r="CQ386" s="135"/>
      <c r="CR386" s="135"/>
      <c r="CS386" s="135"/>
      <c r="CT386" s="135"/>
      <c r="CU386" s="135"/>
      <c r="CX386" s="135"/>
      <c r="DH386" s="135"/>
      <c r="DR386" s="135"/>
      <c r="EB386" s="135"/>
      <c r="EL386" s="135"/>
      <c r="EV386" s="135"/>
      <c r="FF386" s="135"/>
      <c r="FP386" s="135"/>
      <c r="FZ386" s="135"/>
      <c r="GJ386" s="135"/>
      <c r="GT386" s="135"/>
      <c r="HD386" s="135"/>
      <c r="HN386" s="135"/>
      <c r="HX386" s="135"/>
      <c r="IH386" s="135"/>
      <c r="IR386" s="135"/>
      <c r="JB386" s="135"/>
      <c r="JL386" s="135"/>
    </row>
    <row xmlns:x14ac="http://schemas.microsoft.com/office/spreadsheetml/2009/9/ac" r="387" s="3" customFormat="true" x14ac:dyDescent="0.25">
      <c r="A387" s="419"/>
      <c r="B387" s="135"/>
      <c r="L387" s="135"/>
      <c r="V387" s="135"/>
      <c r="AF387" s="135"/>
      <c r="AP387" s="135"/>
      <c r="AZ387" s="135"/>
      <c r="BJ387" s="135"/>
      <c r="BT387" s="135"/>
      <c r="CD387" s="135"/>
      <c r="CN387" s="135"/>
      <c r="CO387" s="135"/>
      <c r="CP387" s="135"/>
      <c r="CQ387" s="135"/>
      <c r="CR387" s="135"/>
      <c r="CS387" s="135"/>
      <c r="CT387" s="135"/>
      <c r="CU387" s="135"/>
      <c r="CX387" s="135"/>
      <c r="DH387" s="135"/>
      <c r="DR387" s="135"/>
      <c r="EB387" s="135"/>
      <c r="EL387" s="135"/>
      <c r="EV387" s="135"/>
      <c r="FF387" s="135"/>
      <c r="FP387" s="135"/>
      <c r="FZ387" s="135"/>
      <c r="GJ387" s="135"/>
      <c r="GT387" s="135"/>
      <c r="HD387" s="135"/>
      <c r="HN387" s="135"/>
      <c r="HX387" s="135"/>
      <c r="IH387" s="135"/>
      <c r="IR387" s="135"/>
      <c r="JB387" s="135"/>
      <c r="JL387" s="135"/>
    </row>
    <row xmlns:x14ac="http://schemas.microsoft.com/office/spreadsheetml/2009/9/ac" r="388" s="3" customFormat="true" x14ac:dyDescent="0.25">
      <c r="A388" s="419"/>
      <c r="B388" s="135"/>
      <c r="L388" s="135"/>
      <c r="V388" s="135"/>
      <c r="AF388" s="135"/>
      <c r="AP388" s="135"/>
      <c r="AZ388" s="135"/>
      <c r="BJ388" s="135"/>
      <c r="BT388" s="135"/>
      <c r="CD388" s="135"/>
      <c r="CN388" s="135"/>
      <c r="CO388" s="135"/>
      <c r="CP388" s="135"/>
      <c r="CQ388" s="135"/>
      <c r="CR388" s="135"/>
      <c r="CS388" s="135"/>
      <c r="CT388" s="135"/>
      <c r="CU388" s="135"/>
      <c r="CX388" s="135"/>
      <c r="DH388" s="135"/>
      <c r="DR388" s="135"/>
      <c r="EB388" s="135"/>
      <c r="EL388" s="135"/>
      <c r="EV388" s="135"/>
      <c r="FF388" s="135"/>
      <c r="FP388" s="135"/>
      <c r="FZ388" s="135"/>
      <c r="GJ388" s="135"/>
      <c r="GT388" s="135"/>
      <c r="HD388" s="135"/>
      <c r="HN388" s="135"/>
      <c r="HX388" s="135"/>
      <c r="IH388" s="135"/>
      <c r="IR388" s="135"/>
      <c r="JB388" s="135"/>
      <c r="JL388" s="135"/>
    </row>
    <row xmlns:x14ac="http://schemas.microsoft.com/office/spreadsheetml/2009/9/ac" r="389" s="3" customFormat="true" x14ac:dyDescent="0.25">
      <c r="A389" s="419"/>
      <c r="B389" s="135"/>
      <c r="L389" s="135"/>
      <c r="V389" s="135"/>
      <c r="AF389" s="135"/>
      <c r="AP389" s="135"/>
      <c r="AZ389" s="135"/>
      <c r="BJ389" s="135"/>
      <c r="BT389" s="135"/>
      <c r="CD389" s="135"/>
      <c r="CN389" s="135"/>
      <c r="CO389" s="135"/>
      <c r="CP389" s="135"/>
      <c r="CQ389" s="135"/>
      <c r="CR389" s="135"/>
      <c r="CS389" s="135"/>
      <c r="CT389" s="135"/>
      <c r="CU389" s="135"/>
      <c r="CX389" s="135"/>
      <c r="DH389" s="135"/>
      <c r="DR389" s="135"/>
      <c r="EB389" s="135"/>
      <c r="EL389" s="135"/>
      <c r="EV389" s="135"/>
      <c r="FF389" s="135"/>
      <c r="FP389" s="135"/>
      <c r="FZ389" s="135"/>
      <c r="GJ389" s="135"/>
      <c r="GT389" s="135"/>
      <c r="HD389" s="135"/>
      <c r="HN389" s="135"/>
      <c r="HX389" s="135"/>
      <c r="IH389" s="135"/>
      <c r="IR389" s="135"/>
      <c r="JB389" s="135"/>
      <c r="JL389" s="135"/>
    </row>
    <row xmlns:x14ac="http://schemas.microsoft.com/office/spreadsheetml/2009/9/ac" r="390" s="3" customFormat="true" x14ac:dyDescent="0.25">
      <c r="A390" s="419"/>
      <c r="B390" s="135"/>
      <c r="L390" s="135"/>
      <c r="V390" s="135"/>
      <c r="AF390" s="135"/>
      <c r="AP390" s="135"/>
      <c r="AZ390" s="135"/>
      <c r="BJ390" s="135"/>
      <c r="BT390" s="135"/>
      <c r="CD390" s="135"/>
      <c r="CN390" s="135"/>
      <c r="CO390" s="135"/>
      <c r="CP390" s="135"/>
      <c r="CQ390" s="135"/>
      <c r="CR390" s="135"/>
      <c r="CS390" s="135"/>
      <c r="CT390" s="135"/>
      <c r="CU390" s="135"/>
      <c r="CX390" s="135"/>
      <c r="DH390" s="135"/>
      <c r="DR390" s="135"/>
      <c r="EB390" s="135"/>
      <c r="EL390" s="135"/>
      <c r="EV390" s="135"/>
      <c r="FF390" s="135"/>
      <c r="FP390" s="135"/>
      <c r="FZ390" s="135"/>
      <c r="GJ390" s="135"/>
      <c r="GT390" s="135"/>
      <c r="HD390" s="135"/>
      <c r="HN390" s="135"/>
      <c r="HX390" s="135"/>
      <c r="IH390" s="135"/>
      <c r="IR390" s="135"/>
      <c r="JB390" s="135"/>
      <c r="JL390" s="135"/>
    </row>
    <row xmlns:x14ac="http://schemas.microsoft.com/office/spreadsheetml/2009/9/ac" r="391" s="3" customFormat="true" x14ac:dyDescent="0.25">
      <c r="A391" s="419"/>
      <c r="B391" s="135"/>
      <c r="L391" s="135"/>
      <c r="V391" s="135"/>
      <c r="AF391" s="135"/>
      <c r="AP391" s="135"/>
      <c r="AZ391" s="135"/>
      <c r="BJ391" s="135"/>
      <c r="BT391" s="135"/>
      <c r="CD391" s="135"/>
      <c r="CN391" s="135"/>
      <c r="CO391" s="135"/>
      <c r="CP391" s="135"/>
      <c r="CQ391" s="135"/>
      <c r="CR391" s="135"/>
      <c r="CS391" s="135"/>
      <c r="CT391" s="135"/>
      <c r="CU391" s="135"/>
      <c r="CX391" s="135"/>
      <c r="DH391" s="135"/>
      <c r="DR391" s="135"/>
      <c r="EB391" s="135"/>
      <c r="EL391" s="135"/>
      <c r="EV391" s="135"/>
      <c r="FF391" s="135"/>
      <c r="FP391" s="135"/>
      <c r="FZ391" s="135"/>
      <c r="GJ391" s="135"/>
      <c r="GT391" s="135"/>
      <c r="HD391" s="135"/>
      <c r="HN391" s="135"/>
      <c r="HX391" s="135"/>
      <c r="IH391" s="135"/>
      <c r="IR391" s="135"/>
      <c r="JB391" s="135"/>
      <c r="JL391" s="135"/>
    </row>
    <row xmlns:x14ac="http://schemas.microsoft.com/office/spreadsheetml/2009/9/ac" r="392" s="3" customFormat="true" x14ac:dyDescent="0.25">
      <c r="A392" s="419"/>
      <c r="B392" s="135"/>
      <c r="L392" s="135"/>
      <c r="V392" s="135"/>
      <c r="AF392" s="135"/>
      <c r="AP392" s="135"/>
      <c r="AZ392" s="135"/>
      <c r="BJ392" s="135"/>
      <c r="BT392" s="135"/>
      <c r="CD392" s="135"/>
      <c r="CN392" s="135"/>
      <c r="CO392" s="135"/>
      <c r="CP392" s="135"/>
      <c r="CQ392" s="135"/>
      <c r="CR392" s="135"/>
      <c r="CS392" s="135"/>
      <c r="CT392" s="135"/>
      <c r="CU392" s="135"/>
      <c r="CX392" s="135"/>
      <c r="DH392" s="135"/>
      <c r="DR392" s="135"/>
      <c r="EB392" s="135"/>
      <c r="EL392" s="135"/>
      <c r="EV392" s="135"/>
      <c r="FF392" s="135"/>
      <c r="FP392" s="135"/>
      <c r="FZ392" s="135"/>
      <c r="GJ392" s="135"/>
      <c r="GT392" s="135"/>
      <c r="HD392" s="135"/>
      <c r="HN392" s="135"/>
      <c r="HX392" s="135"/>
      <c r="IH392" s="135"/>
      <c r="IR392" s="135"/>
      <c r="JB392" s="135"/>
      <c r="JL392" s="135"/>
    </row>
    <row xmlns:x14ac="http://schemas.microsoft.com/office/spreadsheetml/2009/9/ac" r="393" s="3" customFormat="true" x14ac:dyDescent="0.25">
      <c r="A393" s="419"/>
      <c r="B393" s="135"/>
      <c r="L393" s="135"/>
      <c r="V393" s="135"/>
      <c r="AF393" s="135"/>
      <c r="AP393" s="135"/>
      <c r="AZ393" s="135"/>
      <c r="BJ393" s="135"/>
      <c r="BT393" s="135"/>
      <c r="CD393" s="135"/>
      <c r="CN393" s="135"/>
      <c r="CO393" s="135"/>
      <c r="CP393" s="135"/>
      <c r="CQ393" s="135"/>
      <c r="CR393" s="135"/>
      <c r="CS393" s="135"/>
      <c r="CT393" s="135"/>
      <c r="CU393" s="135"/>
      <c r="CX393" s="135"/>
      <c r="DH393" s="135"/>
      <c r="DR393" s="135"/>
      <c r="EB393" s="135"/>
      <c r="EL393" s="135"/>
      <c r="EV393" s="135"/>
      <c r="FF393" s="135"/>
      <c r="FP393" s="135"/>
      <c r="FZ393" s="135"/>
      <c r="GJ393" s="135"/>
      <c r="GT393" s="135"/>
      <c r="HD393" s="135"/>
      <c r="HN393" s="135"/>
      <c r="HX393" s="135"/>
      <c r="IH393" s="135"/>
      <c r="IR393" s="135"/>
      <c r="JB393" s="135"/>
      <c r="JL393" s="135"/>
    </row>
    <row xmlns:x14ac="http://schemas.microsoft.com/office/spreadsheetml/2009/9/ac" r="394" s="3" customFormat="true" x14ac:dyDescent="0.25">
      <c r="A394" s="419"/>
      <c r="B394" s="135"/>
      <c r="L394" s="135"/>
      <c r="V394" s="135"/>
      <c r="AF394" s="135"/>
      <c r="AP394" s="135"/>
      <c r="AZ394" s="135"/>
      <c r="BJ394" s="135"/>
      <c r="BT394" s="135"/>
      <c r="CD394" s="135"/>
      <c r="CN394" s="135"/>
      <c r="CO394" s="135"/>
      <c r="CP394" s="135"/>
      <c r="CQ394" s="135"/>
      <c r="CR394" s="135"/>
      <c r="CS394" s="135"/>
      <c r="CT394" s="135"/>
      <c r="CU394" s="135"/>
      <c r="CX394" s="135"/>
      <c r="DH394" s="135"/>
      <c r="DR394" s="135"/>
      <c r="EB394" s="135"/>
      <c r="EL394" s="135"/>
      <c r="EV394" s="135"/>
      <c r="FF394" s="135"/>
      <c r="FP394" s="135"/>
      <c r="FZ394" s="135"/>
      <c r="GJ394" s="135"/>
      <c r="GT394" s="135"/>
      <c r="HD394" s="135"/>
      <c r="HN394" s="135"/>
      <c r="HX394" s="135"/>
      <c r="IH394" s="135"/>
      <c r="IR394" s="135"/>
      <c r="JB394" s="135"/>
      <c r="JL394" s="135"/>
    </row>
    <row xmlns:x14ac="http://schemas.microsoft.com/office/spreadsheetml/2009/9/ac" r="395" s="3" customFormat="true" x14ac:dyDescent="0.25">
      <c r="A395" s="419"/>
      <c r="B395" s="135"/>
      <c r="L395" s="135"/>
      <c r="V395" s="135"/>
      <c r="AF395" s="135"/>
      <c r="AP395" s="135"/>
      <c r="AZ395" s="135"/>
      <c r="BJ395" s="135"/>
      <c r="BT395" s="135"/>
      <c r="CD395" s="135"/>
      <c r="CN395" s="135"/>
      <c r="CO395" s="135"/>
      <c r="CP395" s="135"/>
      <c r="CQ395" s="135"/>
      <c r="CR395" s="135"/>
      <c r="CS395" s="135"/>
      <c r="CT395" s="135"/>
      <c r="CU395" s="135"/>
      <c r="CX395" s="135"/>
      <c r="DH395" s="135"/>
      <c r="DR395" s="135"/>
      <c r="EB395" s="135"/>
      <c r="EL395" s="135"/>
      <c r="EV395" s="135"/>
      <c r="FF395" s="135"/>
      <c r="FP395" s="135"/>
      <c r="FZ395" s="135"/>
      <c r="GJ395" s="135"/>
      <c r="GT395" s="135"/>
      <c r="HD395" s="135"/>
      <c r="HN395" s="135"/>
      <c r="HX395" s="135"/>
      <c r="IH395" s="135"/>
      <c r="IR395" s="135"/>
      <c r="JB395" s="135"/>
      <c r="JL395" s="135"/>
    </row>
    <row xmlns:x14ac="http://schemas.microsoft.com/office/spreadsheetml/2009/9/ac" r="396" s="3" customFormat="true" x14ac:dyDescent="0.25">
      <c r="A396" s="419"/>
      <c r="B396" s="135"/>
      <c r="L396" s="135"/>
      <c r="V396" s="135"/>
      <c r="AF396" s="135"/>
      <c r="AP396" s="135"/>
      <c r="AZ396" s="135"/>
      <c r="BJ396" s="135"/>
      <c r="BT396" s="135"/>
      <c r="CD396" s="135"/>
      <c r="CN396" s="135"/>
      <c r="CO396" s="135"/>
      <c r="CP396" s="135"/>
      <c r="CQ396" s="135"/>
      <c r="CR396" s="135"/>
      <c r="CS396" s="135"/>
      <c r="CT396" s="135"/>
      <c r="CU396" s="135"/>
      <c r="CX396" s="135"/>
      <c r="DH396" s="135"/>
      <c r="DR396" s="135"/>
      <c r="EB396" s="135"/>
      <c r="EL396" s="135"/>
      <c r="EV396" s="135"/>
      <c r="FF396" s="135"/>
      <c r="FP396" s="135"/>
      <c r="FZ396" s="135"/>
      <c r="GJ396" s="135"/>
      <c r="GT396" s="135"/>
      <c r="HD396" s="135"/>
      <c r="HN396" s="135"/>
      <c r="HX396" s="135"/>
      <c r="IH396" s="135"/>
      <c r="IR396" s="135"/>
      <c r="JB396" s="135"/>
      <c r="JL396" s="135"/>
    </row>
    <row xmlns:x14ac="http://schemas.microsoft.com/office/spreadsheetml/2009/9/ac" r="397" s="3" customFormat="true" x14ac:dyDescent="0.25">
      <c r="A397" s="419"/>
      <c r="B397" s="135"/>
      <c r="L397" s="135"/>
      <c r="V397" s="135"/>
      <c r="AF397" s="135"/>
      <c r="AP397" s="135"/>
      <c r="AZ397" s="135"/>
      <c r="BJ397" s="135"/>
      <c r="BT397" s="135"/>
      <c r="CD397" s="135"/>
      <c r="CN397" s="135"/>
      <c r="CO397" s="135"/>
      <c r="CP397" s="135"/>
      <c r="CQ397" s="135"/>
      <c r="CR397" s="135"/>
      <c r="CS397" s="135"/>
      <c r="CT397" s="135"/>
      <c r="CU397" s="135"/>
      <c r="CX397" s="135"/>
      <c r="DH397" s="135"/>
      <c r="DR397" s="135"/>
      <c r="EB397" s="135"/>
      <c r="EL397" s="135"/>
      <c r="EV397" s="135"/>
      <c r="FF397" s="135"/>
      <c r="FP397" s="135"/>
      <c r="FZ397" s="135"/>
      <c r="GJ397" s="135"/>
      <c r="GT397" s="135"/>
      <c r="HD397" s="135"/>
      <c r="HN397" s="135"/>
      <c r="HX397" s="135"/>
      <c r="IH397" s="135"/>
      <c r="IR397" s="135"/>
      <c r="JB397" s="135"/>
      <c r="JL397" s="135"/>
    </row>
    <row xmlns:x14ac="http://schemas.microsoft.com/office/spreadsheetml/2009/9/ac" r="398" s="3" customFormat="true" x14ac:dyDescent="0.25">
      <c r="A398" s="419"/>
      <c r="B398" s="135"/>
      <c r="L398" s="135"/>
      <c r="V398" s="135"/>
      <c r="AF398" s="135"/>
      <c r="AP398" s="135"/>
      <c r="AZ398" s="135"/>
      <c r="BJ398" s="135"/>
      <c r="BT398" s="135"/>
      <c r="CD398" s="135"/>
      <c r="CN398" s="135"/>
      <c r="CO398" s="135"/>
      <c r="CP398" s="135"/>
      <c r="CQ398" s="135"/>
      <c r="CR398" s="135"/>
      <c r="CS398" s="135"/>
      <c r="CT398" s="135"/>
      <c r="CU398" s="135"/>
      <c r="CX398" s="135"/>
      <c r="DH398" s="135"/>
      <c r="DR398" s="135"/>
      <c r="EB398" s="135"/>
      <c r="EL398" s="135"/>
      <c r="EV398" s="135"/>
      <c r="FF398" s="135"/>
      <c r="FP398" s="135"/>
      <c r="FZ398" s="135"/>
      <c r="GJ398" s="135"/>
      <c r="GT398" s="135"/>
      <c r="HD398" s="135"/>
      <c r="HN398" s="135"/>
      <c r="HX398" s="135"/>
      <c r="IH398" s="135"/>
      <c r="IR398" s="135"/>
      <c r="JB398" s="135"/>
      <c r="JL398" s="135"/>
    </row>
    <row xmlns:x14ac="http://schemas.microsoft.com/office/spreadsheetml/2009/9/ac" r="399" s="3" customFormat="true" x14ac:dyDescent="0.25">
      <c r="A399" s="419"/>
      <c r="B399" s="135"/>
      <c r="L399" s="135"/>
      <c r="V399" s="135"/>
      <c r="AF399" s="135"/>
      <c r="AP399" s="135"/>
      <c r="AZ399" s="135"/>
      <c r="BJ399" s="135"/>
      <c r="BT399" s="135"/>
      <c r="CD399" s="135"/>
      <c r="CN399" s="135"/>
      <c r="CO399" s="135"/>
      <c r="CP399" s="135"/>
      <c r="CQ399" s="135"/>
      <c r="CR399" s="135"/>
      <c r="CS399" s="135"/>
      <c r="CT399" s="135"/>
      <c r="CU399" s="135"/>
      <c r="CX399" s="135"/>
      <c r="DH399" s="135"/>
      <c r="DR399" s="135"/>
      <c r="EB399" s="135"/>
      <c r="EL399" s="135"/>
      <c r="EV399" s="135"/>
      <c r="FF399" s="135"/>
      <c r="FP399" s="135"/>
      <c r="FZ399" s="135"/>
      <c r="GJ399" s="135"/>
      <c r="GT399" s="135"/>
      <c r="HD399" s="135"/>
      <c r="HN399" s="135"/>
      <c r="HX399" s="135"/>
      <c r="IH399" s="135"/>
      <c r="IR399" s="135"/>
      <c r="JB399" s="135"/>
      <c r="JL399" s="135"/>
    </row>
    <row xmlns:x14ac="http://schemas.microsoft.com/office/spreadsheetml/2009/9/ac" r="400" s="3" customFormat="true" x14ac:dyDescent="0.25">
      <c r="A400" s="419"/>
      <c r="B400" s="135"/>
      <c r="L400" s="135"/>
      <c r="V400" s="135"/>
      <c r="AF400" s="135"/>
      <c r="AP400" s="135"/>
      <c r="AZ400" s="135"/>
      <c r="BJ400" s="135"/>
      <c r="BT400" s="135"/>
      <c r="CD400" s="135"/>
      <c r="CN400" s="135"/>
      <c r="CO400" s="135"/>
      <c r="CP400" s="135"/>
      <c r="CQ400" s="135"/>
      <c r="CR400" s="135"/>
      <c r="CS400" s="135"/>
      <c r="CT400" s="135"/>
      <c r="CU400" s="135"/>
      <c r="CX400" s="135"/>
      <c r="DH400" s="135"/>
      <c r="DR400" s="135"/>
      <c r="EB400" s="135"/>
      <c r="EL400" s="135"/>
      <c r="EV400" s="135"/>
      <c r="FF400" s="135"/>
      <c r="FP400" s="135"/>
      <c r="FZ400" s="135"/>
      <c r="GJ400" s="135"/>
      <c r="GT400" s="135"/>
      <c r="HD400" s="135"/>
      <c r="HN400" s="135"/>
      <c r="HX400" s="135"/>
      <c r="IH400" s="135"/>
      <c r="IR400" s="135"/>
      <c r="JB400" s="135"/>
      <c r="JL400" s="135"/>
    </row>
    <row xmlns:x14ac="http://schemas.microsoft.com/office/spreadsheetml/2009/9/ac" r="401" s="3" customFormat="true" x14ac:dyDescent="0.25">
      <c r="A401" s="419"/>
      <c r="B401" s="135"/>
      <c r="L401" s="135"/>
      <c r="V401" s="135"/>
      <c r="AF401" s="135"/>
      <c r="AP401" s="135"/>
      <c r="AZ401" s="135"/>
      <c r="BJ401" s="135"/>
      <c r="BT401" s="135"/>
      <c r="CD401" s="135"/>
      <c r="CN401" s="135"/>
      <c r="CO401" s="135"/>
      <c r="CP401" s="135"/>
      <c r="CQ401" s="135"/>
      <c r="CR401" s="135"/>
      <c r="CS401" s="135"/>
      <c r="CT401" s="135"/>
      <c r="CU401" s="135"/>
      <c r="CX401" s="135"/>
      <c r="DH401" s="135"/>
      <c r="DR401" s="135"/>
      <c r="EB401" s="135"/>
      <c r="EL401" s="135"/>
      <c r="EV401" s="135"/>
      <c r="FF401" s="135"/>
      <c r="FP401" s="135"/>
      <c r="FZ401" s="135"/>
      <c r="GJ401" s="135"/>
      <c r="GT401" s="135"/>
      <c r="HD401" s="135"/>
      <c r="HN401" s="135"/>
      <c r="HX401" s="135"/>
      <c r="IH401" s="135"/>
      <c r="IR401" s="135"/>
      <c r="JB401" s="135"/>
      <c r="JL401" s="135"/>
    </row>
    <row xmlns:x14ac="http://schemas.microsoft.com/office/spreadsheetml/2009/9/ac" r="402" s="3" customFormat="true" x14ac:dyDescent="0.25">
      <c r="A402" s="419"/>
      <c r="B402" s="135"/>
      <c r="L402" s="135"/>
      <c r="V402" s="135"/>
      <c r="AF402" s="135"/>
      <c r="AP402" s="135"/>
      <c r="AZ402" s="135"/>
      <c r="BJ402" s="135"/>
      <c r="BT402" s="135"/>
      <c r="CD402" s="135"/>
      <c r="CN402" s="135"/>
      <c r="CO402" s="135"/>
      <c r="CP402" s="135"/>
      <c r="CQ402" s="135"/>
      <c r="CR402" s="135"/>
      <c r="CS402" s="135"/>
      <c r="CT402" s="135"/>
      <c r="CU402" s="135"/>
      <c r="CX402" s="135"/>
      <c r="DH402" s="135"/>
      <c r="DR402" s="135"/>
      <c r="EB402" s="135"/>
      <c r="EL402" s="135"/>
      <c r="EV402" s="135"/>
      <c r="FF402" s="135"/>
      <c r="FP402" s="135"/>
      <c r="FZ402" s="135"/>
      <c r="GJ402" s="135"/>
      <c r="GT402" s="135"/>
      <c r="HD402" s="135"/>
      <c r="HN402" s="135"/>
      <c r="HX402" s="135"/>
      <c r="IH402" s="135"/>
      <c r="IR402" s="135"/>
      <c r="JB402" s="135"/>
      <c r="JL402" s="135"/>
    </row>
    <row xmlns:x14ac="http://schemas.microsoft.com/office/spreadsheetml/2009/9/ac" r="403" s="3" customFormat="true" x14ac:dyDescent="0.25">
      <c r="A403" s="419"/>
      <c r="B403" s="135"/>
      <c r="L403" s="135"/>
      <c r="V403" s="135"/>
      <c r="AF403" s="135"/>
      <c r="AP403" s="135"/>
      <c r="AZ403" s="135"/>
      <c r="BJ403" s="135"/>
      <c r="BT403" s="135"/>
      <c r="CD403" s="135"/>
      <c r="CN403" s="135"/>
      <c r="CO403" s="135"/>
      <c r="CP403" s="135"/>
      <c r="CQ403" s="135"/>
      <c r="CR403" s="135"/>
      <c r="CS403" s="135"/>
      <c r="CT403" s="135"/>
      <c r="CU403" s="135"/>
      <c r="CX403" s="135"/>
      <c r="DH403" s="135"/>
      <c r="DR403" s="135"/>
      <c r="EB403" s="135"/>
      <c r="EL403" s="135"/>
      <c r="EV403" s="135"/>
      <c r="FF403" s="135"/>
      <c r="FP403" s="135"/>
      <c r="FZ403" s="135"/>
      <c r="GJ403" s="135"/>
      <c r="GT403" s="135"/>
      <c r="HD403" s="135"/>
      <c r="HN403" s="135"/>
      <c r="HX403" s="135"/>
      <c r="IH403" s="135"/>
      <c r="IR403" s="135"/>
      <c r="JB403" s="135"/>
      <c r="JL403" s="135"/>
    </row>
    <row xmlns:x14ac="http://schemas.microsoft.com/office/spreadsheetml/2009/9/ac" r="404" s="3" customFormat="true" x14ac:dyDescent="0.25">
      <c r="A404" s="419"/>
      <c r="B404" s="135"/>
      <c r="L404" s="135"/>
      <c r="V404" s="135"/>
      <c r="AF404" s="135"/>
      <c r="AP404" s="135"/>
      <c r="AZ404" s="135"/>
      <c r="BJ404" s="135"/>
      <c r="BT404" s="135"/>
      <c r="CD404" s="135"/>
      <c r="CN404" s="135"/>
      <c r="CO404" s="135"/>
      <c r="CP404" s="135"/>
      <c r="CQ404" s="135"/>
      <c r="CR404" s="135"/>
      <c r="CS404" s="135"/>
      <c r="CT404" s="135"/>
      <c r="CU404" s="135"/>
      <c r="CX404" s="135"/>
      <c r="DH404" s="135"/>
      <c r="DR404" s="135"/>
      <c r="EB404" s="135"/>
      <c r="EL404" s="135"/>
      <c r="EV404" s="135"/>
      <c r="FF404" s="135"/>
      <c r="FP404" s="135"/>
      <c r="FZ404" s="135"/>
      <c r="GJ404" s="135"/>
      <c r="GT404" s="135"/>
      <c r="HD404" s="135"/>
      <c r="HN404" s="135"/>
      <c r="HX404" s="135"/>
      <c r="IH404" s="135"/>
      <c r="IR404" s="135"/>
      <c r="JB404" s="135"/>
      <c r="JL404" s="135"/>
    </row>
    <row xmlns:x14ac="http://schemas.microsoft.com/office/spreadsheetml/2009/9/ac" r="405" s="3" customFormat="true" x14ac:dyDescent="0.25">
      <c r="A405" s="419"/>
      <c r="B405" s="135"/>
      <c r="L405" s="135"/>
      <c r="V405" s="135"/>
      <c r="AF405" s="135"/>
      <c r="AP405" s="135"/>
      <c r="AZ405" s="135"/>
      <c r="BJ405" s="135"/>
      <c r="BT405" s="135"/>
      <c r="CD405" s="135"/>
      <c r="CN405" s="135"/>
      <c r="CO405" s="135"/>
      <c r="CP405" s="135"/>
      <c r="CQ405" s="135"/>
      <c r="CR405" s="135"/>
      <c r="CS405" s="135"/>
      <c r="CT405" s="135"/>
      <c r="CU405" s="135"/>
      <c r="CX405" s="135"/>
      <c r="DH405" s="135"/>
      <c r="DR405" s="135"/>
      <c r="EB405" s="135"/>
      <c r="EL405" s="135"/>
      <c r="EV405" s="135"/>
      <c r="FF405" s="135"/>
      <c r="FP405" s="135"/>
      <c r="FZ405" s="135"/>
      <c r="GJ405" s="135"/>
      <c r="GT405" s="135"/>
      <c r="HD405" s="135"/>
      <c r="HN405" s="135"/>
      <c r="HX405" s="135"/>
      <c r="IH405" s="135"/>
      <c r="IR405" s="135"/>
      <c r="JB405" s="135"/>
      <c r="JL405" s="135"/>
    </row>
    <row xmlns:x14ac="http://schemas.microsoft.com/office/spreadsheetml/2009/9/ac" r="406" s="3" customFormat="true" x14ac:dyDescent="0.25">
      <c r="A406" s="419"/>
      <c r="B406" s="135"/>
      <c r="L406" s="135"/>
      <c r="V406" s="135"/>
      <c r="AF406" s="135"/>
      <c r="AP406" s="135"/>
      <c r="AZ406" s="135"/>
      <c r="BJ406" s="135"/>
      <c r="BT406" s="135"/>
      <c r="CD406" s="135"/>
      <c r="CN406" s="135"/>
      <c r="CO406" s="135"/>
      <c r="CP406" s="135"/>
      <c r="CQ406" s="135"/>
      <c r="CR406" s="135"/>
      <c r="CS406" s="135"/>
      <c r="CT406" s="135"/>
      <c r="CU406" s="135"/>
      <c r="CX406" s="135"/>
      <c r="DH406" s="135"/>
      <c r="DR406" s="135"/>
      <c r="EB406" s="135"/>
      <c r="EL406" s="135"/>
      <c r="EV406" s="135"/>
      <c r="FF406" s="135"/>
      <c r="FP406" s="135"/>
      <c r="FZ406" s="135"/>
      <c r="GJ406" s="135"/>
      <c r="GT406" s="135"/>
      <c r="HD406" s="135"/>
      <c r="HN406" s="135"/>
      <c r="HX406" s="135"/>
      <c r="IH406" s="135"/>
      <c r="IR406" s="135"/>
      <c r="JB406" s="135"/>
      <c r="JL406" s="135"/>
    </row>
    <row xmlns:x14ac="http://schemas.microsoft.com/office/spreadsheetml/2009/9/ac" r="407" s="3" customFormat="true" x14ac:dyDescent="0.25">
      <c r="A407" s="419"/>
      <c r="B407" s="135"/>
      <c r="L407" s="135"/>
      <c r="V407" s="135"/>
      <c r="AF407" s="135"/>
      <c r="AP407" s="135"/>
      <c r="AZ407" s="135"/>
      <c r="BJ407" s="135"/>
      <c r="BT407" s="135"/>
      <c r="CD407" s="135"/>
      <c r="CN407" s="135"/>
      <c r="CO407" s="135"/>
      <c r="CP407" s="135"/>
      <c r="CQ407" s="135"/>
      <c r="CR407" s="135"/>
      <c r="CS407" s="135"/>
      <c r="CT407" s="135"/>
      <c r="CU407" s="135"/>
      <c r="CX407" s="135"/>
      <c r="DH407" s="135"/>
      <c r="DR407" s="135"/>
      <c r="EB407" s="135"/>
      <c r="EL407" s="135"/>
      <c r="EV407" s="135"/>
      <c r="FF407" s="135"/>
      <c r="FP407" s="135"/>
      <c r="FZ407" s="135"/>
      <c r="GJ407" s="135"/>
      <c r="GT407" s="135"/>
      <c r="HD407" s="135"/>
      <c r="HN407" s="135"/>
      <c r="HX407" s="135"/>
      <c r="IH407" s="135"/>
      <c r="IR407" s="135"/>
      <c r="JB407" s="135"/>
      <c r="JL407" s="135"/>
    </row>
    <row xmlns:x14ac="http://schemas.microsoft.com/office/spreadsheetml/2009/9/ac" r="408" s="3" customFormat="true" x14ac:dyDescent="0.25">
      <c r="A408" s="419"/>
      <c r="B408" s="135"/>
      <c r="L408" s="135"/>
      <c r="V408" s="135"/>
      <c r="AF408" s="135"/>
      <c r="AP408" s="135"/>
      <c r="AZ408" s="135"/>
      <c r="BJ408" s="135"/>
      <c r="BT408" s="135"/>
      <c r="CD408" s="135"/>
      <c r="CN408" s="135"/>
      <c r="CO408" s="135"/>
      <c r="CP408" s="135"/>
      <c r="CQ408" s="135"/>
      <c r="CR408" s="135"/>
      <c r="CS408" s="135"/>
      <c r="CT408" s="135"/>
      <c r="CU408" s="135"/>
      <c r="CX408" s="135"/>
      <c r="DH408" s="135"/>
      <c r="DR408" s="135"/>
      <c r="EB408" s="135"/>
      <c r="EL408" s="135"/>
      <c r="EV408" s="135"/>
      <c r="FF408" s="135"/>
      <c r="FP408" s="135"/>
      <c r="FZ408" s="135"/>
      <c r="GJ408" s="135"/>
      <c r="GT408" s="135"/>
      <c r="HD408" s="135"/>
      <c r="HN408" s="135"/>
      <c r="HX408" s="135"/>
      <c r="IH408" s="135"/>
      <c r="IR408" s="135"/>
      <c r="JB408" s="135"/>
      <c r="JL408" s="135"/>
    </row>
    <row xmlns:x14ac="http://schemas.microsoft.com/office/spreadsheetml/2009/9/ac" r="409" s="3" customFormat="true" x14ac:dyDescent="0.25">
      <c r="A409" s="419"/>
      <c r="B409" s="135"/>
      <c r="L409" s="135"/>
      <c r="V409" s="135"/>
      <c r="AF409" s="135"/>
      <c r="AP409" s="135"/>
      <c r="AZ409" s="135"/>
      <c r="BJ409" s="135"/>
      <c r="BT409" s="135"/>
      <c r="CD409" s="135"/>
      <c r="CN409" s="135"/>
      <c r="CO409" s="135"/>
      <c r="CP409" s="135"/>
      <c r="CQ409" s="135"/>
      <c r="CR409" s="135"/>
      <c r="CS409" s="135"/>
      <c r="CT409" s="135"/>
      <c r="CU409" s="135"/>
      <c r="CX409" s="135"/>
      <c r="DH409" s="135"/>
      <c r="DR409" s="135"/>
      <c r="EB409" s="135"/>
      <c r="EL409" s="135"/>
      <c r="EV409" s="135"/>
      <c r="FF409" s="135"/>
      <c r="FP409" s="135"/>
      <c r="FZ409" s="135"/>
      <c r="GJ409" s="135"/>
      <c r="GT409" s="135"/>
      <c r="HD409" s="135"/>
      <c r="HN409" s="135"/>
      <c r="HX409" s="135"/>
      <c r="IH409" s="135"/>
      <c r="IR409" s="135"/>
      <c r="JB409" s="135"/>
      <c r="JL409" s="135"/>
    </row>
    <row xmlns:x14ac="http://schemas.microsoft.com/office/spreadsheetml/2009/9/ac" r="410" s="3" customFormat="true" x14ac:dyDescent="0.25">
      <c r="A410" s="419"/>
      <c r="B410" s="135"/>
      <c r="L410" s="135"/>
      <c r="V410" s="135"/>
      <c r="AF410" s="135"/>
      <c r="AP410" s="135"/>
      <c r="AZ410" s="135"/>
      <c r="BJ410" s="135"/>
      <c r="BT410" s="135"/>
      <c r="CD410" s="135"/>
      <c r="CN410" s="135"/>
      <c r="CO410" s="135"/>
      <c r="CP410" s="135"/>
      <c r="CQ410" s="135"/>
      <c r="CR410" s="135"/>
      <c r="CS410" s="135"/>
      <c r="CT410" s="135"/>
      <c r="CU410" s="135"/>
      <c r="CX410" s="135"/>
      <c r="DH410" s="135"/>
      <c r="DR410" s="135"/>
      <c r="EB410" s="135"/>
      <c r="EL410" s="135"/>
      <c r="EV410" s="135"/>
      <c r="FF410" s="135"/>
      <c r="FP410" s="135"/>
      <c r="FZ410" s="135"/>
      <c r="GJ410" s="135"/>
      <c r="GT410" s="135"/>
      <c r="HD410" s="135"/>
      <c r="HN410" s="135"/>
      <c r="HX410" s="135"/>
      <c r="IH410" s="135"/>
      <c r="IR410" s="135"/>
      <c r="JB410" s="135"/>
      <c r="JL410" s="135"/>
    </row>
    <row xmlns:x14ac="http://schemas.microsoft.com/office/spreadsheetml/2009/9/ac" r="411" s="3" customFormat="true" x14ac:dyDescent="0.25">
      <c r="A411" s="419"/>
      <c r="B411" s="135"/>
      <c r="L411" s="135"/>
      <c r="V411" s="135"/>
      <c r="AF411" s="135"/>
      <c r="AP411" s="135"/>
      <c r="AZ411" s="135"/>
      <c r="BJ411" s="135"/>
      <c r="BT411" s="135"/>
      <c r="CD411" s="135"/>
      <c r="CN411" s="135"/>
      <c r="CO411" s="135"/>
      <c r="CP411" s="135"/>
      <c r="CQ411" s="135"/>
      <c r="CR411" s="135"/>
      <c r="CS411" s="135"/>
      <c r="CT411" s="135"/>
      <c r="CU411" s="135"/>
      <c r="CX411" s="135"/>
      <c r="DH411" s="135"/>
      <c r="DR411" s="135"/>
      <c r="EB411" s="135"/>
      <c r="EL411" s="135"/>
      <c r="EV411" s="135"/>
      <c r="FF411" s="135"/>
      <c r="FP411" s="135"/>
      <c r="FZ411" s="135"/>
      <c r="GJ411" s="135"/>
      <c r="GT411" s="135"/>
      <c r="HD411" s="135"/>
      <c r="HN411" s="135"/>
      <c r="HX411" s="135"/>
      <c r="IH411" s="135"/>
      <c r="IR411" s="135"/>
      <c r="JB411" s="135"/>
      <c r="JL411" s="135"/>
    </row>
    <row xmlns:x14ac="http://schemas.microsoft.com/office/spreadsheetml/2009/9/ac" r="412" s="3" customFormat="true" x14ac:dyDescent="0.25">
      <c r="A412" s="419"/>
      <c r="B412" s="135"/>
      <c r="L412" s="135"/>
      <c r="V412" s="135"/>
      <c r="AF412" s="135"/>
      <c r="AP412" s="135"/>
      <c r="AZ412" s="135"/>
      <c r="BJ412" s="135"/>
      <c r="BT412" s="135"/>
      <c r="CD412" s="135"/>
      <c r="CN412" s="135"/>
      <c r="CO412" s="135"/>
      <c r="CP412" s="135"/>
      <c r="CQ412" s="135"/>
      <c r="CR412" s="135"/>
      <c r="CS412" s="135"/>
      <c r="CT412" s="135"/>
      <c r="CU412" s="135"/>
      <c r="CX412" s="135"/>
      <c r="DH412" s="135"/>
      <c r="DR412" s="135"/>
      <c r="EB412" s="135"/>
      <c r="EL412" s="135"/>
      <c r="EV412" s="135"/>
      <c r="FF412" s="135"/>
      <c r="FP412" s="135"/>
      <c r="FZ412" s="135"/>
      <c r="GJ412" s="135"/>
      <c r="GT412" s="135"/>
      <c r="HD412" s="135"/>
      <c r="HN412" s="135"/>
      <c r="HX412" s="135"/>
      <c r="IH412" s="135"/>
      <c r="IR412" s="135"/>
      <c r="JB412" s="135"/>
      <c r="JL412" s="135"/>
    </row>
    <row xmlns:x14ac="http://schemas.microsoft.com/office/spreadsheetml/2009/9/ac" r="413" s="3" customFormat="true" x14ac:dyDescent="0.25">
      <c r="A413" s="419"/>
      <c r="B413" s="135"/>
      <c r="L413" s="135"/>
      <c r="V413" s="135"/>
      <c r="AF413" s="135"/>
      <c r="AP413" s="135"/>
      <c r="AZ413" s="135"/>
      <c r="BJ413" s="135"/>
      <c r="BT413" s="135"/>
      <c r="CD413" s="135"/>
      <c r="CN413" s="135"/>
      <c r="CO413" s="135"/>
      <c r="CP413" s="135"/>
      <c r="CQ413" s="135"/>
      <c r="CR413" s="135"/>
      <c r="CS413" s="135"/>
      <c r="CT413" s="135"/>
      <c r="CU413" s="135"/>
      <c r="CX413" s="135"/>
      <c r="DH413" s="135"/>
      <c r="DR413" s="135"/>
      <c r="EB413" s="135"/>
      <c r="EL413" s="135"/>
      <c r="EV413" s="135"/>
      <c r="FF413" s="135"/>
      <c r="FP413" s="135"/>
      <c r="FZ413" s="135"/>
      <c r="GJ413" s="135"/>
      <c r="GT413" s="135"/>
      <c r="HD413" s="135"/>
      <c r="HN413" s="135"/>
      <c r="HX413" s="135"/>
      <c r="IH413" s="135"/>
      <c r="IR413" s="135"/>
      <c r="JB413" s="135"/>
      <c r="JL413" s="135"/>
    </row>
    <row xmlns:x14ac="http://schemas.microsoft.com/office/spreadsheetml/2009/9/ac" r="414" s="3" customFormat="true" x14ac:dyDescent="0.25">
      <c r="A414" s="419"/>
      <c r="B414" s="135"/>
      <c r="L414" s="135"/>
      <c r="V414" s="135"/>
      <c r="AF414" s="135"/>
      <c r="AP414" s="135"/>
      <c r="AZ414" s="135"/>
      <c r="BJ414" s="135"/>
      <c r="BT414" s="135"/>
      <c r="CD414" s="135"/>
      <c r="CN414" s="135"/>
      <c r="CO414" s="135"/>
      <c r="CP414" s="135"/>
      <c r="CQ414" s="135"/>
      <c r="CR414" s="135"/>
      <c r="CS414" s="135"/>
      <c r="CT414" s="135"/>
      <c r="CU414" s="135"/>
      <c r="CX414" s="135"/>
      <c r="DH414" s="135"/>
      <c r="DR414" s="135"/>
      <c r="EB414" s="135"/>
      <c r="EL414" s="135"/>
      <c r="EV414" s="135"/>
      <c r="FF414" s="135"/>
      <c r="FP414" s="135"/>
      <c r="FZ414" s="135"/>
      <c r="GJ414" s="135"/>
      <c r="GT414" s="135"/>
      <c r="HD414" s="135"/>
      <c r="HN414" s="135"/>
      <c r="HX414" s="135"/>
      <c r="IH414" s="135"/>
      <c r="IR414" s="135"/>
      <c r="JB414" s="135"/>
      <c r="JL414" s="135"/>
    </row>
    <row xmlns:x14ac="http://schemas.microsoft.com/office/spreadsheetml/2009/9/ac" r="415" s="3" customFormat="true" x14ac:dyDescent="0.25">
      <c r="A415" s="419"/>
      <c r="B415" s="135"/>
      <c r="L415" s="135"/>
      <c r="V415" s="135"/>
      <c r="AF415" s="135"/>
      <c r="AP415" s="135"/>
      <c r="AZ415" s="135"/>
      <c r="BJ415" s="135"/>
      <c r="BT415" s="135"/>
      <c r="CD415" s="135"/>
      <c r="CN415" s="135"/>
      <c r="CO415" s="135"/>
      <c r="CP415" s="135"/>
      <c r="CQ415" s="135"/>
      <c r="CR415" s="135"/>
      <c r="CS415" s="135"/>
      <c r="CT415" s="135"/>
      <c r="CU415" s="135"/>
      <c r="CX415" s="135"/>
      <c r="DH415" s="135"/>
      <c r="DR415" s="135"/>
      <c r="EB415" s="135"/>
      <c r="EL415" s="135"/>
      <c r="EV415" s="135"/>
      <c r="FF415" s="135"/>
      <c r="FP415" s="135"/>
      <c r="FZ415" s="135"/>
      <c r="GJ415" s="135"/>
      <c r="GT415" s="135"/>
      <c r="HD415" s="135"/>
      <c r="HN415" s="135"/>
      <c r="HX415" s="135"/>
      <c r="IH415" s="135"/>
      <c r="IR415" s="135"/>
      <c r="JB415" s="135"/>
      <c r="JL415" s="135"/>
    </row>
    <row xmlns:x14ac="http://schemas.microsoft.com/office/spreadsheetml/2009/9/ac" r="416" s="3" customFormat="true" x14ac:dyDescent="0.25">
      <c r="A416" s="419"/>
      <c r="B416" s="135"/>
      <c r="L416" s="135"/>
      <c r="V416" s="135"/>
      <c r="AF416" s="135"/>
      <c r="AP416" s="135"/>
      <c r="AZ416" s="135"/>
      <c r="BJ416" s="135"/>
      <c r="BT416" s="135"/>
      <c r="CD416" s="135"/>
      <c r="CN416" s="135"/>
      <c r="CO416" s="135"/>
      <c r="CP416" s="135"/>
      <c r="CQ416" s="135"/>
      <c r="CR416" s="135"/>
      <c r="CS416" s="135"/>
      <c r="CT416" s="135"/>
      <c r="CU416" s="135"/>
      <c r="CX416" s="135"/>
      <c r="DH416" s="135"/>
      <c r="DR416" s="135"/>
      <c r="EB416" s="135"/>
      <c r="EL416" s="135"/>
      <c r="EV416" s="135"/>
      <c r="FF416" s="135"/>
      <c r="FP416" s="135"/>
      <c r="FZ416" s="135"/>
      <c r="GJ416" s="135"/>
      <c r="GT416" s="135"/>
      <c r="HD416" s="135"/>
      <c r="HN416" s="135"/>
      <c r="HX416" s="135"/>
      <c r="IH416" s="135"/>
      <c r="IR416" s="135"/>
      <c r="JB416" s="135"/>
      <c r="JL416" s="135"/>
    </row>
    <row xmlns:x14ac="http://schemas.microsoft.com/office/spreadsheetml/2009/9/ac" r="417" s="3" customFormat="true" x14ac:dyDescent="0.25">
      <c r="A417" s="419"/>
      <c r="B417" s="135"/>
      <c r="L417" s="135"/>
      <c r="V417" s="135"/>
      <c r="AF417" s="135"/>
      <c r="AP417" s="135"/>
      <c r="AZ417" s="135"/>
      <c r="BJ417" s="135"/>
      <c r="BT417" s="135"/>
      <c r="CD417" s="135"/>
      <c r="CN417" s="135"/>
      <c r="CO417" s="135"/>
      <c r="CP417" s="135"/>
      <c r="CQ417" s="135"/>
      <c r="CR417" s="135"/>
      <c r="CS417" s="135"/>
      <c r="CT417" s="135"/>
      <c r="CU417" s="135"/>
      <c r="CX417" s="135"/>
      <c r="DH417" s="135"/>
      <c r="DR417" s="135"/>
      <c r="EB417" s="135"/>
      <c r="EL417" s="135"/>
      <c r="EV417" s="135"/>
      <c r="FF417" s="135"/>
      <c r="FP417" s="135"/>
      <c r="FZ417" s="135"/>
      <c r="GJ417" s="135"/>
      <c r="GT417" s="135"/>
      <c r="HD417" s="135"/>
      <c r="HN417" s="135"/>
      <c r="HX417" s="135"/>
      <c r="IH417" s="135"/>
      <c r="IR417" s="135"/>
      <c r="JB417" s="135"/>
      <c r="JL417" s="135"/>
    </row>
    <row xmlns:x14ac="http://schemas.microsoft.com/office/spreadsheetml/2009/9/ac" r="418" s="3" customFormat="true" x14ac:dyDescent="0.25">
      <c r="A418" s="419"/>
      <c r="B418" s="135"/>
      <c r="L418" s="135"/>
      <c r="V418" s="135"/>
      <c r="AF418" s="135"/>
      <c r="AP418" s="135"/>
      <c r="AZ418" s="135"/>
      <c r="BJ418" s="135"/>
      <c r="BT418" s="135"/>
      <c r="CD418" s="135"/>
      <c r="CN418" s="135"/>
      <c r="CO418" s="135"/>
      <c r="CP418" s="135"/>
      <c r="CQ418" s="135"/>
      <c r="CR418" s="135"/>
      <c r="CS418" s="135"/>
      <c r="CT418" s="135"/>
      <c r="CU418" s="135"/>
      <c r="CX418" s="135"/>
      <c r="DH418" s="135"/>
      <c r="DR418" s="135"/>
      <c r="EB418" s="135"/>
      <c r="EL418" s="135"/>
      <c r="EV418" s="135"/>
      <c r="FF418" s="135"/>
      <c r="FP418" s="135"/>
      <c r="FZ418" s="135"/>
      <c r="GJ418" s="135"/>
      <c r="GT418" s="135"/>
      <c r="HD418" s="135"/>
      <c r="HN418" s="135"/>
      <c r="HX418" s="135"/>
      <c r="IH418" s="135"/>
      <c r="IR418" s="135"/>
      <c r="JB418" s="135"/>
      <c r="JL418" s="135"/>
    </row>
    <row xmlns:x14ac="http://schemas.microsoft.com/office/spreadsheetml/2009/9/ac" r="419" s="3" customFormat="true" x14ac:dyDescent="0.25">
      <c r="A419" s="419"/>
      <c r="B419" s="135"/>
      <c r="L419" s="135"/>
      <c r="V419" s="135"/>
      <c r="AF419" s="135"/>
      <c r="AP419" s="135"/>
      <c r="AZ419" s="135"/>
      <c r="BJ419" s="135"/>
      <c r="BT419" s="135"/>
      <c r="CD419" s="135"/>
      <c r="CN419" s="135"/>
      <c r="CO419" s="135"/>
      <c r="CP419" s="135"/>
      <c r="CQ419" s="135"/>
      <c r="CR419" s="135"/>
      <c r="CS419" s="135"/>
      <c r="CT419" s="135"/>
      <c r="CU419" s="135"/>
      <c r="CX419" s="135"/>
      <c r="DH419" s="135"/>
      <c r="DR419" s="135"/>
      <c r="EB419" s="135"/>
      <c r="EL419" s="135"/>
      <c r="EV419" s="135"/>
      <c r="FF419" s="135"/>
      <c r="FP419" s="135"/>
      <c r="FZ419" s="135"/>
      <c r="GJ419" s="135"/>
      <c r="GT419" s="135"/>
      <c r="HD419" s="135"/>
      <c r="HN419" s="135"/>
      <c r="HX419" s="135"/>
      <c r="IH419" s="135"/>
      <c r="IR419" s="135"/>
      <c r="JB419" s="135"/>
      <c r="JL419" s="135"/>
    </row>
    <row xmlns:x14ac="http://schemas.microsoft.com/office/spreadsheetml/2009/9/ac" r="420" s="3" customFormat="true" x14ac:dyDescent="0.25">
      <c r="A420" s="419"/>
      <c r="B420" s="135"/>
      <c r="L420" s="135"/>
      <c r="V420" s="135"/>
      <c r="AF420" s="135"/>
      <c r="AP420" s="135"/>
      <c r="AZ420" s="135"/>
      <c r="BJ420" s="135"/>
      <c r="BT420" s="135"/>
      <c r="CD420" s="135"/>
      <c r="CN420" s="135"/>
      <c r="CO420" s="135"/>
      <c r="CP420" s="135"/>
      <c r="CQ420" s="135"/>
      <c r="CR420" s="135"/>
      <c r="CS420" s="135"/>
      <c r="CT420" s="135"/>
      <c r="CU420" s="135"/>
      <c r="CX420" s="135"/>
      <c r="DH420" s="135"/>
      <c r="DR420" s="135"/>
      <c r="EB420" s="135"/>
      <c r="EL420" s="135"/>
      <c r="EV420" s="135"/>
      <c r="FF420" s="135"/>
      <c r="FP420" s="135"/>
      <c r="FZ420" s="135"/>
      <c r="GJ420" s="135"/>
      <c r="GT420" s="135"/>
      <c r="HD420" s="135"/>
      <c r="HN420" s="135"/>
      <c r="HX420" s="135"/>
      <c r="IH420" s="135"/>
      <c r="IR420" s="135"/>
      <c r="JB420" s="135"/>
      <c r="JL420" s="135"/>
    </row>
    <row xmlns:x14ac="http://schemas.microsoft.com/office/spreadsheetml/2009/9/ac" r="421" s="3" customFormat="true" x14ac:dyDescent="0.25">
      <c r="A421" s="419"/>
      <c r="B421" s="135"/>
      <c r="L421" s="135"/>
      <c r="V421" s="135"/>
      <c r="AF421" s="135"/>
      <c r="AP421" s="135"/>
      <c r="AZ421" s="135"/>
      <c r="BJ421" s="135"/>
      <c r="BT421" s="135"/>
      <c r="CD421" s="135"/>
      <c r="CN421" s="135"/>
      <c r="CO421" s="135"/>
      <c r="CP421" s="135"/>
      <c r="CQ421" s="135"/>
      <c r="CR421" s="135"/>
      <c r="CS421" s="135"/>
      <c r="CT421" s="135"/>
      <c r="CU421" s="135"/>
      <c r="CX421" s="135"/>
      <c r="DH421" s="135"/>
      <c r="DR421" s="135"/>
      <c r="EB421" s="135"/>
      <c r="EL421" s="135"/>
      <c r="EV421" s="135"/>
      <c r="FF421" s="135"/>
      <c r="FP421" s="135"/>
      <c r="FZ421" s="135"/>
      <c r="GJ421" s="135"/>
      <c r="GT421" s="135"/>
      <c r="HD421" s="135"/>
      <c r="HN421" s="135"/>
      <c r="HX421" s="135"/>
      <c r="IH421" s="135"/>
      <c r="IR421" s="135"/>
      <c r="JB421" s="135"/>
      <c r="JL421" s="135"/>
    </row>
    <row xmlns:x14ac="http://schemas.microsoft.com/office/spreadsheetml/2009/9/ac" r="422" s="3" customFormat="true" x14ac:dyDescent="0.25">
      <c r="A422" s="419"/>
      <c r="B422" s="135"/>
      <c r="L422" s="135"/>
      <c r="V422" s="135"/>
      <c r="AF422" s="135"/>
      <c r="AP422" s="135"/>
      <c r="AZ422" s="135"/>
      <c r="BJ422" s="135"/>
      <c r="BT422" s="135"/>
      <c r="CD422" s="135"/>
      <c r="CN422" s="135"/>
      <c r="CO422" s="135"/>
      <c r="CP422" s="135"/>
      <c r="CQ422" s="135"/>
      <c r="CR422" s="135"/>
      <c r="CS422" s="135"/>
      <c r="CT422" s="135"/>
      <c r="CU422" s="135"/>
      <c r="CX422" s="135"/>
      <c r="DH422" s="135"/>
      <c r="DR422" s="135"/>
      <c r="EB422" s="135"/>
      <c r="EL422" s="135"/>
      <c r="EV422" s="135"/>
      <c r="FF422" s="135"/>
      <c r="FP422" s="135"/>
      <c r="FZ422" s="135"/>
      <c r="GJ422" s="135"/>
      <c r="GT422" s="135"/>
      <c r="HD422" s="135"/>
      <c r="HN422" s="135"/>
      <c r="HX422" s="135"/>
      <c r="IH422" s="135"/>
      <c r="IR422" s="135"/>
      <c r="JB422" s="135"/>
      <c r="JL422" s="135"/>
    </row>
    <row xmlns:x14ac="http://schemas.microsoft.com/office/spreadsheetml/2009/9/ac" r="423" s="3" customFormat="true" x14ac:dyDescent="0.25">
      <c r="A423" s="419"/>
      <c r="B423" s="135"/>
      <c r="L423" s="135"/>
      <c r="V423" s="135"/>
      <c r="AF423" s="135"/>
      <c r="AP423" s="135"/>
      <c r="AZ423" s="135"/>
      <c r="BJ423" s="135"/>
      <c r="BT423" s="135"/>
      <c r="CD423" s="135"/>
      <c r="CN423" s="135"/>
      <c r="CO423" s="135"/>
      <c r="CP423" s="135"/>
      <c r="CQ423" s="135"/>
      <c r="CR423" s="135"/>
      <c r="CS423" s="135"/>
      <c r="CT423" s="135"/>
      <c r="CU423" s="135"/>
      <c r="CX423" s="135"/>
      <c r="DH423" s="135"/>
      <c r="DR423" s="135"/>
      <c r="EB423" s="135"/>
      <c r="EL423" s="135"/>
      <c r="EV423" s="135"/>
      <c r="FF423" s="135"/>
      <c r="FP423" s="135"/>
      <c r="FZ423" s="135"/>
      <c r="GJ423" s="135"/>
      <c r="GT423" s="135"/>
      <c r="HD423" s="135"/>
      <c r="HN423" s="135"/>
      <c r="HX423" s="135"/>
      <c r="IH423" s="135"/>
      <c r="IR423" s="135"/>
      <c r="JB423" s="135"/>
      <c r="JL423" s="135"/>
    </row>
    <row xmlns:x14ac="http://schemas.microsoft.com/office/spreadsheetml/2009/9/ac" r="424" s="3" customFormat="true" x14ac:dyDescent="0.25">
      <c r="A424" s="419"/>
      <c r="B424" s="135"/>
      <c r="L424" s="135"/>
      <c r="V424" s="135"/>
      <c r="AF424" s="135"/>
      <c r="AP424" s="135"/>
      <c r="AZ424" s="135"/>
      <c r="BJ424" s="135"/>
      <c r="BT424" s="135"/>
      <c r="CD424" s="135"/>
      <c r="CN424" s="135"/>
      <c r="CO424" s="135"/>
      <c r="CP424" s="135"/>
      <c r="CQ424" s="135"/>
      <c r="CR424" s="135"/>
      <c r="CS424" s="135"/>
      <c r="CT424" s="135"/>
      <c r="CU424" s="135"/>
      <c r="CX424" s="135"/>
      <c r="DH424" s="135"/>
      <c r="DR424" s="135"/>
      <c r="EB424" s="135"/>
      <c r="EL424" s="135"/>
      <c r="EV424" s="135"/>
      <c r="FF424" s="135"/>
      <c r="FP424" s="135"/>
      <c r="FZ424" s="135"/>
      <c r="GJ424" s="135"/>
      <c r="GT424" s="135"/>
      <c r="HD424" s="135"/>
      <c r="HN424" s="135"/>
      <c r="HX424" s="135"/>
      <c r="IH424" s="135"/>
      <c r="IR424" s="135"/>
      <c r="JB424" s="135"/>
      <c r="JL424" s="135"/>
    </row>
    <row xmlns:x14ac="http://schemas.microsoft.com/office/spreadsheetml/2009/9/ac" r="425" s="3" customFormat="true" x14ac:dyDescent="0.25">
      <c r="A425" s="419"/>
      <c r="B425" s="135"/>
      <c r="L425" s="135"/>
      <c r="V425" s="135"/>
      <c r="AF425" s="135"/>
      <c r="AP425" s="135"/>
      <c r="AZ425" s="135"/>
      <c r="BJ425" s="135"/>
      <c r="BT425" s="135"/>
      <c r="CD425" s="135"/>
      <c r="CN425" s="135"/>
      <c r="CO425" s="135"/>
      <c r="CP425" s="135"/>
      <c r="CQ425" s="135"/>
      <c r="CR425" s="135"/>
      <c r="CS425" s="135"/>
      <c r="CT425" s="135"/>
      <c r="CU425" s="135"/>
      <c r="CX425" s="135"/>
      <c r="DH425" s="135"/>
      <c r="DR425" s="135"/>
      <c r="EB425" s="135"/>
      <c r="EL425" s="135"/>
      <c r="EV425" s="135"/>
      <c r="FF425" s="135"/>
      <c r="FP425" s="135"/>
      <c r="FZ425" s="135"/>
      <c r="GJ425" s="135"/>
      <c r="GT425" s="135"/>
      <c r="HD425" s="135"/>
      <c r="HN425" s="135"/>
      <c r="HX425" s="135"/>
      <c r="IH425" s="135"/>
      <c r="IR425" s="135"/>
      <c r="JB425" s="135"/>
      <c r="JL425" s="135"/>
    </row>
    <row xmlns:x14ac="http://schemas.microsoft.com/office/spreadsheetml/2009/9/ac" r="426" s="3" customFormat="true" x14ac:dyDescent="0.25">
      <c r="A426" s="419"/>
      <c r="B426" s="135"/>
      <c r="L426" s="135"/>
      <c r="V426" s="135"/>
      <c r="AF426" s="135"/>
      <c r="AP426" s="135"/>
      <c r="AZ426" s="135"/>
      <c r="BJ426" s="135"/>
      <c r="BT426" s="135"/>
      <c r="CD426" s="135"/>
      <c r="CN426" s="135"/>
      <c r="CO426" s="135"/>
      <c r="CP426" s="135"/>
      <c r="CQ426" s="135"/>
      <c r="CR426" s="135"/>
      <c r="CS426" s="135"/>
      <c r="CT426" s="135"/>
      <c r="CU426" s="135"/>
      <c r="CX426" s="135"/>
      <c r="DH426" s="135"/>
      <c r="DR426" s="135"/>
      <c r="EB426" s="135"/>
      <c r="EL426" s="135"/>
      <c r="EV426" s="135"/>
      <c r="FF426" s="135"/>
      <c r="FP426" s="135"/>
      <c r="FZ426" s="135"/>
      <c r="GJ426" s="135"/>
      <c r="GT426" s="135"/>
      <c r="HD426" s="135"/>
      <c r="HN426" s="135"/>
      <c r="HX426" s="135"/>
      <c r="IH426" s="135"/>
      <c r="IR426" s="135"/>
      <c r="JB426" s="135"/>
      <c r="JL426" s="135"/>
    </row>
    <row xmlns:x14ac="http://schemas.microsoft.com/office/spreadsheetml/2009/9/ac" r="427" s="3" customFormat="true" x14ac:dyDescent="0.25">
      <c r="A427" s="419"/>
      <c r="B427" s="135"/>
      <c r="L427" s="135"/>
      <c r="V427" s="135"/>
      <c r="AF427" s="135"/>
      <c r="AP427" s="135"/>
      <c r="AZ427" s="135"/>
      <c r="BJ427" s="135"/>
      <c r="BT427" s="135"/>
      <c r="CD427" s="135"/>
      <c r="CN427" s="135"/>
      <c r="CO427" s="135"/>
      <c r="CP427" s="135"/>
      <c r="CQ427" s="135"/>
      <c r="CR427" s="135"/>
      <c r="CS427" s="135"/>
      <c r="CT427" s="135"/>
      <c r="CU427" s="135"/>
      <c r="CX427" s="135"/>
      <c r="DH427" s="135"/>
      <c r="DR427" s="135"/>
      <c r="EB427" s="135"/>
      <c r="EL427" s="135"/>
      <c r="EV427" s="135"/>
      <c r="FF427" s="135"/>
      <c r="FP427" s="135"/>
      <c r="FZ427" s="135"/>
      <c r="GJ427" s="135"/>
      <c r="GT427" s="135"/>
      <c r="HD427" s="135"/>
      <c r="HN427" s="135"/>
      <c r="HX427" s="135"/>
      <c r="IH427" s="135"/>
      <c r="IR427" s="135"/>
      <c r="JB427" s="135"/>
      <c r="JL427" s="135"/>
    </row>
    <row xmlns:x14ac="http://schemas.microsoft.com/office/spreadsheetml/2009/9/ac" r="428" s="3" customFormat="true" x14ac:dyDescent="0.25">
      <c r="A428" s="419"/>
      <c r="B428" s="135"/>
      <c r="L428" s="135"/>
      <c r="V428" s="135"/>
      <c r="AF428" s="135"/>
      <c r="AP428" s="135"/>
      <c r="AZ428" s="135"/>
      <c r="BJ428" s="135"/>
      <c r="BT428" s="135"/>
      <c r="CD428" s="135"/>
      <c r="CN428" s="135"/>
      <c r="CO428" s="135"/>
      <c r="CP428" s="135"/>
      <c r="CQ428" s="135"/>
      <c r="CR428" s="135"/>
      <c r="CS428" s="135"/>
      <c r="CT428" s="135"/>
      <c r="CU428" s="135"/>
      <c r="CX428" s="135"/>
      <c r="DH428" s="135"/>
      <c r="DR428" s="135"/>
      <c r="EB428" s="135"/>
      <c r="EL428" s="135"/>
      <c r="EV428" s="135"/>
      <c r="FF428" s="135"/>
      <c r="FP428" s="135"/>
      <c r="FZ428" s="135"/>
      <c r="GJ428" s="135"/>
      <c r="GT428" s="135"/>
      <c r="HD428" s="135"/>
      <c r="HN428" s="135"/>
      <c r="HX428" s="135"/>
      <c r="IH428" s="135"/>
      <c r="IR428" s="135"/>
      <c r="JB428" s="135"/>
      <c r="JL428" s="135"/>
    </row>
    <row xmlns:x14ac="http://schemas.microsoft.com/office/spreadsheetml/2009/9/ac" r="429" s="3" customFormat="true" x14ac:dyDescent="0.25">
      <c r="A429" s="419"/>
      <c r="B429" s="135"/>
      <c r="L429" s="135"/>
      <c r="V429" s="135"/>
      <c r="AF429" s="135"/>
      <c r="AP429" s="135"/>
      <c r="AZ429" s="135"/>
      <c r="BJ429" s="135"/>
      <c r="BT429" s="135"/>
      <c r="CD429" s="135"/>
      <c r="CN429" s="135"/>
      <c r="CO429" s="135"/>
      <c r="CP429" s="135"/>
      <c r="CQ429" s="135"/>
      <c r="CR429" s="135"/>
      <c r="CS429" s="135"/>
      <c r="CT429" s="135"/>
      <c r="CU429" s="135"/>
      <c r="CX429" s="135"/>
      <c r="DH429" s="135"/>
      <c r="DR429" s="135"/>
      <c r="EB429" s="135"/>
      <c r="EL429" s="135"/>
      <c r="EV429" s="135"/>
      <c r="FF429" s="135"/>
      <c r="FP429" s="135"/>
      <c r="FZ429" s="135"/>
      <c r="GJ429" s="135"/>
      <c r="GT429" s="135"/>
      <c r="HD429" s="135"/>
      <c r="HN429" s="135"/>
      <c r="HX429" s="135"/>
      <c r="IH429" s="135"/>
      <c r="IR429" s="135"/>
      <c r="JB429" s="135"/>
      <c r="JL429" s="135"/>
    </row>
    <row xmlns:x14ac="http://schemas.microsoft.com/office/spreadsheetml/2009/9/ac" r="430" s="3" customFormat="true" x14ac:dyDescent="0.25">
      <c r="A430" s="419"/>
      <c r="B430" s="135"/>
      <c r="L430" s="135"/>
      <c r="V430" s="135"/>
      <c r="AF430" s="135"/>
      <c r="AP430" s="135"/>
      <c r="AZ430" s="135"/>
      <c r="BJ430" s="135"/>
      <c r="BT430" s="135"/>
      <c r="CD430" s="135"/>
      <c r="CN430" s="135"/>
      <c r="CO430" s="135"/>
      <c r="CP430" s="135"/>
      <c r="CQ430" s="135"/>
      <c r="CR430" s="135"/>
      <c r="CS430" s="135"/>
      <c r="CT430" s="135"/>
      <c r="CU430" s="135"/>
      <c r="CX430" s="135"/>
      <c r="DH430" s="135"/>
      <c r="DR430" s="135"/>
      <c r="EB430" s="135"/>
      <c r="EL430" s="135"/>
      <c r="EV430" s="135"/>
      <c r="FF430" s="135"/>
      <c r="FP430" s="135"/>
      <c r="FZ430" s="135"/>
      <c r="GJ430" s="135"/>
      <c r="GT430" s="135"/>
      <c r="HD430" s="135"/>
      <c r="HN430" s="135"/>
      <c r="HX430" s="135"/>
      <c r="IH430" s="135"/>
      <c r="IR430" s="135"/>
      <c r="JB430" s="135"/>
      <c r="JL430" s="135"/>
    </row>
    <row xmlns:x14ac="http://schemas.microsoft.com/office/spreadsheetml/2009/9/ac" r="431" s="3" customFormat="true" x14ac:dyDescent="0.25">
      <c r="A431" s="419"/>
      <c r="B431" s="135"/>
      <c r="L431" s="135"/>
      <c r="V431" s="135"/>
      <c r="AF431" s="135"/>
      <c r="AP431" s="135"/>
      <c r="AZ431" s="135"/>
      <c r="BJ431" s="135"/>
      <c r="BT431" s="135"/>
      <c r="CD431" s="135"/>
      <c r="CN431" s="135"/>
      <c r="CO431" s="135"/>
      <c r="CP431" s="135"/>
      <c r="CQ431" s="135"/>
      <c r="CR431" s="135"/>
      <c r="CS431" s="135"/>
      <c r="CT431" s="135"/>
      <c r="CU431" s="135"/>
      <c r="CX431" s="135"/>
      <c r="DH431" s="135"/>
      <c r="DR431" s="135"/>
      <c r="EB431" s="135"/>
      <c r="EL431" s="135"/>
      <c r="EV431" s="135"/>
      <c r="FF431" s="135"/>
      <c r="FP431" s="135"/>
      <c r="FZ431" s="135"/>
      <c r="GJ431" s="135"/>
      <c r="GT431" s="135"/>
      <c r="HD431" s="135"/>
      <c r="HN431" s="135"/>
      <c r="HX431" s="135"/>
      <c r="IH431" s="135"/>
      <c r="IR431" s="135"/>
      <c r="JB431" s="135"/>
      <c r="JL431" s="135"/>
    </row>
    <row xmlns:x14ac="http://schemas.microsoft.com/office/spreadsheetml/2009/9/ac" r="432" s="3" customFormat="true" x14ac:dyDescent="0.25">
      <c r="A432" s="419"/>
      <c r="B432" s="135"/>
      <c r="L432" s="135"/>
      <c r="V432" s="135"/>
      <c r="AF432" s="135"/>
      <c r="AP432" s="135"/>
      <c r="AZ432" s="135"/>
      <c r="BJ432" s="135"/>
      <c r="BT432" s="135"/>
      <c r="CD432" s="135"/>
      <c r="CN432" s="135"/>
      <c r="CO432" s="135"/>
      <c r="CP432" s="135"/>
      <c r="CQ432" s="135"/>
      <c r="CR432" s="135"/>
      <c r="CS432" s="135"/>
      <c r="CT432" s="135"/>
      <c r="CU432" s="135"/>
      <c r="CX432" s="135"/>
      <c r="DH432" s="135"/>
      <c r="DR432" s="135"/>
      <c r="EB432" s="135"/>
      <c r="EL432" s="135"/>
      <c r="EV432" s="135"/>
      <c r="FF432" s="135"/>
      <c r="FP432" s="135"/>
      <c r="FZ432" s="135"/>
      <c r="GJ432" s="135"/>
      <c r="GT432" s="135"/>
      <c r="HD432" s="135"/>
      <c r="HN432" s="135"/>
      <c r="HX432" s="135"/>
      <c r="IH432" s="135"/>
      <c r="IR432" s="135"/>
      <c r="JB432" s="135"/>
      <c r="JL432" s="135"/>
    </row>
    <row xmlns:x14ac="http://schemas.microsoft.com/office/spreadsheetml/2009/9/ac" r="433" s="3" customFormat="true" x14ac:dyDescent="0.25">
      <c r="A433" s="419"/>
      <c r="B433" s="135"/>
      <c r="L433" s="135"/>
      <c r="V433" s="135"/>
      <c r="AF433" s="135"/>
      <c r="AP433" s="135"/>
      <c r="AZ433" s="135"/>
      <c r="BJ433" s="135"/>
      <c r="BT433" s="135"/>
      <c r="CD433" s="135"/>
      <c r="CN433" s="135"/>
      <c r="CO433" s="135"/>
      <c r="CP433" s="135"/>
      <c r="CQ433" s="135"/>
      <c r="CR433" s="135"/>
      <c r="CS433" s="135"/>
      <c r="CT433" s="135"/>
      <c r="CU433" s="135"/>
      <c r="CX433" s="135"/>
      <c r="DH433" s="135"/>
      <c r="DR433" s="135"/>
      <c r="EB433" s="135"/>
      <c r="EL433" s="135"/>
      <c r="EV433" s="135"/>
      <c r="FF433" s="135"/>
      <c r="FP433" s="135"/>
      <c r="FZ433" s="135"/>
      <c r="GJ433" s="135"/>
      <c r="GT433" s="135"/>
      <c r="HD433" s="135"/>
      <c r="HN433" s="135"/>
      <c r="HX433" s="135"/>
      <c r="IH433" s="135"/>
      <c r="IR433" s="135"/>
      <c r="JB433" s="135"/>
      <c r="JL433" s="135"/>
    </row>
    <row xmlns:x14ac="http://schemas.microsoft.com/office/spreadsheetml/2009/9/ac" r="434" s="3" customFormat="true" x14ac:dyDescent="0.25">
      <c r="A434" s="419"/>
      <c r="B434" s="135"/>
      <c r="L434" s="135"/>
      <c r="V434" s="135"/>
      <c r="AF434" s="135"/>
      <c r="AP434" s="135"/>
      <c r="AZ434" s="135"/>
      <c r="BJ434" s="135"/>
      <c r="BT434" s="135"/>
      <c r="CD434" s="135"/>
      <c r="CN434" s="135"/>
      <c r="CO434" s="135"/>
      <c r="CP434" s="135"/>
      <c r="CQ434" s="135"/>
      <c r="CR434" s="135"/>
      <c r="CS434" s="135"/>
      <c r="CT434" s="135"/>
      <c r="CU434" s="135"/>
      <c r="CX434" s="135"/>
      <c r="DH434" s="135"/>
      <c r="DR434" s="135"/>
      <c r="EB434" s="135"/>
      <c r="EL434" s="135"/>
      <c r="EV434" s="135"/>
      <c r="FF434" s="135"/>
      <c r="FP434" s="135"/>
      <c r="FZ434" s="135"/>
      <c r="GJ434" s="135"/>
      <c r="GT434" s="135"/>
      <c r="HD434" s="135"/>
      <c r="HN434" s="135"/>
      <c r="HX434" s="135"/>
      <c r="IH434" s="135"/>
      <c r="IR434" s="135"/>
      <c r="JB434" s="135"/>
      <c r="JL434" s="135"/>
    </row>
    <row xmlns:x14ac="http://schemas.microsoft.com/office/spreadsheetml/2009/9/ac" r="435" s="3" customFormat="true" x14ac:dyDescent="0.25">
      <c r="A435" s="419"/>
      <c r="B435" s="135"/>
      <c r="L435" s="135"/>
      <c r="V435" s="135"/>
      <c r="AF435" s="135"/>
      <c r="AP435" s="135"/>
      <c r="AZ435" s="135"/>
      <c r="BJ435" s="135"/>
      <c r="BT435" s="135"/>
      <c r="CD435" s="135"/>
      <c r="CN435" s="135"/>
      <c r="CO435" s="135"/>
      <c r="CP435" s="135"/>
      <c r="CQ435" s="135"/>
      <c r="CR435" s="135"/>
      <c r="CS435" s="135"/>
      <c r="CT435" s="135"/>
      <c r="CU435" s="135"/>
      <c r="CX435" s="135"/>
      <c r="DH435" s="135"/>
      <c r="DR435" s="135"/>
      <c r="EB435" s="135"/>
      <c r="EL435" s="135"/>
      <c r="EV435" s="135"/>
      <c r="FF435" s="135"/>
      <c r="FP435" s="135"/>
      <c r="FZ435" s="135"/>
      <c r="GJ435" s="135"/>
      <c r="GT435" s="135"/>
      <c r="HD435" s="135"/>
      <c r="HN435" s="135"/>
      <c r="HX435" s="135"/>
      <c r="IH435" s="135"/>
      <c r="IR435" s="135"/>
      <c r="JB435" s="135"/>
      <c r="JL435" s="135"/>
    </row>
    <row xmlns:x14ac="http://schemas.microsoft.com/office/spreadsheetml/2009/9/ac" r="436" s="3" customFormat="true" x14ac:dyDescent="0.25">
      <c r="A436" s="419"/>
      <c r="B436" s="135"/>
      <c r="L436" s="135"/>
      <c r="V436" s="135"/>
      <c r="AF436" s="135"/>
      <c r="AP436" s="135"/>
      <c r="AZ436" s="135"/>
      <c r="BJ436" s="135"/>
      <c r="BT436" s="135"/>
      <c r="CD436" s="135"/>
      <c r="CN436" s="135"/>
      <c r="CO436" s="135"/>
      <c r="CP436" s="135"/>
      <c r="CQ436" s="135"/>
      <c r="CR436" s="135"/>
      <c r="CS436" s="135"/>
      <c r="CT436" s="135"/>
      <c r="CU436" s="135"/>
      <c r="CX436" s="135"/>
      <c r="DH436" s="135"/>
      <c r="DR436" s="135"/>
      <c r="EB436" s="135"/>
      <c r="EL436" s="135"/>
      <c r="EV436" s="135"/>
      <c r="FF436" s="135"/>
      <c r="FP436" s="135"/>
      <c r="FZ436" s="135"/>
      <c r="GJ436" s="135"/>
      <c r="GT436" s="135"/>
      <c r="HD436" s="135"/>
      <c r="HN436" s="135"/>
      <c r="HX436" s="135"/>
      <c r="IH436" s="135"/>
      <c r="IR436" s="135"/>
      <c r="JB436" s="135"/>
      <c r="JL436" s="135"/>
    </row>
    <row xmlns:x14ac="http://schemas.microsoft.com/office/spreadsheetml/2009/9/ac" r="437" s="3" customFormat="true" x14ac:dyDescent="0.25">
      <c r="A437" s="419"/>
      <c r="B437" s="135"/>
      <c r="L437" s="135"/>
      <c r="V437" s="135"/>
      <c r="AF437" s="135"/>
      <c r="AP437" s="135"/>
      <c r="AZ437" s="135"/>
      <c r="BJ437" s="135"/>
      <c r="BT437" s="135"/>
      <c r="CD437" s="135"/>
      <c r="CN437" s="135"/>
      <c r="CO437" s="135"/>
      <c r="CP437" s="135"/>
      <c r="CQ437" s="135"/>
      <c r="CR437" s="135"/>
      <c r="CS437" s="135"/>
      <c r="CT437" s="135"/>
      <c r="CU437" s="135"/>
      <c r="CX437" s="135"/>
      <c r="DH437" s="135"/>
      <c r="DR437" s="135"/>
      <c r="EB437" s="135"/>
      <c r="EL437" s="135"/>
      <c r="EV437" s="135"/>
      <c r="FF437" s="135"/>
      <c r="FP437" s="135"/>
      <c r="FZ437" s="135"/>
      <c r="GJ437" s="135"/>
      <c r="GT437" s="135"/>
      <c r="HD437" s="135"/>
      <c r="HN437" s="135"/>
      <c r="HX437" s="135"/>
      <c r="IH437" s="135"/>
      <c r="IR437" s="135"/>
      <c r="JB437" s="135"/>
      <c r="JL437" s="135"/>
    </row>
    <row xmlns:x14ac="http://schemas.microsoft.com/office/spreadsheetml/2009/9/ac" r="438" s="3" customFormat="true" x14ac:dyDescent="0.25">
      <c r="A438" s="419"/>
      <c r="B438" s="135"/>
      <c r="L438" s="135"/>
      <c r="V438" s="135"/>
      <c r="AF438" s="135"/>
      <c r="AP438" s="135"/>
      <c r="AZ438" s="135"/>
      <c r="BJ438" s="135"/>
      <c r="BT438" s="135"/>
      <c r="CD438" s="135"/>
      <c r="CN438" s="135"/>
      <c r="CO438" s="135"/>
      <c r="CP438" s="135"/>
      <c r="CQ438" s="135"/>
      <c r="CR438" s="135"/>
      <c r="CS438" s="135"/>
      <c r="CT438" s="135"/>
      <c r="CU438" s="135"/>
      <c r="CX438" s="135"/>
      <c r="DH438" s="135"/>
      <c r="DR438" s="135"/>
      <c r="EB438" s="135"/>
      <c r="EL438" s="135"/>
      <c r="EV438" s="135"/>
      <c r="FF438" s="135"/>
      <c r="FP438" s="135"/>
      <c r="FZ438" s="135"/>
      <c r="GJ438" s="135"/>
      <c r="GT438" s="135"/>
      <c r="HD438" s="135"/>
      <c r="HN438" s="135"/>
      <c r="HX438" s="135"/>
      <c r="IH438" s="135"/>
      <c r="IR438" s="135"/>
      <c r="JB438" s="135"/>
      <c r="JL438" s="135"/>
    </row>
    <row xmlns:x14ac="http://schemas.microsoft.com/office/spreadsheetml/2009/9/ac" r="439" s="3" customFormat="true" x14ac:dyDescent="0.25">
      <c r="A439" s="419"/>
      <c r="B439" s="135"/>
      <c r="L439" s="135"/>
      <c r="V439" s="135"/>
      <c r="AF439" s="135"/>
      <c r="AP439" s="135"/>
      <c r="AZ439" s="135"/>
      <c r="BJ439" s="135"/>
      <c r="BT439" s="135"/>
      <c r="CD439" s="135"/>
      <c r="CN439" s="135"/>
      <c r="CO439" s="135"/>
      <c r="CP439" s="135"/>
      <c r="CQ439" s="135"/>
      <c r="CR439" s="135"/>
      <c r="CS439" s="135"/>
      <c r="CT439" s="135"/>
      <c r="CU439" s="135"/>
      <c r="CX439" s="135"/>
      <c r="DH439" s="135"/>
      <c r="DR439" s="135"/>
      <c r="EB439" s="135"/>
      <c r="EL439" s="135"/>
      <c r="EV439" s="135"/>
      <c r="FF439" s="135"/>
      <c r="FP439" s="135"/>
      <c r="FZ439" s="135"/>
      <c r="GJ439" s="135"/>
      <c r="GT439" s="135"/>
      <c r="HD439" s="135"/>
      <c r="HN439" s="135"/>
      <c r="HX439" s="135"/>
      <c r="IH439" s="135"/>
      <c r="IR439" s="135"/>
      <c r="JB439" s="135"/>
      <c r="JL439" s="135"/>
    </row>
    <row xmlns:x14ac="http://schemas.microsoft.com/office/spreadsheetml/2009/9/ac" r="440" s="3" customFormat="true" x14ac:dyDescent="0.25">
      <c r="A440" s="419"/>
      <c r="B440" s="135"/>
      <c r="L440" s="135"/>
      <c r="V440" s="135"/>
      <c r="AF440" s="135"/>
      <c r="AP440" s="135"/>
      <c r="AZ440" s="135"/>
      <c r="BJ440" s="135"/>
      <c r="BT440" s="135"/>
      <c r="CD440" s="135"/>
      <c r="CN440" s="135"/>
      <c r="CO440" s="135"/>
      <c r="CP440" s="135"/>
      <c r="CQ440" s="135"/>
      <c r="CR440" s="135"/>
      <c r="CS440" s="135"/>
      <c r="CT440" s="135"/>
      <c r="CU440" s="135"/>
      <c r="CX440" s="135"/>
      <c r="DH440" s="135"/>
      <c r="DR440" s="135"/>
      <c r="EB440" s="135"/>
      <c r="EL440" s="135"/>
      <c r="EV440" s="135"/>
      <c r="FF440" s="135"/>
      <c r="FP440" s="135"/>
      <c r="FZ440" s="135"/>
      <c r="GJ440" s="135"/>
      <c r="GT440" s="135"/>
      <c r="HD440" s="135"/>
      <c r="HN440" s="135"/>
      <c r="HX440" s="135"/>
      <c r="IH440" s="135"/>
      <c r="IR440" s="135"/>
      <c r="JB440" s="135"/>
      <c r="JL440" s="135"/>
    </row>
    <row xmlns:x14ac="http://schemas.microsoft.com/office/spreadsheetml/2009/9/ac" r="441" s="3" customFormat="true" x14ac:dyDescent="0.25">
      <c r="A441" s="419"/>
      <c r="B441" s="135"/>
      <c r="L441" s="135"/>
      <c r="V441" s="135"/>
      <c r="AF441" s="135"/>
      <c r="AP441" s="135"/>
      <c r="AZ441" s="135"/>
      <c r="BJ441" s="135"/>
      <c r="BT441" s="135"/>
      <c r="CD441" s="135"/>
      <c r="CN441" s="135"/>
      <c r="CO441" s="135"/>
      <c r="CP441" s="135"/>
      <c r="CQ441" s="135"/>
      <c r="CR441" s="135"/>
      <c r="CS441" s="135"/>
      <c r="CT441" s="135"/>
      <c r="CU441" s="135"/>
      <c r="CX441" s="135"/>
      <c r="DH441" s="135"/>
      <c r="DR441" s="135"/>
      <c r="EB441" s="135"/>
      <c r="EL441" s="135"/>
      <c r="EV441" s="135"/>
      <c r="FF441" s="135"/>
      <c r="FP441" s="135"/>
      <c r="FZ441" s="135"/>
      <c r="GJ441" s="135"/>
      <c r="GT441" s="135"/>
      <c r="HD441" s="135"/>
      <c r="HN441" s="135"/>
      <c r="HX441" s="135"/>
      <c r="IH441" s="135"/>
      <c r="IR441" s="135"/>
      <c r="JB441" s="135"/>
      <c r="JL441" s="135"/>
    </row>
    <row xmlns:x14ac="http://schemas.microsoft.com/office/spreadsheetml/2009/9/ac" r="442" s="3" customFormat="true" x14ac:dyDescent="0.25">
      <c r="A442" s="419"/>
      <c r="B442" s="135"/>
      <c r="L442" s="135"/>
      <c r="V442" s="135"/>
      <c r="AF442" s="135"/>
      <c r="AP442" s="135"/>
      <c r="AZ442" s="135"/>
      <c r="BJ442" s="135"/>
      <c r="BT442" s="135"/>
      <c r="CD442" s="135"/>
      <c r="CN442" s="135"/>
      <c r="CO442" s="135"/>
      <c r="CP442" s="135"/>
      <c r="CQ442" s="135"/>
      <c r="CR442" s="135"/>
      <c r="CS442" s="135"/>
      <c r="CT442" s="135"/>
      <c r="CU442" s="135"/>
      <c r="CX442" s="135"/>
      <c r="DH442" s="135"/>
      <c r="DR442" s="135"/>
      <c r="EB442" s="135"/>
      <c r="EL442" s="135"/>
      <c r="EV442" s="135"/>
      <c r="FF442" s="135"/>
      <c r="FP442" s="135"/>
      <c r="FZ442" s="135"/>
      <c r="GJ442" s="135"/>
      <c r="GT442" s="135"/>
      <c r="HD442" s="135"/>
      <c r="HN442" s="135"/>
      <c r="HX442" s="135"/>
      <c r="IH442" s="135"/>
      <c r="IR442" s="135"/>
      <c r="JB442" s="135"/>
      <c r="JL442" s="135"/>
    </row>
    <row xmlns:x14ac="http://schemas.microsoft.com/office/spreadsheetml/2009/9/ac" r="443" s="3" customFormat="true" x14ac:dyDescent="0.25">
      <c r="A443" s="419"/>
      <c r="B443" s="135"/>
      <c r="L443" s="135"/>
      <c r="V443" s="135"/>
      <c r="AF443" s="135"/>
      <c r="AP443" s="135"/>
      <c r="AZ443" s="135"/>
      <c r="BJ443" s="135"/>
      <c r="BT443" s="135"/>
      <c r="CD443" s="135"/>
      <c r="CN443" s="135"/>
      <c r="CO443" s="135"/>
      <c r="CP443" s="135"/>
      <c r="CQ443" s="135"/>
      <c r="CR443" s="135"/>
      <c r="CS443" s="135"/>
      <c r="CT443" s="135"/>
      <c r="CU443" s="135"/>
      <c r="CX443" s="135"/>
      <c r="DH443" s="135"/>
      <c r="DR443" s="135"/>
      <c r="EB443" s="135"/>
      <c r="EL443" s="135"/>
      <c r="EV443" s="135"/>
      <c r="FF443" s="135"/>
      <c r="FP443" s="135"/>
      <c r="FZ443" s="135"/>
      <c r="GJ443" s="135"/>
      <c r="GT443" s="135"/>
      <c r="HD443" s="135"/>
      <c r="HN443" s="135"/>
      <c r="HX443" s="135"/>
      <c r="IH443" s="135"/>
      <c r="IR443" s="135"/>
      <c r="JB443" s="135"/>
      <c r="JL443" s="135"/>
    </row>
    <row xmlns:x14ac="http://schemas.microsoft.com/office/spreadsheetml/2009/9/ac" r="444" s="3" customFormat="true" x14ac:dyDescent="0.25">
      <c r="A444" s="419"/>
      <c r="B444" s="135"/>
      <c r="L444" s="135"/>
      <c r="V444" s="135"/>
      <c r="AF444" s="135"/>
      <c r="AP444" s="135"/>
      <c r="AZ444" s="135"/>
      <c r="BJ444" s="135"/>
      <c r="BT444" s="135"/>
      <c r="CD444" s="135"/>
      <c r="CN444" s="135"/>
      <c r="CO444" s="135"/>
      <c r="CP444" s="135"/>
      <c r="CQ444" s="135"/>
      <c r="CR444" s="135"/>
      <c r="CS444" s="135"/>
      <c r="CT444" s="135"/>
      <c r="CU444" s="135"/>
      <c r="CX444" s="135"/>
      <c r="DH444" s="135"/>
      <c r="DR444" s="135"/>
      <c r="EB444" s="135"/>
      <c r="EL444" s="135"/>
      <c r="EV444" s="135"/>
      <c r="FF444" s="135"/>
      <c r="FP444" s="135"/>
      <c r="FZ444" s="135"/>
      <c r="GJ444" s="135"/>
      <c r="GT444" s="135"/>
      <c r="HD444" s="135"/>
      <c r="HN444" s="135"/>
      <c r="HX444" s="135"/>
      <c r="IH444" s="135"/>
      <c r="IR444" s="135"/>
      <c r="JB444" s="135"/>
      <c r="JL444" s="135"/>
    </row>
    <row xmlns:x14ac="http://schemas.microsoft.com/office/spreadsheetml/2009/9/ac" r="445" s="3" customFormat="true" x14ac:dyDescent="0.25">
      <c r="A445" s="419"/>
      <c r="B445" s="135"/>
      <c r="L445" s="135"/>
      <c r="V445" s="135"/>
      <c r="AF445" s="135"/>
      <c r="AP445" s="135"/>
      <c r="AZ445" s="135"/>
      <c r="BJ445" s="135"/>
      <c r="BT445" s="135"/>
      <c r="CD445" s="135"/>
      <c r="CN445" s="135"/>
      <c r="CO445" s="135"/>
      <c r="CP445" s="135"/>
      <c r="CQ445" s="135"/>
      <c r="CR445" s="135"/>
      <c r="CS445" s="135"/>
      <c r="CT445" s="135"/>
      <c r="CU445" s="135"/>
      <c r="CX445" s="135"/>
      <c r="DH445" s="135"/>
      <c r="DR445" s="135"/>
      <c r="EB445" s="135"/>
      <c r="EL445" s="135"/>
      <c r="EV445" s="135"/>
      <c r="FF445" s="135"/>
      <c r="FP445" s="135"/>
      <c r="FZ445" s="135"/>
      <c r="GJ445" s="135"/>
      <c r="GT445" s="135"/>
      <c r="HD445" s="135"/>
      <c r="HN445" s="135"/>
      <c r="HX445" s="135"/>
      <c r="IH445" s="135"/>
      <c r="IR445" s="135"/>
      <c r="JB445" s="135"/>
      <c r="JL445" s="135"/>
    </row>
    <row xmlns:x14ac="http://schemas.microsoft.com/office/spreadsheetml/2009/9/ac" r="446" s="3" customFormat="true" x14ac:dyDescent="0.25">
      <c r="A446" s="419"/>
      <c r="B446" s="135"/>
      <c r="L446" s="135"/>
      <c r="V446" s="135"/>
      <c r="AF446" s="135"/>
      <c r="AP446" s="135"/>
      <c r="AZ446" s="135"/>
      <c r="BJ446" s="135"/>
      <c r="BT446" s="135"/>
      <c r="CD446" s="135"/>
      <c r="CN446" s="135"/>
      <c r="CO446" s="135"/>
      <c r="CP446" s="135"/>
      <c r="CQ446" s="135"/>
      <c r="CR446" s="135"/>
      <c r="CS446" s="135"/>
      <c r="CT446" s="135"/>
      <c r="CU446" s="135"/>
      <c r="CX446" s="135"/>
      <c r="DH446" s="135"/>
      <c r="DR446" s="135"/>
      <c r="EB446" s="135"/>
      <c r="EL446" s="135"/>
      <c r="EV446" s="135"/>
      <c r="FF446" s="135"/>
      <c r="FP446" s="135"/>
      <c r="FZ446" s="135"/>
      <c r="GJ446" s="135"/>
      <c r="GT446" s="135"/>
      <c r="HD446" s="135"/>
      <c r="HN446" s="135"/>
      <c r="HX446" s="135"/>
      <c r="IH446" s="135"/>
      <c r="IR446" s="135"/>
      <c r="JB446" s="135"/>
      <c r="JL446" s="135"/>
    </row>
    <row xmlns:x14ac="http://schemas.microsoft.com/office/spreadsheetml/2009/9/ac" r="447" s="3" customFormat="true" x14ac:dyDescent="0.25">
      <c r="A447" s="419"/>
      <c r="B447" s="135"/>
      <c r="L447" s="135"/>
      <c r="V447" s="135"/>
      <c r="AF447" s="135"/>
      <c r="AP447" s="135"/>
      <c r="AZ447" s="135"/>
      <c r="BJ447" s="135"/>
      <c r="BT447" s="135"/>
      <c r="CD447" s="135"/>
      <c r="CN447" s="135"/>
      <c r="CO447" s="135"/>
      <c r="CP447" s="135"/>
      <c r="CQ447" s="135"/>
      <c r="CR447" s="135"/>
      <c r="CS447" s="135"/>
      <c r="CT447" s="135"/>
      <c r="CU447" s="135"/>
      <c r="CX447" s="135"/>
      <c r="DH447" s="135"/>
      <c r="DR447" s="135"/>
      <c r="EB447" s="135"/>
      <c r="EL447" s="135"/>
      <c r="EV447" s="135"/>
      <c r="FF447" s="135"/>
      <c r="FP447" s="135"/>
      <c r="FZ447" s="135"/>
      <c r="GJ447" s="135"/>
      <c r="GT447" s="135"/>
      <c r="HD447" s="135"/>
      <c r="HN447" s="135"/>
      <c r="HX447" s="135"/>
      <c r="IH447" s="135"/>
      <c r="IR447" s="135"/>
      <c r="JB447" s="135"/>
      <c r="JL447" s="135"/>
    </row>
    <row xmlns:x14ac="http://schemas.microsoft.com/office/spreadsheetml/2009/9/ac" r="448" s="3" customFormat="true" x14ac:dyDescent="0.25">
      <c r="A448" s="419"/>
      <c r="B448" s="135"/>
      <c r="L448" s="135"/>
      <c r="V448" s="135"/>
      <c r="AF448" s="135"/>
      <c r="AP448" s="135"/>
      <c r="AZ448" s="135"/>
      <c r="BJ448" s="135"/>
      <c r="BT448" s="135"/>
      <c r="CD448" s="135"/>
      <c r="CN448" s="135"/>
      <c r="CO448" s="135"/>
      <c r="CP448" s="135"/>
      <c r="CQ448" s="135"/>
      <c r="CR448" s="135"/>
      <c r="CS448" s="135"/>
      <c r="CT448" s="135"/>
      <c r="CU448" s="135"/>
      <c r="CX448" s="135"/>
      <c r="DH448" s="135"/>
      <c r="DR448" s="135"/>
      <c r="EB448" s="135"/>
      <c r="EL448" s="135"/>
      <c r="EV448" s="135"/>
      <c r="FF448" s="135"/>
      <c r="FP448" s="135"/>
      <c r="FZ448" s="135"/>
      <c r="GJ448" s="135"/>
      <c r="GT448" s="135"/>
      <c r="HD448" s="135"/>
      <c r="HN448" s="135"/>
      <c r="HX448" s="135"/>
      <c r="IH448" s="135"/>
      <c r="IR448" s="135"/>
      <c r="JB448" s="135"/>
      <c r="JL448" s="135"/>
    </row>
    <row xmlns:x14ac="http://schemas.microsoft.com/office/spreadsheetml/2009/9/ac" r="449" s="3" customFormat="true" x14ac:dyDescent="0.25">
      <c r="A449" s="419"/>
      <c r="B449" s="135"/>
      <c r="L449" s="135"/>
      <c r="V449" s="135"/>
      <c r="AF449" s="135"/>
      <c r="AP449" s="135"/>
      <c r="AZ449" s="135"/>
      <c r="BJ449" s="135"/>
      <c r="BT449" s="135"/>
      <c r="CD449" s="135"/>
      <c r="CN449" s="135"/>
      <c r="CO449" s="135"/>
      <c r="CP449" s="135"/>
      <c r="CQ449" s="135"/>
      <c r="CR449" s="135"/>
      <c r="CS449" s="135"/>
      <c r="CT449" s="135"/>
      <c r="CU449" s="135"/>
      <c r="CX449" s="135"/>
      <c r="DH449" s="135"/>
      <c r="DR449" s="135"/>
      <c r="EB449" s="135"/>
      <c r="EL449" s="135"/>
      <c r="EV449" s="135"/>
      <c r="FF449" s="135"/>
      <c r="FP449" s="135"/>
      <c r="FZ449" s="135"/>
      <c r="GJ449" s="135"/>
      <c r="GT449" s="135"/>
      <c r="HD449" s="135"/>
      <c r="HN449" s="135"/>
      <c r="HX449" s="135"/>
      <c r="IH449" s="135"/>
      <c r="IR449" s="135"/>
      <c r="JB449" s="135"/>
      <c r="JL449" s="135"/>
    </row>
    <row xmlns:x14ac="http://schemas.microsoft.com/office/spreadsheetml/2009/9/ac" r="450" s="3" customFormat="true" x14ac:dyDescent="0.25">
      <c r="A450" s="419"/>
      <c r="B450" s="135"/>
      <c r="L450" s="135"/>
      <c r="V450" s="135"/>
      <c r="AF450" s="135"/>
      <c r="AP450" s="135"/>
      <c r="AZ450" s="135"/>
      <c r="BJ450" s="135"/>
      <c r="BT450" s="135"/>
      <c r="CD450" s="135"/>
      <c r="CN450" s="135"/>
      <c r="CO450" s="135"/>
      <c r="CP450" s="135"/>
      <c r="CQ450" s="135"/>
      <c r="CR450" s="135"/>
      <c r="CS450" s="135"/>
      <c r="CT450" s="135"/>
      <c r="CU450" s="135"/>
      <c r="CX450" s="135"/>
      <c r="DH450" s="135"/>
      <c r="DR450" s="135"/>
      <c r="EB450" s="135"/>
      <c r="EL450" s="135"/>
      <c r="EV450" s="135"/>
      <c r="FF450" s="135"/>
      <c r="FP450" s="135"/>
      <c r="FZ450" s="135"/>
      <c r="GJ450" s="135"/>
      <c r="GT450" s="135"/>
      <c r="HD450" s="135"/>
      <c r="HN450" s="135"/>
      <c r="HX450" s="135"/>
      <c r="IH450" s="135"/>
      <c r="IR450" s="135"/>
      <c r="JB450" s="135"/>
      <c r="JL450" s="135"/>
    </row>
    <row xmlns:x14ac="http://schemas.microsoft.com/office/spreadsheetml/2009/9/ac" r="451" s="3" customFormat="true" x14ac:dyDescent="0.25">
      <c r="A451" s="419"/>
      <c r="B451" s="135"/>
      <c r="L451" s="135"/>
      <c r="V451" s="135"/>
      <c r="AF451" s="135"/>
      <c r="AP451" s="135"/>
      <c r="AZ451" s="135"/>
      <c r="BJ451" s="135"/>
      <c r="BT451" s="135"/>
      <c r="CD451" s="135"/>
      <c r="CN451" s="135"/>
      <c r="CO451" s="135"/>
      <c r="CP451" s="135"/>
      <c r="CQ451" s="135"/>
      <c r="CR451" s="135"/>
      <c r="CS451" s="135"/>
      <c r="CT451" s="135"/>
      <c r="CU451" s="135"/>
      <c r="CX451" s="135"/>
      <c r="DH451" s="135"/>
      <c r="DR451" s="135"/>
      <c r="EB451" s="135"/>
      <c r="EL451" s="135"/>
      <c r="EV451" s="135"/>
      <c r="FF451" s="135"/>
      <c r="FP451" s="135"/>
      <c r="FZ451" s="135"/>
      <c r="GJ451" s="135"/>
      <c r="GT451" s="135"/>
      <c r="HD451" s="135"/>
      <c r="HN451" s="135"/>
      <c r="HX451" s="135"/>
      <c r="IH451" s="135"/>
      <c r="IR451" s="135"/>
      <c r="JB451" s="135"/>
      <c r="JL451" s="135"/>
    </row>
    <row xmlns:x14ac="http://schemas.microsoft.com/office/spreadsheetml/2009/9/ac" r="452" s="3" customFormat="true" x14ac:dyDescent="0.25">
      <c r="A452" s="419"/>
      <c r="B452" s="135"/>
      <c r="L452" s="135"/>
      <c r="V452" s="135"/>
      <c r="AF452" s="135"/>
      <c r="AP452" s="135"/>
      <c r="AZ452" s="135"/>
      <c r="BJ452" s="135"/>
      <c r="BT452" s="135"/>
      <c r="CD452" s="135"/>
      <c r="CN452" s="135"/>
      <c r="CO452" s="135"/>
      <c r="CP452" s="135"/>
      <c r="CQ452" s="135"/>
      <c r="CR452" s="135"/>
      <c r="CS452" s="135"/>
      <c r="CT452" s="135"/>
      <c r="CU452" s="135"/>
      <c r="CX452" s="135"/>
      <c r="DH452" s="135"/>
      <c r="DR452" s="135"/>
      <c r="EB452" s="135"/>
      <c r="EL452" s="135"/>
      <c r="EV452" s="135"/>
      <c r="FF452" s="135"/>
      <c r="FP452" s="135"/>
      <c r="FZ452" s="135"/>
      <c r="GJ452" s="135"/>
      <c r="GT452" s="135"/>
      <c r="HD452" s="135"/>
      <c r="HN452" s="135"/>
      <c r="HX452" s="135"/>
      <c r="IH452" s="135"/>
      <c r="IR452" s="135"/>
      <c r="JB452" s="135"/>
      <c r="JL452" s="135"/>
    </row>
    <row xmlns:x14ac="http://schemas.microsoft.com/office/spreadsheetml/2009/9/ac" r="453" s="3" customFormat="true" x14ac:dyDescent="0.25">
      <c r="A453" s="419"/>
      <c r="B453" s="135"/>
      <c r="L453" s="135"/>
      <c r="V453" s="135"/>
      <c r="AF453" s="135"/>
      <c r="AP453" s="135"/>
      <c r="AZ453" s="135"/>
      <c r="BJ453" s="135"/>
      <c r="BT453" s="135"/>
      <c r="CD453" s="135"/>
      <c r="CN453" s="135"/>
      <c r="CO453" s="135"/>
      <c r="CP453" s="135"/>
      <c r="CQ453" s="135"/>
      <c r="CR453" s="135"/>
      <c r="CS453" s="135"/>
      <c r="CT453" s="135"/>
      <c r="CU453" s="135"/>
      <c r="CX453" s="135"/>
      <c r="DH453" s="135"/>
      <c r="DR453" s="135"/>
      <c r="EB453" s="135"/>
      <c r="EL453" s="135"/>
      <c r="EV453" s="135"/>
      <c r="FF453" s="135"/>
      <c r="FP453" s="135"/>
      <c r="FZ453" s="135"/>
      <c r="GJ453" s="135"/>
      <c r="GT453" s="135"/>
      <c r="HD453" s="135"/>
      <c r="HN453" s="135"/>
      <c r="HX453" s="135"/>
      <c r="IH453" s="135"/>
      <c r="IR453" s="135"/>
      <c r="JB453" s="135"/>
      <c r="JL453" s="135"/>
    </row>
    <row xmlns:x14ac="http://schemas.microsoft.com/office/spreadsheetml/2009/9/ac" r="454" s="3" customFormat="true" x14ac:dyDescent="0.25">
      <c r="A454" s="419"/>
      <c r="B454" s="135"/>
      <c r="L454" s="135"/>
      <c r="V454" s="135"/>
      <c r="AF454" s="135"/>
      <c r="AP454" s="135"/>
      <c r="AZ454" s="135"/>
      <c r="BJ454" s="135"/>
      <c r="BT454" s="135"/>
      <c r="CD454" s="135"/>
      <c r="CN454" s="135"/>
      <c r="CO454" s="135"/>
      <c r="CP454" s="135"/>
      <c r="CQ454" s="135"/>
      <c r="CR454" s="135"/>
      <c r="CS454" s="135"/>
      <c r="CT454" s="135"/>
      <c r="CU454" s="135"/>
      <c r="CX454" s="135"/>
      <c r="DH454" s="135"/>
      <c r="DR454" s="135"/>
      <c r="EB454" s="135"/>
      <c r="EL454" s="135"/>
      <c r="EV454" s="135"/>
      <c r="FF454" s="135"/>
      <c r="FP454" s="135"/>
      <c r="FZ454" s="135"/>
      <c r="GJ454" s="135"/>
      <c r="GT454" s="135"/>
      <c r="HD454" s="135"/>
      <c r="HN454" s="135"/>
      <c r="HX454" s="135"/>
      <c r="IH454" s="135"/>
      <c r="IR454" s="135"/>
      <c r="JB454" s="135"/>
      <c r="JL454" s="135"/>
    </row>
    <row xmlns:x14ac="http://schemas.microsoft.com/office/spreadsheetml/2009/9/ac" r="455" s="3" customFormat="true" x14ac:dyDescent="0.25">
      <c r="A455" s="419"/>
      <c r="B455" s="135"/>
      <c r="L455" s="135"/>
      <c r="V455" s="135"/>
      <c r="AF455" s="135"/>
      <c r="AP455" s="135"/>
      <c r="AZ455" s="135"/>
      <c r="BJ455" s="135"/>
      <c r="BT455" s="135"/>
      <c r="CD455" s="135"/>
      <c r="CN455" s="135"/>
      <c r="CO455" s="135"/>
      <c r="CP455" s="135"/>
      <c r="CQ455" s="135"/>
      <c r="CR455" s="135"/>
      <c r="CS455" s="135"/>
      <c r="CT455" s="135"/>
      <c r="CU455" s="135"/>
      <c r="CX455" s="135"/>
      <c r="DH455" s="135"/>
      <c r="DR455" s="135"/>
      <c r="EB455" s="135"/>
      <c r="EL455" s="135"/>
      <c r="EV455" s="135"/>
      <c r="FF455" s="135"/>
      <c r="FP455" s="135"/>
      <c r="FZ455" s="135"/>
      <c r="GJ455" s="135"/>
      <c r="GT455" s="135"/>
      <c r="HD455" s="135"/>
      <c r="HN455" s="135"/>
      <c r="HX455" s="135"/>
      <c r="IH455" s="135"/>
      <c r="IR455" s="135"/>
      <c r="JB455" s="135"/>
      <c r="JL455" s="135"/>
    </row>
    <row xmlns:x14ac="http://schemas.microsoft.com/office/spreadsheetml/2009/9/ac" r="456" s="3" customFormat="true" x14ac:dyDescent="0.25">
      <c r="A456" s="419"/>
      <c r="B456" s="135"/>
      <c r="L456" s="135"/>
      <c r="V456" s="135"/>
      <c r="AF456" s="135"/>
      <c r="AP456" s="135"/>
      <c r="AZ456" s="135"/>
      <c r="BJ456" s="135"/>
      <c r="BT456" s="135"/>
      <c r="CD456" s="135"/>
      <c r="CN456" s="135"/>
      <c r="CO456" s="135"/>
      <c r="CP456" s="135"/>
      <c r="CQ456" s="135"/>
      <c r="CR456" s="135"/>
      <c r="CS456" s="135"/>
      <c r="CT456" s="135"/>
      <c r="CU456" s="135"/>
      <c r="CX456" s="135"/>
      <c r="DH456" s="135"/>
      <c r="DR456" s="135"/>
      <c r="EB456" s="135"/>
      <c r="EL456" s="135"/>
      <c r="EV456" s="135"/>
      <c r="FF456" s="135"/>
      <c r="FP456" s="135"/>
      <c r="FZ456" s="135"/>
      <c r="GJ456" s="135"/>
      <c r="GT456" s="135"/>
      <c r="HD456" s="135"/>
      <c r="HN456" s="135"/>
      <c r="HX456" s="135"/>
      <c r="IH456" s="135"/>
      <c r="IR456" s="135"/>
      <c r="JB456" s="135"/>
      <c r="JL456" s="135"/>
    </row>
    <row xmlns:x14ac="http://schemas.microsoft.com/office/spreadsheetml/2009/9/ac" r="457" s="3" customFormat="true" x14ac:dyDescent="0.25">
      <c r="A457" s="419"/>
      <c r="B457" s="135"/>
      <c r="L457" s="135"/>
      <c r="V457" s="135"/>
      <c r="AF457" s="135"/>
      <c r="AP457" s="135"/>
      <c r="AZ457" s="135"/>
      <c r="BJ457" s="135"/>
      <c r="BT457" s="135"/>
      <c r="CD457" s="135"/>
      <c r="CN457" s="135"/>
      <c r="CO457" s="135"/>
      <c r="CP457" s="135"/>
      <c r="CQ457" s="135"/>
      <c r="CR457" s="135"/>
      <c r="CS457" s="135"/>
      <c r="CT457" s="135"/>
      <c r="CU457" s="135"/>
      <c r="CX457" s="135"/>
      <c r="DH457" s="135"/>
      <c r="DR457" s="135"/>
      <c r="EB457" s="135"/>
      <c r="EL457" s="135"/>
      <c r="EV457" s="135"/>
      <c r="FF457" s="135"/>
      <c r="FP457" s="135"/>
      <c r="FZ457" s="135"/>
      <c r="GJ457" s="135"/>
      <c r="GT457" s="135"/>
      <c r="HD457" s="135"/>
      <c r="HN457" s="135"/>
      <c r="HX457" s="135"/>
      <c r="IH457" s="135"/>
      <c r="IR457" s="135"/>
      <c r="JB457" s="135"/>
      <c r="JL457" s="135"/>
    </row>
    <row xmlns:x14ac="http://schemas.microsoft.com/office/spreadsheetml/2009/9/ac" r="458" s="3" customFormat="true" x14ac:dyDescent="0.25">
      <c r="A458" s="419"/>
      <c r="B458" s="135"/>
      <c r="L458" s="135"/>
      <c r="V458" s="135"/>
      <c r="AF458" s="135"/>
      <c r="AP458" s="135"/>
      <c r="AZ458" s="135"/>
      <c r="BJ458" s="135"/>
      <c r="BT458" s="135"/>
      <c r="CD458" s="135"/>
      <c r="CN458" s="135"/>
      <c r="CO458" s="135"/>
      <c r="CP458" s="135"/>
      <c r="CQ458" s="135"/>
      <c r="CR458" s="135"/>
      <c r="CS458" s="135"/>
      <c r="CT458" s="135"/>
      <c r="CU458" s="135"/>
      <c r="CX458" s="135"/>
      <c r="DH458" s="135"/>
      <c r="DR458" s="135"/>
      <c r="EB458" s="135"/>
      <c r="EL458" s="135"/>
      <c r="EV458" s="135"/>
      <c r="FF458" s="135"/>
      <c r="FP458" s="135"/>
      <c r="FZ458" s="135"/>
      <c r="GJ458" s="135"/>
      <c r="GT458" s="135"/>
      <c r="HD458" s="135"/>
      <c r="HN458" s="135"/>
      <c r="HX458" s="135"/>
      <c r="IH458" s="135"/>
      <c r="IR458" s="135"/>
      <c r="JB458" s="135"/>
      <c r="JL458" s="135"/>
    </row>
    <row xmlns:x14ac="http://schemas.microsoft.com/office/spreadsheetml/2009/9/ac" r="459" s="3" customFormat="true" x14ac:dyDescent="0.25">
      <c r="A459" s="419"/>
      <c r="B459" s="135"/>
      <c r="L459" s="135"/>
      <c r="V459" s="135"/>
      <c r="AF459" s="135"/>
      <c r="AP459" s="135"/>
      <c r="AZ459" s="135"/>
      <c r="BJ459" s="135"/>
      <c r="BT459" s="135"/>
      <c r="CD459" s="135"/>
      <c r="CN459" s="135"/>
      <c r="CO459" s="135"/>
      <c r="CP459" s="135"/>
      <c r="CQ459" s="135"/>
      <c r="CR459" s="135"/>
      <c r="CS459" s="135"/>
      <c r="CT459" s="135"/>
      <c r="CU459" s="135"/>
      <c r="CX459" s="135"/>
      <c r="DH459" s="135"/>
      <c r="DR459" s="135"/>
      <c r="EB459" s="135"/>
      <c r="EL459" s="135"/>
      <c r="EV459" s="135"/>
      <c r="FF459" s="135"/>
      <c r="FP459" s="135"/>
      <c r="FZ459" s="135"/>
      <c r="GJ459" s="135"/>
      <c r="GT459" s="135"/>
      <c r="HD459" s="135"/>
      <c r="HN459" s="135"/>
      <c r="HX459" s="135"/>
      <c r="IH459" s="135"/>
      <c r="IR459" s="135"/>
      <c r="JB459" s="135"/>
      <c r="JL459" s="135"/>
    </row>
    <row xmlns:x14ac="http://schemas.microsoft.com/office/spreadsheetml/2009/9/ac" r="460" s="3" customFormat="true" x14ac:dyDescent="0.25">
      <c r="A460" s="419"/>
      <c r="B460" s="135"/>
      <c r="L460" s="135"/>
      <c r="V460" s="135"/>
      <c r="AF460" s="135"/>
      <c r="AP460" s="135"/>
      <c r="AZ460" s="135"/>
      <c r="BJ460" s="135"/>
      <c r="BT460" s="135"/>
      <c r="CD460" s="135"/>
      <c r="CN460" s="135"/>
      <c r="CO460" s="135"/>
      <c r="CP460" s="135"/>
      <c r="CQ460" s="135"/>
      <c r="CR460" s="135"/>
      <c r="CS460" s="135"/>
      <c r="CT460" s="135"/>
      <c r="CU460" s="135"/>
      <c r="CX460" s="135"/>
      <c r="DH460" s="135"/>
      <c r="DR460" s="135"/>
      <c r="EB460" s="135"/>
      <c r="EL460" s="135"/>
      <c r="EV460" s="135"/>
      <c r="FF460" s="135"/>
      <c r="FP460" s="135"/>
      <c r="FZ460" s="135"/>
      <c r="GJ460" s="135"/>
      <c r="GT460" s="135"/>
      <c r="HD460" s="135"/>
      <c r="HN460" s="135"/>
      <c r="HX460" s="135"/>
      <c r="IH460" s="135"/>
      <c r="IR460" s="135"/>
      <c r="JB460" s="135"/>
      <c r="JL460" s="135"/>
    </row>
    <row xmlns:x14ac="http://schemas.microsoft.com/office/spreadsheetml/2009/9/ac" r="461" s="3" customFormat="true" x14ac:dyDescent="0.25">
      <c r="A461" s="419"/>
      <c r="B461" s="135"/>
      <c r="L461" s="135"/>
      <c r="V461" s="135"/>
      <c r="AF461" s="135"/>
      <c r="AP461" s="135"/>
      <c r="AZ461" s="135"/>
      <c r="BJ461" s="135"/>
      <c r="BT461" s="135"/>
      <c r="CD461" s="135"/>
      <c r="CN461" s="135"/>
      <c r="CO461" s="135"/>
      <c r="CP461" s="135"/>
      <c r="CQ461" s="135"/>
      <c r="CR461" s="135"/>
      <c r="CS461" s="135"/>
      <c r="CT461" s="135"/>
      <c r="CU461" s="135"/>
      <c r="CX461" s="135"/>
      <c r="DH461" s="135"/>
      <c r="DR461" s="135"/>
      <c r="EB461" s="135"/>
      <c r="EL461" s="135"/>
      <c r="EV461" s="135"/>
      <c r="FF461" s="135"/>
      <c r="FP461" s="135"/>
      <c r="FZ461" s="135"/>
      <c r="GJ461" s="135"/>
      <c r="GT461" s="135"/>
      <c r="HD461" s="135"/>
      <c r="HN461" s="135"/>
      <c r="HX461" s="135"/>
      <c r="IH461" s="135"/>
      <c r="IR461" s="135"/>
      <c r="JB461" s="135"/>
      <c r="JL461" s="135"/>
    </row>
    <row xmlns:x14ac="http://schemas.microsoft.com/office/spreadsheetml/2009/9/ac" r="462" s="3" customFormat="true" x14ac:dyDescent="0.25">
      <c r="A462" s="419"/>
      <c r="B462" s="135"/>
      <c r="L462" s="135"/>
      <c r="V462" s="135"/>
      <c r="AF462" s="135"/>
      <c r="AP462" s="135"/>
      <c r="AZ462" s="135"/>
      <c r="BJ462" s="135"/>
      <c r="BT462" s="135"/>
      <c r="CD462" s="135"/>
      <c r="CN462" s="135"/>
      <c r="CO462" s="135"/>
      <c r="CP462" s="135"/>
      <c r="CQ462" s="135"/>
      <c r="CR462" s="135"/>
      <c r="CS462" s="135"/>
      <c r="CT462" s="135"/>
      <c r="CU462" s="135"/>
      <c r="CX462" s="135"/>
      <c r="DH462" s="135"/>
      <c r="DR462" s="135"/>
      <c r="EB462" s="135"/>
      <c r="EL462" s="135"/>
      <c r="EV462" s="135"/>
      <c r="FF462" s="135"/>
      <c r="FP462" s="135"/>
      <c r="FZ462" s="135"/>
      <c r="GJ462" s="135"/>
      <c r="GT462" s="135"/>
      <c r="HD462" s="135"/>
      <c r="HN462" s="135"/>
      <c r="HX462" s="135"/>
      <c r="IH462" s="135"/>
      <c r="IR462" s="135"/>
      <c r="JB462" s="135"/>
      <c r="JL462" s="135"/>
    </row>
    <row xmlns:x14ac="http://schemas.microsoft.com/office/spreadsheetml/2009/9/ac" r="463" s="3" customFormat="true" x14ac:dyDescent="0.25">
      <c r="A463" s="419"/>
      <c r="B463" s="135"/>
      <c r="L463" s="135"/>
      <c r="V463" s="135"/>
      <c r="AF463" s="135"/>
      <c r="AP463" s="135"/>
      <c r="AZ463" s="135"/>
      <c r="BJ463" s="135"/>
      <c r="BT463" s="135"/>
      <c r="CD463" s="135"/>
      <c r="CN463" s="135"/>
      <c r="CO463" s="135"/>
      <c r="CP463" s="135"/>
      <c r="CQ463" s="135"/>
      <c r="CR463" s="135"/>
      <c r="CS463" s="135"/>
      <c r="CT463" s="135"/>
      <c r="CU463" s="135"/>
      <c r="CX463" s="135"/>
      <c r="DH463" s="135"/>
      <c r="DR463" s="135"/>
      <c r="EB463" s="135"/>
      <c r="EL463" s="135"/>
      <c r="EV463" s="135"/>
      <c r="FF463" s="135"/>
      <c r="FP463" s="135"/>
      <c r="FZ463" s="135"/>
      <c r="GJ463" s="135"/>
      <c r="GT463" s="135"/>
      <c r="HD463" s="135"/>
      <c r="HN463" s="135"/>
      <c r="HX463" s="135"/>
      <c r="IH463" s="135"/>
      <c r="IR463" s="135"/>
      <c r="JB463" s="135"/>
      <c r="JL463" s="135"/>
    </row>
    <row xmlns:x14ac="http://schemas.microsoft.com/office/spreadsheetml/2009/9/ac" r="464" s="3" customFormat="true" x14ac:dyDescent="0.25">
      <c r="A464" s="419"/>
      <c r="B464" s="135"/>
      <c r="L464" s="135"/>
      <c r="V464" s="135"/>
      <c r="AF464" s="135"/>
      <c r="AP464" s="135"/>
      <c r="AZ464" s="135"/>
      <c r="BJ464" s="135"/>
      <c r="BT464" s="135"/>
      <c r="CD464" s="135"/>
      <c r="CN464" s="135"/>
      <c r="CO464" s="135"/>
      <c r="CP464" s="135"/>
      <c r="CQ464" s="135"/>
      <c r="CR464" s="135"/>
      <c r="CS464" s="135"/>
      <c r="CT464" s="135"/>
      <c r="CU464" s="135"/>
      <c r="CX464" s="135"/>
      <c r="DH464" s="135"/>
      <c r="DR464" s="135"/>
      <c r="EB464" s="135"/>
      <c r="EL464" s="135"/>
      <c r="EV464" s="135"/>
      <c r="FF464" s="135"/>
      <c r="FP464" s="135"/>
      <c r="FZ464" s="135"/>
      <c r="GJ464" s="135"/>
      <c r="GT464" s="135"/>
      <c r="HD464" s="135"/>
      <c r="HN464" s="135"/>
      <c r="HX464" s="135"/>
      <c r="IH464" s="135"/>
      <c r="IR464" s="135"/>
      <c r="JB464" s="135"/>
      <c r="JL464" s="135"/>
    </row>
    <row xmlns:x14ac="http://schemas.microsoft.com/office/spreadsheetml/2009/9/ac" r="465" s="3" customFormat="true" x14ac:dyDescent="0.25">
      <c r="A465" s="419"/>
      <c r="B465" s="135"/>
      <c r="L465" s="135"/>
      <c r="V465" s="135"/>
      <c r="AF465" s="135"/>
      <c r="AP465" s="135"/>
      <c r="AZ465" s="135"/>
      <c r="BJ465" s="135"/>
      <c r="BT465" s="135"/>
      <c r="CD465" s="135"/>
      <c r="CN465" s="135"/>
      <c r="CO465" s="135"/>
      <c r="CP465" s="135"/>
      <c r="CQ465" s="135"/>
      <c r="CR465" s="135"/>
      <c r="CS465" s="135"/>
      <c r="CT465" s="135"/>
      <c r="CU465" s="135"/>
      <c r="CX465" s="135"/>
      <c r="DH465" s="135"/>
      <c r="DR465" s="135"/>
      <c r="EB465" s="135"/>
      <c r="EL465" s="135"/>
      <c r="EV465" s="135"/>
      <c r="FF465" s="135"/>
      <c r="FP465" s="135"/>
      <c r="FZ465" s="135"/>
      <c r="GJ465" s="135"/>
      <c r="GT465" s="135"/>
      <c r="HD465" s="135"/>
      <c r="HN465" s="135"/>
      <c r="HX465" s="135"/>
      <c r="IH465" s="135"/>
      <c r="IR465" s="135"/>
      <c r="JB465" s="135"/>
      <c r="JL465" s="135"/>
    </row>
    <row xmlns:x14ac="http://schemas.microsoft.com/office/spreadsheetml/2009/9/ac" r="466" s="3" customFormat="true" x14ac:dyDescent="0.25">
      <c r="A466" s="419"/>
      <c r="B466" s="135"/>
      <c r="L466" s="135"/>
      <c r="V466" s="135"/>
      <c r="AF466" s="135"/>
      <c r="AP466" s="135"/>
      <c r="AZ466" s="135"/>
      <c r="BJ466" s="135"/>
      <c r="BT466" s="135"/>
      <c r="CD466" s="135"/>
      <c r="CN466" s="135"/>
      <c r="CO466" s="135"/>
      <c r="CP466" s="135"/>
      <c r="CQ466" s="135"/>
      <c r="CR466" s="135"/>
      <c r="CS466" s="135"/>
      <c r="CT466" s="135"/>
      <c r="CU466" s="135"/>
      <c r="CX466" s="135"/>
      <c r="DH466" s="135"/>
      <c r="DR466" s="135"/>
      <c r="EB466" s="135"/>
      <c r="EL466" s="135"/>
      <c r="EV466" s="135"/>
      <c r="FF466" s="135"/>
      <c r="FP466" s="135"/>
      <c r="FZ466" s="135"/>
      <c r="GJ466" s="135"/>
      <c r="GT466" s="135"/>
      <c r="HD466" s="135"/>
      <c r="HN466" s="135"/>
      <c r="HX466" s="135"/>
      <c r="IH466" s="135"/>
      <c r="IR466" s="135"/>
      <c r="JB466" s="135"/>
      <c r="JL466" s="135"/>
    </row>
    <row xmlns:x14ac="http://schemas.microsoft.com/office/spreadsheetml/2009/9/ac" r="467" s="3" customFormat="true" x14ac:dyDescent="0.25">
      <c r="A467" s="419"/>
      <c r="B467" s="135"/>
      <c r="L467" s="135"/>
      <c r="V467" s="135"/>
      <c r="AF467" s="135"/>
      <c r="AP467" s="135"/>
      <c r="AZ467" s="135"/>
      <c r="BJ467" s="135"/>
      <c r="BT467" s="135"/>
      <c r="CD467" s="135"/>
      <c r="CN467" s="135"/>
      <c r="CO467" s="135"/>
      <c r="CP467" s="135"/>
      <c r="CQ467" s="135"/>
      <c r="CR467" s="135"/>
      <c r="CS467" s="135"/>
      <c r="CT467" s="135"/>
      <c r="CU467" s="135"/>
      <c r="CX467" s="135"/>
      <c r="DH467" s="135"/>
      <c r="DR467" s="135"/>
      <c r="EB467" s="135"/>
      <c r="EL467" s="135"/>
      <c r="EV467" s="135"/>
      <c r="FF467" s="135"/>
      <c r="FP467" s="135"/>
      <c r="FZ467" s="135"/>
      <c r="GJ467" s="135"/>
      <c r="GT467" s="135"/>
      <c r="HD467" s="135"/>
      <c r="HN467" s="135"/>
      <c r="HX467" s="135"/>
      <c r="IH467" s="135"/>
      <c r="IR467" s="135"/>
      <c r="JB467" s="135"/>
      <c r="JL467" s="135"/>
    </row>
    <row xmlns:x14ac="http://schemas.microsoft.com/office/spreadsheetml/2009/9/ac" r="468" s="3" customFormat="true" x14ac:dyDescent="0.25">
      <c r="A468" s="419"/>
      <c r="B468" s="135"/>
      <c r="L468" s="135"/>
      <c r="V468" s="135"/>
      <c r="AF468" s="135"/>
      <c r="AP468" s="135"/>
      <c r="AZ468" s="135"/>
      <c r="BJ468" s="135"/>
      <c r="BT468" s="135"/>
      <c r="CD468" s="135"/>
      <c r="CN468" s="135"/>
      <c r="CO468" s="135"/>
      <c r="CP468" s="135"/>
      <c r="CQ468" s="135"/>
      <c r="CR468" s="135"/>
      <c r="CS468" s="135"/>
      <c r="CT468" s="135"/>
      <c r="CU468" s="135"/>
      <c r="CX468" s="135"/>
      <c r="DH468" s="135"/>
      <c r="DR468" s="135"/>
      <c r="EB468" s="135"/>
      <c r="EL468" s="135"/>
      <c r="EV468" s="135"/>
      <c r="FF468" s="135"/>
      <c r="FP468" s="135"/>
      <c r="FZ468" s="135"/>
      <c r="GJ468" s="135"/>
      <c r="GT468" s="135"/>
      <c r="HD468" s="135"/>
      <c r="HN468" s="135"/>
      <c r="HX468" s="135"/>
      <c r="IH468" s="135"/>
      <c r="IR468" s="135"/>
      <c r="JB468" s="135"/>
      <c r="JL468" s="135"/>
    </row>
    <row xmlns:x14ac="http://schemas.microsoft.com/office/spreadsheetml/2009/9/ac" r="469" s="3" customFormat="true" x14ac:dyDescent="0.25">
      <c r="A469" s="419"/>
      <c r="B469" s="135"/>
      <c r="L469" s="135"/>
      <c r="V469" s="135"/>
      <c r="AF469" s="135"/>
      <c r="AP469" s="135"/>
      <c r="AZ469" s="135"/>
      <c r="BJ469" s="135"/>
      <c r="BT469" s="135"/>
      <c r="CD469" s="135"/>
      <c r="CN469" s="135"/>
      <c r="CO469" s="135"/>
      <c r="CP469" s="135"/>
      <c r="CQ469" s="135"/>
      <c r="CR469" s="135"/>
      <c r="CS469" s="135"/>
      <c r="CT469" s="135"/>
      <c r="CU469" s="135"/>
      <c r="CX469" s="135"/>
      <c r="DH469" s="135"/>
      <c r="DR469" s="135"/>
      <c r="EB469" s="135"/>
      <c r="EL469" s="135"/>
      <c r="EV469" s="135"/>
      <c r="FF469" s="135"/>
      <c r="FP469" s="135"/>
      <c r="FZ469" s="135"/>
      <c r="GJ469" s="135"/>
      <c r="GT469" s="135"/>
      <c r="HD469" s="135"/>
      <c r="HN469" s="135"/>
      <c r="HX469" s="135"/>
      <c r="IH469" s="135"/>
      <c r="IR469" s="135"/>
      <c r="JB469" s="135"/>
      <c r="JL469" s="135"/>
    </row>
    <row xmlns:x14ac="http://schemas.microsoft.com/office/spreadsheetml/2009/9/ac" r="470" s="3" customFormat="true" x14ac:dyDescent="0.25">
      <c r="A470" s="419"/>
      <c r="B470" s="135"/>
      <c r="L470" s="135"/>
      <c r="V470" s="135"/>
      <c r="AF470" s="135"/>
      <c r="AP470" s="135"/>
      <c r="AZ470" s="135"/>
      <c r="BJ470" s="135"/>
      <c r="BT470" s="135"/>
      <c r="CD470" s="135"/>
      <c r="CN470" s="135"/>
      <c r="CO470" s="135"/>
      <c r="CP470" s="135"/>
      <c r="CQ470" s="135"/>
      <c r="CR470" s="135"/>
      <c r="CS470" s="135"/>
      <c r="CT470" s="135"/>
      <c r="CU470" s="135"/>
      <c r="CX470" s="135"/>
      <c r="DH470" s="135"/>
      <c r="DR470" s="135"/>
      <c r="EB470" s="135"/>
      <c r="EL470" s="135"/>
      <c r="EV470" s="135"/>
      <c r="FF470" s="135"/>
      <c r="FP470" s="135"/>
      <c r="FZ470" s="135"/>
      <c r="GJ470" s="135"/>
      <c r="GT470" s="135"/>
      <c r="HD470" s="135"/>
      <c r="HN470" s="135"/>
      <c r="HX470" s="135"/>
      <c r="IH470" s="135"/>
      <c r="IR470" s="135"/>
      <c r="JB470" s="135"/>
      <c r="JL470" s="135"/>
    </row>
    <row xmlns:x14ac="http://schemas.microsoft.com/office/spreadsheetml/2009/9/ac" r="471" s="3" customFormat="true" x14ac:dyDescent="0.25">
      <c r="A471" s="419"/>
      <c r="B471" s="135"/>
      <c r="L471" s="135"/>
      <c r="V471" s="135"/>
      <c r="AF471" s="135"/>
      <c r="AP471" s="135"/>
      <c r="AZ471" s="135"/>
      <c r="BJ471" s="135"/>
      <c r="BT471" s="135"/>
      <c r="CD471" s="135"/>
      <c r="CN471" s="135"/>
      <c r="CO471" s="135"/>
      <c r="CP471" s="135"/>
      <c r="CQ471" s="135"/>
      <c r="CR471" s="135"/>
      <c r="CS471" s="135"/>
      <c r="CT471" s="135"/>
      <c r="CU471" s="135"/>
      <c r="CX471" s="135"/>
      <c r="DH471" s="135"/>
      <c r="DR471" s="135"/>
      <c r="EB471" s="135"/>
      <c r="EL471" s="135"/>
      <c r="EV471" s="135"/>
      <c r="FF471" s="135"/>
      <c r="FP471" s="135"/>
      <c r="FZ471" s="135"/>
      <c r="GJ471" s="135"/>
      <c r="GT471" s="135"/>
      <c r="HD471" s="135"/>
      <c r="HN471" s="135"/>
      <c r="HX471" s="135"/>
      <c r="IH471" s="135"/>
      <c r="IR471" s="135"/>
      <c r="JB471" s="135"/>
      <c r="JL471" s="135"/>
    </row>
    <row xmlns:x14ac="http://schemas.microsoft.com/office/spreadsheetml/2009/9/ac" r="472" s="3" customFormat="true" x14ac:dyDescent="0.25">
      <c r="A472" s="419"/>
      <c r="B472" s="135"/>
      <c r="L472" s="135"/>
      <c r="V472" s="135"/>
      <c r="AF472" s="135"/>
      <c r="AP472" s="135"/>
      <c r="AZ472" s="135"/>
      <c r="BJ472" s="135"/>
      <c r="BT472" s="135"/>
      <c r="CD472" s="135"/>
      <c r="CN472" s="135"/>
      <c r="CO472" s="135"/>
      <c r="CP472" s="135"/>
      <c r="CQ472" s="135"/>
      <c r="CR472" s="135"/>
      <c r="CS472" s="135"/>
      <c r="CT472" s="135"/>
      <c r="CU472" s="135"/>
      <c r="CX472" s="135"/>
      <c r="DH472" s="135"/>
      <c r="DR472" s="135"/>
      <c r="EB472" s="135"/>
      <c r="EL472" s="135"/>
      <c r="EV472" s="135"/>
      <c r="FF472" s="135"/>
      <c r="FP472" s="135"/>
      <c r="FZ472" s="135"/>
      <c r="GJ472" s="135"/>
      <c r="GT472" s="135"/>
      <c r="HD472" s="135"/>
      <c r="HN472" s="135"/>
      <c r="HX472" s="135"/>
      <c r="IH472" s="135"/>
      <c r="IR472" s="135"/>
      <c r="JB472" s="135"/>
      <c r="JL472" s="135"/>
    </row>
    <row xmlns:x14ac="http://schemas.microsoft.com/office/spreadsheetml/2009/9/ac" r="473" s="3" customFormat="true" x14ac:dyDescent="0.25">
      <c r="A473" s="419"/>
      <c r="B473" s="135"/>
      <c r="L473" s="135"/>
      <c r="V473" s="135"/>
      <c r="AF473" s="135"/>
      <c r="AP473" s="135"/>
      <c r="AZ473" s="135"/>
      <c r="BJ473" s="135"/>
      <c r="BT473" s="135"/>
      <c r="CD473" s="135"/>
      <c r="CN473" s="135"/>
      <c r="CO473" s="135"/>
      <c r="CP473" s="135"/>
      <c r="CQ473" s="135"/>
      <c r="CR473" s="135"/>
      <c r="CS473" s="135"/>
      <c r="CT473" s="135"/>
      <c r="CU473" s="135"/>
      <c r="CX473" s="135"/>
      <c r="DH473" s="135"/>
      <c r="DR473" s="135"/>
      <c r="EB473" s="135"/>
      <c r="EL473" s="135"/>
      <c r="EV473" s="135"/>
      <c r="FF473" s="135"/>
      <c r="FP473" s="135"/>
      <c r="FZ473" s="135"/>
      <c r="GJ473" s="135"/>
      <c r="GT473" s="135"/>
      <c r="HD473" s="135"/>
      <c r="HN473" s="135"/>
      <c r="HX473" s="135"/>
      <c r="IH473" s="135"/>
      <c r="IR473" s="135"/>
      <c r="JB473" s="135"/>
      <c r="JL473" s="135"/>
    </row>
    <row xmlns:x14ac="http://schemas.microsoft.com/office/spreadsheetml/2009/9/ac" r="474" s="3" customFormat="true" x14ac:dyDescent="0.25">
      <c r="A474" s="419"/>
      <c r="B474" s="135"/>
      <c r="L474" s="135"/>
      <c r="V474" s="135"/>
      <c r="AF474" s="135"/>
      <c r="AP474" s="135"/>
      <c r="AZ474" s="135"/>
      <c r="BJ474" s="135"/>
      <c r="BT474" s="135"/>
      <c r="CD474" s="135"/>
      <c r="CN474" s="135"/>
      <c r="CO474" s="135"/>
      <c r="CP474" s="135"/>
      <c r="CQ474" s="135"/>
      <c r="CR474" s="135"/>
      <c r="CS474" s="135"/>
      <c r="CT474" s="135"/>
      <c r="CU474" s="135"/>
      <c r="CX474" s="135"/>
      <c r="DH474" s="135"/>
      <c r="DR474" s="135"/>
      <c r="EB474" s="135"/>
      <c r="EL474" s="135"/>
      <c r="EV474" s="135"/>
      <c r="FF474" s="135"/>
      <c r="FP474" s="135"/>
      <c r="FZ474" s="135"/>
      <c r="GJ474" s="135"/>
      <c r="GT474" s="135"/>
      <c r="HD474" s="135"/>
      <c r="HN474" s="135"/>
      <c r="HX474" s="135"/>
      <c r="IH474" s="135"/>
      <c r="IR474" s="135"/>
      <c r="JB474" s="135"/>
      <c r="JL474" s="135"/>
    </row>
    <row xmlns:x14ac="http://schemas.microsoft.com/office/spreadsheetml/2009/9/ac" r="475" s="3" customFormat="true" x14ac:dyDescent="0.25">
      <c r="A475" s="419"/>
      <c r="B475" s="135"/>
      <c r="L475" s="135"/>
      <c r="V475" s="135"/>
      <c r="AF475" s="135"/>
      <c r="AP475" s="135"/>
      <c r="AZ475" s="135"/>
      <c r="BJ475" s="135"/>
      <c r="BT475" s="135"/>
      <c r="CD475" s="135"/>
      <c r="CN475" s="135"/>
      <c r="CO475" s="135"/>
      <c r="CP475" s="135"/>
      <c r="CQ475" s="135"/>
      <c r="CR475" s="135"/>
      <c r="CS475" s="135"/>
      <c r="CT475" s="135"/>
      <c r="CU475" s="135"/>
      <c r="CX475" s="135"/>
      <c r="DH475" s="135"/>
      <c r="DR475" s="135"/>
      <c r="EB475" s="135"/>
      <c r="EL475" s="135"/>
      <c r="EV475" s="135"/>
      <c r="FF475" s="135"/>
      <c r="FP475" s="135"/>
      <c r="FZ475" s="135"/>
      <c r="GJ475" s="135"/>
      <c r="GT475" s="135"/>
      <c r="HD475" s="135"/>
      <c r="HN475" s="135"/>
      <c r="HX475" s="135"/>
      <c r="IH475" s="135"/>
      <c r="IR475" s="135"/>
      <c r="JB475" s="135"/>
      <c r="JL475" s="135"/>
    </row>
    <row xmlns:x14ac="http://schemas.microsoft.com/office/spreadsheetml/2009/9/ac" r="476" s="3" customFormat="true" x14ac:dyDescent="0.25">
      <c r="A476" s="419"/>
      <c r="B476" s="135"/>
      <c r="L476" s="135"/>
      <c r="V476" s="135"/>
      <c r="AF476" s="135"/>
      <c r="AP476" s="135"/>
      <c r="AZ476" s="135"/>
      <c r="BJ476" s="135"/>
      <c r="BT476" s="135"/>
      <c r="CD476" s="135"/>
      <c r="CN476" s="135"/>
      <c r="CO476" s="135"/>
      <c r="CP476" s="135"/>
      <c r="CQ476" s="135"/>
      <c r="CR476" s="135"/>
      <c r="CS476" s="135"/>
      <c r="CT476" s="135"/>
      <c r="CU476" s="135"/>
      <c r="CX476" s="135"/>
      <c r="DH476" s="135"/>
      <c r="DR476" s="135"/>
      <c r="EB476" s="135"/>
      <c r="EL476" s="135"/>
      <c r="EV476" s="135"/>
      <c r="FF476" s="135"/>
      <c r="FP476" s="135"/>
      <c r="FZ476" s="135"/>
      <c r="GJ476" s="135"/>
      <c r="GT476" s="135"/>
      <c r="HD476" s="135"/>
      <c r="HN476" s="135"/>
      <c r="HX476" s="135"/>
      <c r="IH476" s="135"/>
      <c r="IR476" s="135"/>
      <c r="JB476" s="135"/>
      <c r="JL476" s="135"/>
    </row>
    <row xmlns:x14ac="http://schemas.microsoft.com/office/spreadsheetml/2009/9/ac" r="477" s="3" customFormat="true" x14ac:dyDescent="0.25">
      <c r="A477" s="419"/>
      <c r="B477" s="135"/>
      <c r="L477" s="135"/>
      <c r="V477" s="135"/>
      <c r="AF477" s="135"/>
      <c r="AP477" s="135"/>
      <c r="AZ477" s="135"/>
      <c r="BJ477" s="135"/>
      <c r="BT477" s="135"/>
      <c r="CD477" s="135"/>
      <c r="CN477" s="135"/>
      <c r="CO477" s="135"/>
      <c r="CP477" s="135"/>
      <c r="CQ477" s="135"/>
      <c r="CR477" s="135"/>
      <c r="CS477" s="135"/>
      <c r="CT477" s="135"/>
      <c r="CU477" s="135"/>
      <c r="CX477" s="135"/>
      <c r="DH477" s="135"/>
      <c r="DR477" s="135"/>
      <c r="EB477" s="135"/>
      <c r="EL477" s="135"/>
      <c r="EV477" s="135"/>
      <c r="FF477" s="135"/>
      <c r="FP477" s="135"/>
      <c r="FZ477" s="135"/>
      <c r="GJ477" s="135"/>
      <c r="GT477" s="135"/>
      <c r="HD477" s="135"/>
      <c r="HN477" s="135"/>
      <c r="HX477" s="135"/>
      <c r="IH477" s="135"/>
      <c r="IR477" s="135"/>
      <c r="JB477" s="135"/>
      <c r="JL477" s="135"/>
    </row>
    <row xmlns:x14ac="http://schemas.microsoft.com/office/spreadsheetml/2009/9/ac" r="478" s="3" customFormat="true" x14ac:dyDescent="0.25">
      <c r="A478" s="419"/>
      <c r="B478" s="135"/>
      <c r="L478" s="135"/>
      <c r="V478" s="135"/>
      <c r="AF478" s="135"/>
      <c r="AP478" s="135"/>
      <c r="AZ478" s="135"/>
      <c r="BJ478" s="135"/>
      <c r="BT478" s="135"/>
      <c r="CD478" s="135"/>
      <c r="CN478" s="135"/>
      <c r="CO478" s="135"/>
      <c r="CP478" s="135"/>
      <c r="CQ478" s="135"/>
      <c r="CR478" s="135"/>
      <c r="CS478" s="135"/>
      <c r="CT478" s="135"/>
      <c r="CU478" s="135"/>
      <c r="CX478" s="135"/>
      <c r="DH478" s="135"/>
      <c r="DR478" s="135"/>
      <c r="EB478" s="135"/>
      <c r="EL478" s="135"/>
      <c r="EV478" s="135"/>
      <c r="FF478" s="135"/>
      <c r="FP478" s="135"/>
      <c r="FZ478" s="135"/>
      <c r="GJ478" s="135"/>
      <c r="GT478" s="135"/>
      <c r="HD478" s="135"/>
      <c r="HN478" s="135"/>
      <c r="HX478" s="135"/>
      <c r="IH478" s="135"/>
      <c r="IR478" s="135"/>
      <c r="JB478" s="135"/>
      <c r="JL478" s="135"/>
    </row>
    <row xmlns:x14ac="http://schemas.microsoft.com/office/spreadsheetml/2009/9/ac" r="479" s="3" customFormat="true" x14ac:dyDescent="0.25">
      <c r="A479" s="419"/>
      <c r="B479" s="135"/>
      <c r="L479" s="135"/>
      <c r="V479" s="135"/>
      <c r="AF479" s="135"/>
      <c r="AP479" s="135"/>
      <c r="AZ479" s="135"/>
      <c r="BJ479" s="135"/>
      <c r="BT479" s="135"/>
      <c r="CD479" s="135"/>
      <c r="CN479" s="135"/>
      <c r="CO479" s="135"/>
      <c r="CP479" s="135"/>
      <c r="CQ479" s="135"/>
      <c r="CR479" s="135"/>
      <c r="CS479" s="135"/>
      <c r="CT479" s="135"/>
      <c r="CU479" s="135"/>
      <c r="CX479" s="135"/>
      <c r="DH479" s="135"/>
      <c r="DR479" s="135"/>
      <c r="EB479" s="135"/>
      <c r="EL479" s="135"/>
      <c r="EV479" s="135"/>
      <c r="FF479" s="135"/>
      <c r="FP479" s="135"/>
      <c r="FZ479" s="135"/>
      <c r="GJ479" s="135"/>
      <c r="GT479" s="135"/>
      <c r="HD479" s="135"/>
      <c r="HN479" s="135"/>
      <c r="HX479" s="135"/>
      <c r="IH479" s="135"/>
      <c r="IR479" s="135"/>
      <c r="JB479" s="135"/>
      <c r="JL479" s="135"/>
    </row>
    <row xmlns:x14ac="http://schemas.microsoft.com/office/spreadsheetml/2009/9/ac" r="480" s="3" customFormat="true" x14ac:dyDescent="0.25">
      <c r="A480" s="419"/>
      <c r="B480" s="135"/>
      <c r="L480" s="135"/>
      <c r="V480" s="135"/>
      <c r="AF480" s="135"/>
      <c r="AP480" s="135"/>
      <c r="AZ480" s="135"/>
      <c r="BJ480" s="135"/>
      <c r="BT480" s="135"/>
      <c r="CD480" s="135"/>
      <c r="CN480" s="135"/>
      <c r="CO480" s="135"/>
      <c r="CP480" s="135"/>
      <c r="CQ480" s="135"/>
      <c r="CR480" s="135"/>
      <c r="CS480" s="135"/>
      <c r="CT480" s="135"/>
      <c r="CU480" s="135"/>
      <c r="CX480" s="135"/>
      <c r="DH480" s="135"/>
      <c r="DR480" s="135"/>
      <c r="EB480" s="135"/>
      <c r="EL480" s="135"/>
      <c r="EV480" s="135"/>
      <c r="FF480" s="135"/>
      <c r="FP480" s="135"/>
      <c r="FZ480" s="135"/>
      <c r="GJ480" s="135"/>
      <c r="GT480" s="135"/>
      <c r="HD480" s="135"/>
      <c r="HN480" s="135"/>
      <c r="HX480" s="135"/>
      <c r="IH480" s="135"/>
      <c r="IR480" s="135"/>
      <c r="JB480" s="135"/>
      <c r="JL480" s="135"/>
    </row>
    <row xmlns:x14ac="http://schemas.microsoft.com/office/spreadsheetml/2009/9/ac" r="481" s="3" customFormat="true" x14ac:dyDescent="0.25">
      <c r="A481" s="419"/>
      <c r="B481" s="135"/>
      <c r="L481" s="135"/>
      <c r="V481" s="135"/>
      <c r="AF481" s="135"/>
      <c r="AP481" s="135"/>
      <c r="AZ481" s="135"/>
      <c r="BJ481" s="135"/>
      <c r="BT481" s="135"/>
      <c r="CD481" s="135"/>
      <c r="CN481" s="135"/>
      <c r="CO481" s="135"/>
      <c r="CP481" s="135"/>
      <c r="CQ481" s="135"/>
      <c r="CR481" s="135"/>
      <c r="CS481" s="135"/>
      <c r="CT481" s="135"/>
      <c r="CU481" s="135"/>
      <c r="CX481" s="135"/>
      <c r="DH481" s="135"/>
      <c r="DR481" s="135"/>
      <c r="EB481" s="135"/>
      <c r="EL481" s="135"/>
      <c r="EV481" s="135"/>
      <c r="FF481" s="135"/>
      <c r="FP481" s="135"/>
      <c r="FZ481" s="135"/>
      <c r="GJ481" s="135"/>
      <c r="GT481" s="135"/>
      <c r="HD481" s="135"/>
      <c r="HN481" s="135"/>
      <c r="HX481" s="135"/>
      <c r="IH481" s="135"/>
      <c r="IR481" s="135"/>
      <c r="JB481" s="135"/>
      <c r="JL481" s="135"/>
    </row>
    <row xmlns:x14ac="http://schemas.microsoft.com/office/spreadsheetml/2009/9/ac" r="482" s="3" customFormat="true" x14ac:dyDescent="0.25">
      <c r="A482" s="419"/>
      <c r="B482" s="135"/>
      <c r="L482" s="135"/>
      <c r="V482" s="135"/>
      <c r="AF482" s="135"/>
      <c r="AP482" s="135"/>
      <c r="AZ482" s="135"/>
      <c r="BJ482" s="135"/>
      <c r="BT482" s="135"/>
      <c r="CD482" s="135"/>
      <c r="CN482" s="135"/>
      <c r="CO482" s="135"/>
      <c r="CP482" s="135"/>
      <c r="CQ482" s="135"/>
      <c r="CR482" s="135"/>
      <c r="CS482" s="135"/>
      <c r="CT482" s="135"/>
      <c r="CU482" s="135"/>
      <c r="CX482" s="135"/>
      <c r="DH482" s="135"/>
      <c r="DR482" s="135"/>
      <c r="EB482" s="135"/>
      <c r="EL482" s="135"/>
      <c r="EV482" s="135"/>
      <c r="FF482" s="135"/>
      <c r="FP482" s="135"/>
      <c r="FZ482" s="135"/>
      <c r="GJ482" s="135"/>
      <c r="GT482" s="135"/>
      <c r="HD482" s="135"/>
      <c r="HN482" s="135"/>
      <c r="HX482" s="135"/>
      <c r="IH482" s="135"/>
      <c r="IR482" s="135"/>
      <c r="JB482" s="135"/>
      <c r="JL482" s="135"/>
    </row>
    <row xmlns:x14ac="http://schemas.microsoft.com/office/spreadsheetml/2009/9/ac" r="483" s="3" customFormat="true" x14ac:dyDescent="0.25">
      <c r="A483" s="419"/>
      <c r="B483" s="135"/>
      <c r="L483" s="135"/>
      <c r="V483" s="135"/>
      <c r="AF483" s="135"/>
      <c r="AP483" s="135"/>
      <c r="AZ483" s="135"/>
      <c r="BJ483" s="135"/>
      <c r="BT483" s="135"/>
      <c r="CD483" s="135"/>
      <c r="CN483" s="135"/>
      <c r="CO483" s="135"/>
      <c r="CP483" s="135"/>
      <c r="CQ483" s="135"/>
      <c r="CR483" s="135"/>
      <c r="CS483" s="135"/>
      <c r="CT483" s="135"/>
      <c r="CU483" s="135"/>
      <c r="CX483" s="135"/>
      <c r="DH483" s="135"/>
      <c r="DR483" s="135"/>
      <c r="EB483" s="135"/>
      <c r="EL483" s="135"/>
      <c r="EV483" s="135"/>
      <c r="FF483" s="135"/>
      <c r="FP483" s="135"/>
      <c r="FZ483" s="135"/>
      <c r="GJ483" s="135"/>
      <c r="GT483" s="135"/>
      <c r="HD483" s="135"/>
      <c r="HN483" s="135"/>
      <c r="HX483" s="135"/>
      <c r="IH483" s="135"/>
      <c r="IR483" s="135"/>
      <c r="JB483" s="135"/>
      <c r="JL483" s="135"/>
    </row>
    <row xmlns:x14ac="http://schemas.microsoft.com/office/spreadsheetml/2009/9/ac" r="484" s="3" customFormat="true" x14ac:dyDescent="0.25">
      <c r="A484" s="419"/>
      <c r="B484" s="135"/>
      <c r="L484" s="135"/>
      <c r="V484" s="135"/>
      <c r="AF484" s="135"/>
      <c r="AP484" s="135"/>
      <c r="AZ484" s="135"/>
      <c r="BJ484" s="135"/>
      <c r="BT484" s="135"/>
      <c r="CD484" s="135"/>
      <c r="CN484" s="135"/>
      <c r="CO484" s="135"/>
      <c r="CP484" s="135"/>
      <c r="CQ484" s="135"/>
      <c r="CR484" s="135"/>
      <c r="CS484" s="135"/>
      <c r="CT484" s="135"/>
      <c r="CU484" s="135"/>
      <c r="CX484" s="135"/>
      <c r="DH484" s="135"/>
      <c r="DR484" s="135"/>
      <c r="EB484" s="135"/>
      <c r="EL484" s="135"/>
      <c r="EV484" s="135"/>
      <c r="FF484" s="135"/>
      <c r="FP484" s="135"/>
      <c r="FZ484" s="135"/>
      <c r="GJ484" s="135"/>
      <c r="GT484" s="135"/>
      <c r="HD484" s="135"/>
      <c r="HN484" s="135"/>
      <c r="HX484" s="135"/>
      <c r="IH484" s="135"/>
      <c r="IR484" s="135"/>
      <c r="JB484" s="135"/>
      <c r="JL484" s="135"/>
    </row>
    <row xmlns:x14ac="http://schemas.microsoft.com/office/spreadsheetml/2009/9/ac" r="485" s="3" customFormat="true" x14ac:dyDescent="0.25">
      <c r="A485" s="419"/>
      <c r="B485" s="135"/>
      <c r="L485" s="135"/>
      <c r="V485" s="135"/>
      <c r="AF485" s="135"/>
      <c r="AP485" s="135"/>
      <c r="AZ485" s="135"/>
      <c r="BJ485" s="135"/>
      <c r="BT485" s="135"/>
      <c r="CD485" s="135"/>
      <c r="CN485" s="135"/>
      <c r="CO485" s="135"/>
      <c r="CP485" s="135"/>
      <c r="CQ485" s="135"/>
      <c r="CR485" s="135"/>
      <c r="CS485" s="135"/>
      <c r="CT485" s="135"/>
      <c r="CU485" s="135"/>
      <c r="CX485" s="135"/>
      <c r="DH485" s="135"/>
      <c r="DR485" s="135"/>
      <c r="EB485" s="135"/>
      <c r="EL485" s="135"/>
      <c r="EV485" s="135"/>
      <c r="FF485" s="135"/>
      <c r="FP485" s="135"/>
      <c r="FZ485" s="135"/>
      <c r="GJ485" s="135"/>
      <c r="GT485" s="135"/>
      <c r="HD485" s="135"/>
      <c r="HN485" s="135"/>
      <c r="HX485" s="135"/>
      <c r="IH485" s="135"/>
      <c r="IR485" s="135"/>
      <c r="JB485" s="135"/>
      <c r="JL485" s="135"/>
    </row>
    <row xmlns:x14ac="http://schemas.microsoft.com/office/spreadsheetml/2009/9/ac" r="486" s="3" customFormat="true" x14ac:dyDescent="0.25">
      <c r="A486" s="419"/>
      <c r="B486" s="135"/>
      <c r="L486" s="135"/>
      <c r="V486" s="135"/>
      <c r="AF486" s="135"/>
      <c r="AP486" s="135"/>
      <c r="AZ486" s="135"/>
      <c r="BJ486" s="135"/>
      <c r="BT486" s="135"/>
      <c r="CD486" s="135"/>
      <c r="CN486" s="135"/>
      <c r="CO486" s="135"/>
      <c r="CP486" s="135"/>
      <c r="CQ486" s="135"/>
      <c r="CR486" s="135"/>
      <c r="CS486" s="135"/>
      <c r="CT486" s="135"/>
      <c r="CU486" s="135"/>
      <c r="CX486" s="135"/>
      <c r="DH486" s="135"/>
      <c r="DR486" s="135"/>
      <c r="EB486" s="135"/>
      <c r="EL486" s="135"/>
      <c r="EV486" s="135"/>
      <c r="FF486" s="135"/>
      <c r="FP486" s="135"/>
      <c r="FZ486" s="135"/>
      <c r="GJ486" s="135"/>
      <c r="GT486" s="135"/>
      <c r="HD486" s="135"/>
      <c r="HN486" s="135"/>
      <c r="HX486" s="135"/>
      <c r="IH486" s="135"/>
      <c r="IR486" s="135"/>
      <c r="JB486" s="135"/>
      <c r="JL486" s="135"/>
    </row>
    <row xmlns:x14ac="http://schemas.microsoft.com/office/spreadsheetml/2009/9/ac" r="487" s="3" customFormat="true" x14ac:dyDescent="0.25">
      <c r="A487" s="419"/>
      <c r="B487" s="135"/>
      <c r="L487" s="135"/>
      <c r="V487" s="135"/>
      <c r="AF487" s="135"/>
      <c r="AP487" s="135"/>
      <c r="AZ487" s="135"/>
      <c r="BJ487" s="135"/>
      <c r="BT487" s="135"/>
      <c r="CD487" s="135"/>
      <c r="CN487" s="135"/>
      <c r="CO487" s="135"/>
      <c r="CP487" s="135"/>
      <c r="CQ487" s="135"/>
      <c r="CR487" s="135"/>
      <c r="CS487" s="135"/>
      <c r="CT487" s="135"/>
      <c r="CU487" s="135"/>
      <c r="CX487" s="135"/>
      <c r="DH487" s="135"/>
      <c r="DR487" s="135"/>
      <c r="EB487" s="135"/>
      <c r="EL487" s="135"/>
      <c r="EV487" s="135"/>
      <c r="FF487" s="135"/>
      <c r="FP487" s="135"/>
      <c r="FZ487" s="135"/>
      <c r="GJ487" s="135"/>
      <c r="GT487" s="135"/>
      <c r="HD487" s="135"/>
      <c r="HN487" s="135"/>
      <c r="HX487" s="135"/>
      <c r="IH487" s="135"/>
      <c r="IR487" s="135"/>
      <c r="JB487" s="135"/>
      <c r="JL487" s="135"/>
    </row>
    <row xmlns:x14ac="http://schemas.microsoft.com/office/spreadsheetml/2009/9/ac" r="488" s="3" customFormat="true" x14ac:dyDescent="0.25">
      <c r="A488" s="419"/>
      <c r="B488" s="135"/>
      <c r="L488" s="135"/>
      <c r="V488" s="135"/>
      <c r="AF488" s="135"/>
      <c r="AP488" s="135"/>
      <c r="AZ488" s="135"/>
      <c r="BJ488" s="135"/>
      <c r="BT488" s="135"/>
      <c r="CD488" s="135"/>
      <c r="CN488" s="135"/>
      <c r="CO488" s="135"/>
      <c r="CP488" s="135"/>
      <c r="CQ488" s="135"/>
      <c r="CR488" s="135"/>
      <c r="CS488" s="135"/>
      <c r="CT488" s="135"/>
      <c r="CU488" s="135"/>
      <c r="CX488" s="135"/>
      <c r="DH488" s="135"/>
      <c r="DR488" s="135"/>
      <c r="EB488" s="135"/>
      <c r="EL488" s="135"/>
      <c r="EV488" s="135"/>
      <c r="FF488" s="135"/>
      <c r="FP488" s="135"/>
      <c r="FZ488" s="135"/>
      <c r="GJ488" s="135"/>
      <c r="GT488" s="135"/>
      <c r="HD488" s="135"/>
      <c r="HN488" s="135"/>
      <c r="HX488" s="135"/>
      <c r="IH488" s="135"/>
      <c r="IR488" s="135"/>
      <c r="JB488" s="135"/>
      <c r="JL488" s="135"/>
    </row>
    <row xmlns:x14ac="http://schemas.microsoft.com/office/spreadsheetml/2009/9/ac" r="489" s="3" customFormat="true" x14ac:dyDescent="0.25">
      <c r="A489" s="419"/>
      <c r="B489" s="135"/>
      <c r="L489" s="135"/>
      <c r="V489" s="135"/>
      <c r="AF489" s="135"/>
      <c r="AP489" s="135"/>
      <c r="AZ489" s="135"/>
      <c r="BJ489" s="135"/>
      <c r="BT489" s="135"/>
      <c r="CD489" s="135"/>
      <c r="CN489" s="135"/>
      <c r="CO489" s="135"/>
      <c r="CP489" s="135"/>
      <c r="CQ489" s="135"/>
      <c r="CR489" s="135"/>
      <c r="CS489" s="135"/>
      <c r="CT489" s="135"/>
      <c r="CU489" s="135"/>
      <c r="CX489" s="135"/>
      <c r="DH489" s="135"/>
      <c r="DR489" s="135"/>
      <c r="EB489" s="135"/>
      <c r="EL489" s="135"/>
      <c r="EV489" s="135"/>
      <c r="FF489" s="135"/>
      <c r="FP489" s="135"/>
      <c r="FZ489" s="135"/>
      <c r="GJ489" s="135"/>
      <c r="GT489" s="135"/>
      <c r="HD489" s="135"/>
      <c r="HN489" s="135"/>
      <c r="HX489" s="135"/>
      <c r="IH489" s="135"/>
      <c r="IR489" s="135"/>
      <c r="JB489" s="135"/>
      <c r="JL489" s="135"/>
    </row>
    <row xmlns:x14ac="http://schemas.microsoft.com/office/spreadsheetml/2009/9/ac" r="490" s="3" customFormat="true" x14ac:dyDescent="0.25">
      <c r="A490" s="419"/>
      <c r="B490" s="135"/>
      <c r="L490" s="135"/>
      <c r="V490" s="135"/>
      <c r="AF490" s="135"/>
      <c r="AP490" s="135"/>
      <c r="AZ490" s="135"/>
      <c r="BJ490" s="135"/>
      <c r="BT490" s="135"/>
      <c r="CD490" s="135"/>
      <c r="CN490" s="135"/>
      <c r="CO490" s="135"/>
      <c r="CP490" s="135"/>
      <c r="CQ490" s="135"/>
      <c r="CR490" s="135"/>
      <c r="CS490" s="135"/>
      <c r="CT490" s="135"/>
      <c r="CU490" s="135"/>
      <c r="CX490" s="135"/>
      <c r="DH490" s="135"/>
      <c r="DR490" s="135"/>
      <c r="EB490" s="135"/>
      <c r="EL490" s="135"/>
      <c r="EV490" s="135"/>
      <c r="FF490" s="135"/>
      <c r="FP490" s="135"/>
      <c r="FZ490" s="135"/>
      <c r="GJ490" s="135"/>
      <c r="GT490" s="135"/>
      <c r="HD490" s="135"/>
      <c r="HN490" s="135"/>
      <c r="HX490" s="135"/>
      <c r="IH490" s="135"/>
      <c r="IR490" s="135"/>
      <c r="JB490" s="135"/>
      <c r="JL490" s="135"/>
    </row>
    <row xmlns:x14ac="http://schemas.microsoft.com/office/spreadsheetml/2009/9/ac" r="491" s="3" customFormat="true" x14ac:dyDescent="0.25">
      <c r="A491" s="419"/>
      <c r="B491" s="135"/>
      <c r="L491" s="135"/>
      <c r="V491" s="135"/>
      <c r="AF491" s="135"/>
      <c r="AP491" s="135"/>
      <c r="AZ491" s="135"/>
      <c r="BJ491" s="135"/>
      <c r="BT491" s="135"/>
      <c r="CD491" s="135"/>
      <c r="CN491" s="135"/>
      <c r="CO491" s="135"/>
      <c r="CP491" s="135"/>
      <c r="CQ491" s="135"/>
      <c r="CR491" s="135"/>
      <c r="CS491" s="135"/>
      <c r="CT491" s="135"/>
      <c r="CU491" s="135"/>
      <c r="CX491" s="135"/>
      <c r="DH491" s="135"/>
      <c r="DR491" s="135"/>
      <c r="EB491" s="135"/>
      <c r="EL491" s="135"/>
      <c r="EV491" s="135"/>
      <c r="FF491" s="135"/>
      <c r="FP491" s="135"/>
      <c r="FZ491" s="135"/>
      <c r="GJ491" s="135"/>
      <c r="GT491" s="135"/>
      <c r="HD491" s="135"/>
      <c r="HN491" s="135"/>
      <c r="HX491" s="135"/>
      <c r="IH491" s="135"/>
      <c r="IR491" s="135"/>
      <c r="JB491" s="135"/>
      <c r="JL491" s="135"/>
    </row>
    <row xmlns:x14ac="http://schemas.microsoft.com/office/spreadsheetml/2009/9/ac" r="492" s="3" customFormat="true" x14ac:dyDescent="0.25">
      <c r="A492" s="419"/>
      <c r="B492" s="135"/>
      <c r="L492" s="135"/>
      <c r="V492" s="135"/>
      <c r="AF492" s="135"/>
      <c r="AP492" s="135"/>
      <c r="AZ492" s="135"/>
      <c r="BJ492" s="135"/>
      <c r="BT492" s="135"/>
      <c r="CD492" s="135"/>
      <c r="CN492" s="135"/>
      <c r="CO492" s="135"/>
      <c r="CP492" s="135"/>
      <c r="CQ492" s="135"/>
      <c r="CR492" s="135"/>
      <c r="CS492" s="135"/>
      <c r="CT492" s="135"/>
      <c r="CU492" s="135"/>
      <c r="CX492" s="135"/>
      <c r="DH492" s="135"/>
      <c r="DR492" s="135"/>
      <c r="EB492" s="135"/>
      <c r="EL492" s="135"/>
      <c r="EV492" s="135"/>
      <c r="FF492" s="135"/>
      <c r="FP492" s="135"/>
      <c r="FZ492" s="135"/>
      <c r="GJ492" s="135"/>
      <c r="GT492" s="135"/>
      <c r="HD492" s="135"/>
      <c r="HN492" s="135"/>
      <c r="HX492" s="135"/>
      <c r="IH492" s="135"/>
      <c r="IR492" s="135"/>
      <c r="JB492" s="135"/>
      <c r="JL492" s="135"/>
    </row>
    <row xmlns:x14ac="http://schemas.microsoft.com/office/spreadsheetml/2009/9/ac" r="493" s="3" customFormat="true" x14ac:dyDescent="0.25">
      <c r="A493" s="419"/>
      <c r="B493" s="135"/>
      <c r="L493" s="135"/>
      <c r="V493" s="135"/>
      <c r="AF493" s="135"/>
      <c r="AP493" s="135"/>
      <c r="AZ493" s="135"/>
      <c r="BJ493" s="135"/>
      <c r="BT493" s="135"/>
      <c r="CD493" s="135"/>
      <c r="CN493" s="135"/>
      <c r="CO493" s="135"/>
      <c r="CP493" s="135"/>
      <c r="CQ493" s="135"/>
      <c r="CR493" s="135"/>
      <c r="CS493" s="135"/>
      <c r="CT493" s="135"/>
      <c r="CU493" s="135"/>
      <c r="CX493" s="135"/>
      <c r="DH493" s="135"/>
      <c r="DR493" s="135"/>
      <c r="EB493" s="135"/>
      <c r="EL493" s="135"/>
      <c r="EV493" s="135"/>
      <c r="FF493" s="135"/>
      <c r="FP493" s="135"/>
      <c r="FZ493" s="135"/>
      <c r="GJ493" s="135"/>
      <c r="GT493" s="135"/>
      <c r="HD493" s="135"/>
      <c r="HN493" s="135"/>
      <c r="HX493" s="135"/>
      <c r="IH493" s="135"/>
      <c r="IR493" s="135"/>
      <c r="JB493" s="135"/>
      <c r="JL493" s="135"/>
    </row>
    <row xmlns:x14ac="http://schemas.microsoft.com/office/spreadsheetml/2009/9/ac" r="494" s="3" customFormat="true" x14ac:dyDescent="0.25">
      <c r="A494" s="419"/>
      <c r="B494" s="135"/>
      <c r="L494" s="135"/>
      <c r="V494" s="135"/>
      <c r="AF494" s="135"/>
      <c r="AP494" s="135"/>
      <c r="AZ494" s="135"/>
      <c r="BJ494" s="135"/>
      <c r="BT494" s="135"/>
      <c r="CD494" s="135"/>
      <c r="CN494" s="135"/>
      <c r="CO494" s="135"/>
      <c r="CP494" s="135"/>
      <c r="CQ494" s="135"/>
      <c r="CR494" s="135"/>
      <c r="CS494" s="135"/>
      <c r="CT494" s="135"/>
      <c r="CU494" s="135"/>
      <c r="CX494" s="135"/>
      <c r="DH494" s="135"/>
      <c r="DR494" s="135"/>
      <c r="EB494" s="135"/>
      <c r="EL494" s="135"/>
      <c r="EV494" s="135"/>
      <c r="FF494" s="135"/>
      <c r="FP494" s="135"/>
      <c r="FZ494" s="135"/>
      <c r="GJ494" s="135"/>
      <c r="GT494" s="135"/>
      <c r="HD494" s="135"/>
      <c r="HN494" s="135"/>
      <c r="HX494" s="135"/>
      <c r="IH494" s="135"/>
      <c r="IR494" s="135"/>
      <c r="JB494" s="135"/>
      <c r="JL494" s="135"/>
    </row>
    <row xmlns:x14ac="http://schemas.microsoft.com/office/spreadsheetml/2009/9/ac" r="495" s="3" customFormat="true" x14ac:dyDescent="0.25">
      <c r="A495" s="419"/>
      <c r="B495" s="135"/>
      <c r="L495" s="135"/>
      <c r="V495" s="135"/>
      <c r="AF495" s="135"/>
      <c r="AP495" s="135"/>
      <c r="AZ495" s="135"/>
      <c r="BJ495" s="135"/>
      <c r="BT495" s="135"/>
      <c r="CD495" s="135"/>
      <c r="CN495" s="135"/>
      <c r="CO495" s="135"/>
      <c r="CP495" s="135"/>
      <c r="CQ495" s="135"/>
      <c r="CR495" s="135"/>
      <c r="CS495" s="135"/>
      <c r="CT495" s="135"/>
      <c r="CU495" s="135"/>
      <c r="CX495" s="135"/>
      <c r="DH495" s="135"/>
      <c r="DR495" s="135"/>
      <c r="EB495" s="135"/>
      <c r="EL495" s="135"/>
      <c r="EV495" s="135"/>
      <c r="FF495" s="135"/>
      <c r="FP495" s="135"/>
      <c r="FZ495" s="135"/>
      <c r="GJ495" s="135"/>
      <c r="GT495" s="135"/>
      <c r="HD495" s="135"/>
      <c r="HN495" s="135"/>
      <c r="HX495" s="135"/>
      <c r="IH495" s="135"/>
      <c r="IR495" s="135"/>
      <c r="JB495" s="135"/>
      <c r="JL495" s="135"/>
    </row>
    <row xmlns:x14ac="http://schemas.microsoft.com/office/spreadsheetml/2009/9/ac" r="496" s="3" customFormat="true" x14ac:dyDescent="0.25">
      <c r="A496" s="419"/>
      <c r="B496" s="135"/>
      <c r="L496" s="135"/>
      <c r="V496" s="135"/>
      <c r="AF496" s="135"/>
      <c r="AP496" s="135"/>
      <c r="AZ496" s="135"/>
      <c r="BJ496" s="135"/>
      <c r="BT496" s="135"/>
      <c r="CD496" s="135"/>
      <c r="CN496" s="135"/>
      <c r="CO496" s="135"/>
      <c r="CP496" s="135"/>
      <c r="CQ496" s="135"/>
      <c r="CR496" s="135"/>
      <c r="CS496" s="135"/>
      <c r="CT496" s="135"/>
      <c r="CU496" s="135"/>
      <c r="CX496" s="135"/>
      <c r="DH496" s="135"/>
      <c r="DR496" s="135"/>
      <c r="EB496" s="135"/>
      <c r="EL496" s="135"/>
      <c r="EV496" s="135"/>
      <c r="FF496" s="135"/>
      <c r="FP496" s="135"/>
      <c r="FZ496" s="135"/>
      <c r="GJ496" s="135"/>
      <c r="GT496" s="135"/>
      <c r="HD496" s="135"/>
      <c r="HN496" s="135"/>
      <c r="HX496" s="135"/>
      <c r="IH496" s="135"/>
      <c r="IR496" s="135"/>
      <c r="JB496" s="135"/>
      <c r="JL496" s="135"/>
    </row>
    <row xmlns:x14ac="http://schemas.microsoft.com/office/spreadsheetml/2009/9/ac" r="497" s="3" customFormat="true" x14ac:dyDescent="0.25">
      <c r="A497" s="419"/>
      <c r="B497" s="135"/>
      <c r="L497" s="135"/>
      <c r="V497" s="135"/>
      <c r="AF497" s="135"/>
      <c r="AP497" s="135"/>
      <c r="AZ497" s="135"/>
      <c r="BJ497" s="135"/>
      <c r="BT497" s="135"/>
      <c r="CD497" s="135"/>
      <c r="CN497" s="135"/>
      <c r="CO497" s="135"/>
      <c r="CP497" s="135"/>
      <c r="CQ497" s="135"/>
      <c r="CR497" s="135"/>
      <c r="CS497" s="135"/>
      <c r="CT497" s="135"/>
      <c r="CU497" s="135"/>
      <c r="CX497" s="135"/>
      <c r="DH497" s="135"/>
      <c r="DR497" s="135"/>
      <c r="EB497" s="135"/>
      <c r="EL497" s="135"/>
      <c r="EV497" s="135"/>
      <c r="FF497" s="135"/>
      <c r="FP497" s="135"/>
      <c r="FZ497" s="135"/>
      <c r="GJ497" s="135"/>
      <c r="GT497" s="135"/>
      <c r="HD497" s="135"/>
      <c r="HN497" s="135"/>
      <c r="HX497" s="135"/>
      <c r="IH497" s="135"/>
      <c r="IR497" s="135"/>
      <c r="JB497" s="135"/>
      <c r="JL497" s="135"/>
    </row>
    <row xmlns:x14ac="http://schemas.microsoft.com/office/spreadsheetml/2009/9/ac" r="498" s="3" customFormat="true" x14ac:dyDescent="0.25">
      <c r="A498" s="419"/>
      <c r="B498" s="135"/>
      <c r="L498" s="135"/>
      <c r="V498" s="135"/>
      <c r="AF498" s="135"/>
      <c r="AP498" s="135"/>
      <c r="AZ498" s="135"/>
      <c r="BJ498" s="135"/>
      <c r="BT498" s="135"/>
      <c r="CD498" s="135"/>
      <c r="CN498" s="135"/>
      <c r="CO498" s="135"/>
      <c r="CP498" s="135"/>
      <c r="CQ498" s="135"/>
      <c r="CR498" s="135"/>
      <c r="CS498" s="135"/>
      <c r="CT498" s="135"/>
      <c r="CU498" s="135"/>
      <c r="CX498" s="135"/>
      <c r="DH498" s="135"/>
      <c r="DR498" s="135"/>
      <c r="EB498" s="135"/>
      <c r="EL498" s="135"/>
      <c r="EV498" s="135"/>
      <c r="FF498" s="135"/>
      <c r="FP498" s="135"/>
      <c r="FZ498" s="135"/>
      <c r="GJ498" s="135"/>
      <c r="GT498" s="135"/>
      <c r="HD498" s="135"/>
      <c r="HN498" s="135"/>
      <c r="HX498" s="135"/>
      <c r="IH498" s="135"/>
      <c r="IR498" s="135"/>
      <c r="JB498" s="135"/>
      <c r="JL498" s="135"/>
    </row>
    <row xmlns:x14ac="http://schemas.microsoft.com/office/spreadsheetml/2009/9/ac" r="499" s="3" customFormat="true" x14ac:dyDescent="0.25">
      <c r="A499" s="419"/>
      <c r="B499" s="135"/>
      <c r="L499" s="135"/>
      <c r="V499" s="135"/>
      <c r="AF499" s="135"/>
      <c r="AP499" s="135"/>
      <c r="AZ499" s="135"/>
      <c r="BJ499" s="135"/>
      <c r="BT499" s="135"/>
      <c r="CD499" s="135"/>
      <c r="CN499" s="135"/>
      <c r="CO499" s="135"/>
      <c r="CP499" s="135"/>
      <c r="CQ499" s="135"/>
      <c r="CR499" s="135"/>
      <c r="CS499" s="135"/>
      <c r="CT499" s="135"/>
      <c r="CU499" s="135"/>
      <c r="CX499" s="135"/>
      <c r="DH499" s="135"/>
      <c r="DR499" s="135"/>
      <c r="EB499" s="135"/>
      <c r="EL499" s="135"/>
      <c r="EV499" s="135"/>
      <c r="FF499" s="135"/>
      <c r="FP499" s="135"/>
      <c r="FZ499" s="135"/>
      <c r="GJ499" s="135"/>
      <c r="GT499" s="135"/>
      <c r="HD499" s="135"/>
      <c r="HN499" s="135"/>
      <c r="HX499" s="135"/>
      <c r="IH499" s="135"/>
      <c r="IR499" s="135"/>
      <c r="JB499" s="135"/>
      <c r="JL499" s="135"/>
    </row>
    <row xmlns:x14ac="http://schemas.microsoft.com/office/spreadsheetml/2009/9/ac" r="500" s="3" customFormat="true" x14ac:dyDescent="0.25">
      <c r="A500" s="419"/>
      <c r="B500" s="135"/>
      <c r="L500" s="135"/>
      <c r="V500" s="135"/>
      <c r="AF500" s="135"/>
      <c r="AP500" s="135"/>
      <c r="AZ500" s="135"/>
      <c r="BJ500" s="135"/>
      <c r="BT500" s="135"/>
      <c r="CD500" s="135"/>
      <c r="CN500" s="135"/>
      <c r="CO500" s="135"/>
      <c r="CP500" s="135"/>
      <c r="CQ500" s="135"/>
      <c r="CR500" s="135"/>
      <c r="CS500" s="135"/>
      <c r="CT500" s="135"/>
      <c r="CU500" s="135"/>
      <c r="CX500" s="135"/>
      <c r="DH500" s="135"/>
      <c r="DR500" s="135"/>
      <c r="EB500" s="135"/>
      <c r="EL500" s="135"/>
      <c r="EV500" s="135"/>
      <c r="FF500" s="135"/>
      <c r="FP500" s="135"/>
      <c r="FZ500" s="135"/>
      <c r="GJ500" s="135"/>
      <c r="GT500" s="135"/>
      <c r="HD500" s="135"/>
      <c r="HN500" s="135"/>
      <c r="HX500" s="135"/>
      <c r="IH500" s="135"/>
      <c r="IR500" s="135"/>
      <c r="JB500" s="135"/>
      <c r="JL500" s="135"/>
    </row>
    <row xmlns:x14ac="http://schemas.microsoft.com/office/spreadsheetml/2009/9/ac" r="501" s="3" customFormat="true" x14ac:dyDescent="0.25">
      <c r="A501" s="419"/>
      <c r="B501" s="135"/>
      <c r="L501" s="135"/>
      <c r="V501" s="135"/>
      <c r="AF501" s="135"/>
      <c r="AP501" s="135"/>
      <c r="AZ501" s="135"/>
      <c r="BJ501" s="135"/>
      <c r="BT501" s="135"/>
      <c r="CD501" s="135"/>
      <c r="CN501" s="135"/>
      <c r="CO501" s="135"/>
      <c r="CP501" s="135"/>
      <c r="CQ501" s="135"/>
      <c r="CR501" s="135"/>
      <c r="CS501" s="135"/>
      <c r="CT501" s="135"/>
      <c r="CU501" s="135"/>
      <c r="CX501" s="135"/>
      <c r="DH501" s="135"/>
      <c r="DR501" s="135"/>
      <c r="EB501" s="135"/>
      <c r="EL501" s="135"/>
      <c r="EV501" s="135"/>
      <c r="FF501" s="135"/>
      <c r="FP501" s="135"/>
      <c r="FZ501" s="135"/>
      <c r="GJ501" s="135"/>
      <c r="GT501" s="135"/>
      <c r="HD501" s="135"/>
      <c r="HN501" s="135"/>
      <c r="HX501" s="135"/>
      <c r="IH501" s="135"/>
      <c r="IR501" s="135"/>
      <c r="JB501" s="135"/>
      <c r="JL501" s="135"/>
    </row>
    <row xmlns:x14ac="http://schemas.microsoft.com/office/spreadsheetml/2009/9/ac" r="502" s="3" customFormat="true" x14ac:dyDescent="0.25">
      <c r="A502" s="419"/>
      <c r="B502" s="135"/>
      <c r="L502" s="135"/>
      <c r="V502" s="135"/>
      <c r="AF502" s="135"/>
      <c r="AP502" s="135"/>
      <c r="AZ502" s="135"/>
      <c r="BJ502" s="135"/>
      <c r="BT502" s="135"/>
      <c r="CD502" s="135"/>
      <c r="CN502" s="135"/>
      <c r="CO502" s="135"/>
      <c r="CP502" s="135"/>
      <c r="CQ502" s="135"/>
      <c r="CR502" s="135"/>
      <c r="CS502" s="135"/>
      <c r="CT502" s="135"/>
      <c r="CU502" s="135"/>
      <c r="CX502" s="135"/>
      <c r="DH502" s="135"/>
      <c r="DR502" s="135"/>
      <c r="EB502" s="135"/>
      <c r="EL502" s="135"/>
      <c r="EV502" s="135"/>
      <c r="FF502" s="135"/>
      <c r="FP502" s="135"/>
      <c r="FZ502" s="135"/>
      <c r="GJ502" s="135"/>
      <c r="GT502" s="135"/>
      <c r="HD502" s="135"/>
      <c r="HN502" s="135"/>
      <c r="HX502" s="135"/>
      <c r="IH502" s="135"/>
      <c r="IR502" s="135"/>
      <c r="JB502" s="135"/>
      <c r="JL502" s="135"/>
    </row>
    <row xmlns:x14ac="http://schemas.microsoft.com/office/spreadsheetml/2009/9/ac" r="503" s="3" customFormat="true" x14ac:dyDescent="0.25">
      <c r="A503" s="419"/>
      <c r="B503" s="135"/>
      <c r="L503" s="135"/>
      <c r="V503" s="135"/>
      <c r="AF503" s="135"/>
      <c r="AP503" s="135"/>
      <c r="AZ503" s="135"/>
      <c r="BJ503" s="135"/>
      <c r="BT503" s="135"/>
      <c r="CD503" s="135"/>
      <c r="CN503" s="135"/>
      <c r="CO503" s="135"/>
      <c r="CP503" s="135"/>
      <c r="CQ503" s="135"/>
      <c r="CR503" s="135"/>
      <c r="CS503" s="135"/>
      <c r="CT503" s="135"/>
      <c r="CU503" s="135"/>
      <c r="CX503" s="135"/>
      <c r="DH503" s="135"/>
      <c r="DR503" s="135"/>
      <c r="EB503" s="135"/>
      <c r="EL503" s="135"/>
      <c r="EV503" s="135"/>
      <c r="FF503" s="135"/>
      <c r="FP503" s="135"/>
      <c r="FZ503" s="135"/>
      <c r="GJ503" s="135"/>
      <c r="GT503" s="135"/>
      <c r="HD503" s="135"/>
      <c r="HN503" s="135"/>
      <c r="HX503" s="135"/>
      <c r="IH503" s="135"/>
      <c r="IR503" s="135"/>
      <c r="JB503" s="135"/>
      <c r="JL503" s="135"/>
    </row>
    <row xmlns:x14ac="http://schemas.microsoft.com/office/spreadsheetml/2009/9/ac" r="504" s="3" customFormat="true" x14ac:dyDescent="0.25">
      <c r="A504" s="419"/>
      <c r="B504" s="135"/>
      <c r="L504" s="135"/>
      <c r="V504" s="135"/>
      <c r="AF504" s="135"/>
      <c r="AP504" s="135"/>
      <c r="AZ504" s="135"/>
      <c r="BJ504" s="135"/>
      <c r="BT504" s="135"/>
      <c r="CD504" s="135"/>
      <c r="CN504" s="135"/>
      <c r="CO504" s="135"/>
      <c r="CP504" s="135"/>
      <c r="CQ504" s="135"/>
      <c r="CR504" s="135"/>
      <c r="CS504" s="135"/>
      <c r="CT504" s="135"/>
      <c r="CU504" s="135"/>
      <c r="CX504" s="135"/>
      <c r="DH504" s="135"/>
      <c r="DR504" s="135"/>
      <c r="EB504" s="135"/>
      <c r="EL504" s="135"/>
      <c r="EV504" s="135"/>
      <c r="FF504" s="135"/>
      <c r="FP504" s="135"/>
      <c r="FZ504" s="135"/>
      <c r="GJ504" s="135"/>
      <c r="GT504" s="135"/>
      <c r="HD504" s="135"/>
      <c r="HN504" s="135"/>
      <c r="HX504" s="135"/>
      <c r="IH504" s="135"/>
      <c r="IR504" s="135"/>
      <c r="JB504" s="135"/>
      <c r="JL504" s="135"/>
    </row>
    <row xmlns:x14ac="http://schemas.microsoft.com/office/spreadsheetml/2009/9/ac" r="505" s="3" customFormat="true" x14ac:dyDescent="0.25">
      <c r="A505" s="419"/>
      <c r="B505" s="135"/>
      <c r="L505" s="135"/>
      <c r="V505" s="135"/>
      <c r="AF505" s="135"/>
      <c r="AP505" s="135"/>
      <c r="AZ505" s="135"/>
      <c r="BJ505" s="135"/>
      <c r="BT505" s="135"/>
      <c r="CD505" s="135"/>
      <c r="CN505" s="135"/>
      <c r="CO505" s="135"/>
      <c r="CP505" s="135"/>
      <c r="CQ505" s="135"/>
      <c r="CR505" s="135"/>
      <c r="CS505" s="135"/>
      <c r="CT505" s="135"/>
      <c r="CU505" s="135"/>
      <c r="CX505" s="135"/>
      <c r="DH505" s="135"/>
      <c r="DR505" s="135"/>
      <c r="EB505" s="135"/>
      <c r="EL505" s="135"/>
      <c r="EV505" s="135"/>
      <c r="FF505" s="135"/>
      <c r="FP505" s="135"/>
      <c r="FZ505" s="135"/>
      <c r="GJ505" s="135"/>
      <c r="GT505" s="135"/>
      <c r="HD505" s="135"/>
      <c r="HN505" s="135"/>
      <c r="HX505" s="135"/>
      <c r="IH505" s="135"/>
      <c r="IR505" s="135"/>
      <c r="JB505" s="135"/>
      <c r="JL505" s="135"/>
    </row>
    <row xmlns:x14ac="http://schemas.microsoft.com/office/spreadsheetml/2009/9/ac" r="506" s="3" customFormat="true" x14ac:dyDescent="0.25">
      <c r="A506" s="419"/>
      <c r="B506" s="135"/>
      <c r="L506" s="135"/>
      <c r="V506" s="135"/>
      <c r="AF506" s="135"/>
      <c r="AP506" s="135"/>
      <c r="AZ506" s="135"/>
      <c r="BJ506" s="135"/>
      <c r="BT506" s="135"/>
      <c r="CD506" s="135"/>
      <c r="CN506" s="135"/>
      <c r="CO506" s="135"/>
      <c r="CP506" s="135"/>
      <c r="CQ506" s="135"/>
      <c r="CR506" s="135"/>
      <c r="CS506" s="135"/>
      <c r="CT506" s="135"/>
      <c r="CU506" s="135"/>
      <c r="CX506" s="135"/>
      <c r="DH506" s="135"/>
      <c r="DR506" s="135"/>
      <c r="EB506" s="135"/>
      <c r="EL506" s="135"/>
      <c r="EV506" s="135"/>
      <c r="FF506" s="135"/>
      <c r="FP506" s="135"/>
      <c r="FZ506" s="135"/>
      <c r="GJ506" s="135"/>
      <c r="GT506" s="135"/>
      <c r="HD506" s="135"/>
      <c r="HN506" s="135"/>
      <c r="HX506" s="135"/>
      <c r="IH506" s="135"/>
      <c r="IR506" s="135"/>
      <c r="JB506" s="135"/>
      <c r="JL506" s="135"/>
    </row>
    <row xmlns:x14ac="http://schemas.microsoft.com/office/spreadsheetml/2009/9/ac" r="507" s="3" customFormat="true" x14ac:dyDescent="0.25">
      <c r="A507" s="419"/>
      <c r="B507" s="135"/>
      <c r="L507" s="135"/>
      <c r="V507" s="135"/>
      <c r="AF507" s="135"/>
      <c r="AP507" s="135"/>
      <c r="AZ507" s="135"/>
      <c r="BJ507" s="135"/>
      <c r="BT507" s="135"/>
      <c r="CD507" s="135"/>
      <c r="CN507" s="135"/>
      <c r="CO507" s="135"/>
      <c r="CP507" s="135"/>
      <c r="CQ507" s="135"/>
      <c r="CR507" s="135"/>
      <c r="CS507" s="135"/>
      <c r="CT507" s="135"/>
      <c r="CU507" s="135"/>
      <c r="CX507" s="135"/>
      <c r="DH507" s="135"/>
      <c r="DR507" s="135"/>
      <c r="EB507" s="135"/>
      <c r="EL507" s="135"/>
      <c r="EV507" s="135"/>
      <c r="FF507" s="135"/>
      <c r="FP507" s="135"/>
      <c r="FZ507" s="135"/>
      <c r="GJ507" s="135"/>
      <c r="GT507" s="135"/>
      <c r="HD507" s="135"/>
      <c r="HN507" s="135"/>
      <c r="HX507" s="135"/>
      <c r="IH507" s="135"/>
      <c r="IR507" s="135"/>
      <c r="JB507" s="135"/>
      <c r="JL507" s="135"/>
    </row>
    <row xmlns:x14ac="http://schemas.microsoft.com/office/spreadsheetml/2009/9/ac" r="508" s="3" customFormat="true" x14ac:dyDescent="0.25">
      <c r="A508" s="419"/>
      <c r="B508" s="135"/>
      <c r="L508" s="135"/>
      <c r="V508" s="135"/>
      <c r="AF508" s="135"/>
      <c r="AP508" s="135"/>
      <c r="AZ508" s="135"/>
      <c r="BJ508" s="135"/>
      <c r="BT508" s="135"/>
      <c r="CD508" s="135"/>
      <c r="CN508" s="135"/>
      <c r="CO508" s="135"/>
      <c r="CP508" s="135"/>
      <c r="CQ508" s="135"/>
      <c r="CR508" s="135"/>
      <c r="CS508" s="135"/>
      <c r="CT508" s="135"/>
      <c r="CU508" s="135"/>
      <c r="CX508" s="135"/>
      <c r="DH508" s="135"/>
      <c r="DR508" s="135"/>
      <c r="EB508" s="135"/>
      <c r="EL508" s="135"/>
      <c r="EV508" s="135"/>
      <c r="FF508" s="135"/>
      <c r="FP508" s="135"/>
      <c r="FZ508" s="135"/>
      <c r="GJ508" s="135"/>
      <c r="GT508" s="135"/>
      <c r="HD508" s="135"/>
      <c r="HN508" s="135"/>
      <c r="HX508" s="135"/>
      <c r="IH508" s="135"/>
      <c r="IR508" s="135"/>
      <c r="JB508" s="135"/>
      <c r="JL508" s="135"/>
    </row>
    <row xmlns:x14ac="http://schemas.microsoft.com/office/spreadsheetml/2009/9/ac" r="509" s="3" customFormat="true" x14ac:dyDescent="0.25">
      <c r="A509" s="419"/>
      <c r="B509" s="135"/>
      <c r="L509" s="135"/>
      <c r="V509" s="135"/>
      <c r="AF509" s="135"/>
      <c r="AP509" s="135"/>
      <c r="AZ509" s="135"/>
      <c r="BJ509" s="135"/>
      <c r="BT509" s="135"/>
      <c r="CD509" s="135"/>
      <c r="CN509" s="135"/>
      <c r="CO509" s="135"/>
      <c r="CP509" s="135"/>
      <c r="CQ509" s="135"/>
      <c r="CR509" s="135"/>
      <c r="CS509" s="135"/>
      <c r="CT509" s="135"/>
      <c r="CU509" s="135"/>
      <c r="CX509" s="135"/>
      <c r="DH509" s="135"/>
      <c r="DR509" s="135"/>
      <c r="EB509" s="135"/>
      <c r="EL509" s="135"/>
      <c r="EV509" s="135"/>
      <c r="FF509" s="135"/>
      <c r="FP509" s="135"/>
      <c r="FZ509" s="135"/>
      <c r="GJ509" s="135"/>
      <c r="GT509" s="135"/>
      <c r="HD509" s="135"/>
      <c r="HN509" s="135"/>
      <c r="HX509" s="135"/>
      <c r="IH509" s="135"/>
      <c r="IR509" s="135"/>
      <c r="JB509" s="135"/>
      <c r="JL509" s="135"/>
    </row>
    <row xmlns:x14ac="http://schemas.microsoft.com/office/spreadsheetml/2009/9/ac" r="510" s="3" customFormat="true" x14ac:dyDescent="0.25">
      <c r="A510" s="419"/>
      <c r="B510" s="135"/>
      <c r="L510" s="135"/>
      <c r="V510" s="135"/>
      <c r="AF510" s="135"/>
      <c r="AP510" s="135"/>
      <c r="AZ510" s="135"/>
      <c r="BJ510" s="135"/>
      <c r="BT510" s="135"/>
      <c r="CD510" s="135"/>
      <c r="CN510" s="135"/>
      <c r="CO510" s="135"/>
      <c r="CP510" s="135"/>
      <c r="CQ510" s="135"/>
      <c r="CR510" s="135"/>
      <c r="CS510" s="135"/>
      <c r="CT510" s="135"/>
      <c r="CU510" s="135"/>
      <c r="CX510" s="135"/>
      <c r="DH510" s="135"/>
      <c r="DR510" s="135"/>
      <c r="EB510" s="135"/>
      <c r="EL510" s="135"/>
      <c r="EV510" s="135"/>
      <c r="FF510" s="135"/>
      <c r="FP510" s="135"/>
      <c r="FZ510" s="135"/>
      <c r="GJ510" s="135"/>
      <c r="GT510" s="135"/>
      <c r="HD510" s="135"/>
      <c r="HN510" s="135"/>
      <c r="HX510" s="135"/>
      <c r="IH510" s="135"/>
      <c r="IR510" s="135"/>
      <c r="JB510" s="135"/>
      <c r="JL510" s="135"/>
    </row>
    <row xmlns:x14ac="http://schemas.microsoft.com/office/spreadsheetml/2009/9/ac" r="511" s="3" customFormat="true" x14ac:dyDescent="0.25">
      <c r="A511" s="419"/>
      <c r="B511" s="135"/>
      <c r="L511" s="135"/>
      <c r="V511" s="135"/>
      <c r="AF511" s="135"/>
      <c r="AP511" s="135"/>
      <c r="AZ511" s="135"/>
      <c r="BJ511" s="135"/>
      <c r="BT511" s="135"/>
      <c r="CD511" s="135"/>
      <c r="CN511" s="135"/>
      <c r="CO511" s="135"/>
      <c r="CP511" s="135"/>
      <c r="CQ511" s="135"/>
      <c r="CR511" s="135"/>
      <c r="CS511" s="135"/>
      <c r="CT511" s="135"/>
      <c r="CU511" s="135"/>
      <c r="CX511" s="135"/>
      <c r="DH511" s="135"/>
      <c r="DR511" s="135"/>
      <c r="EB511" s="135"/>
      <c r="EL511" s="135"/>
      <c r="EV511" s="135"/>
      <c r="FF511" s="135"/>
      <c r="FP511" s="135"/>
      <c r="FZ511" s="135"/>
      <c r="GJ511" s="135"/>
      <c r="GT511" s="135"/>
      <c r="HD511" s="135"/>
      <c r="HN511" s="135"/>
      <c r="HX511" s="135"/>
      <c r="IH511" s="135"/>
      <c r="IR511" s="135"/>
      <c r="JB511" s="135"/>
      <c r="JL511" s="135"/>
    </row>
    <row xmlns:x14ac="http://schemas.microsoft.com/office/spreadsheetml/2009/9/ac" r="512" s="3" customFormat="true" x14ac:dyDescent="0.25">
      <c r="A512" s="419"/>
      <c r="B512" s="135"/>
      <c r="L512" s="135"/>
      <c r="V512" s="135"/>
      <c r="AF512" s="135"/>
      <c r="AP512" s="135"/>
      <c r="AZ512" s="135"/>
      <c r="BJ512" s="135"/>
      <c r="BT512" s="135"/>
      <c r="CD512" s="135"/>
      <c r="CN512" s="135"/>
      <c r="CO512" s="135"/>
      <c r="CP512" s="135"/>
      <c r="CQ512" s="135"/>
      <c r="CR512" s="135"/>
      <c r="CS512" s="135"/>
      <c r="CT512" s="135"/>
      <c r="CU512" s="135"/>
      <c r="CX512" s="135"/>
      <c r="DH512" s="135"/>
      <c r="DR512" s="135"/>
      <c r="EB512" s="135"/>
      <c r="EL512" s="135"/>
      <c r="EV512" s="135"/>
      <c r="FF512" s="135"/>
      <c r="FP512" s="135"/>
      <c r="FZ512" s="135"/>
      <c r="GJ512" s="135"/>
      <c r="GT512" s="135"/>
      <c r="HD512" s="135"/>
      <c r="HN512" s="135"/>
      <c r="HX512" s="135"/>
      <c r="IH512" s="135"/>
      <c r="IR512" s="135"/>
      <c r="JB512" s="135"/>
      <c r="JL512" s="135"/>
    </row>
    <row xmlns:x14ac="http://schemas.microsoft.com/office/spreadsheetml/2009/9/ac" r="513" s="3" customFormat="true" x14ac:dyDescent="0.25">
      <c r="A513" s="419"/>
      <c r="B513" s="135"/>
      <c r="L513" s="135"/>
      <c r="V513" s="135"/>
      <c r="AF513" s="135"/>
      <c r="AP513" s="135"/>
      <c r="AZ513" s="135"/>
      <c r="BJ513" s="135"/>
      <c r="BT513" s="135"/>
      <c r="CD513" s="135"/>
      <c r="CN513" s="135"/>
      <c r="CO513" s="135"/>
      <c r="CP513" s="135"/>
      <c r="CQ513" s="135"/>
      <c r="CR513" s="135"/>
      <c r="CS513" s="135"/>
      <c r="CT513" s="135"/>
      <c r="CU513" s="135"/>
      <c r="CX513" s="135"/>
      <c r="DH513" s="135"/>
      <c r="DR513" s="135"/>
      <c r="EB513" s="135"/>
      <c r="EL513" s="135"/>
      <c r="EV513" s="135"/>
      <c r="FF513" s="135"/>
      <c r="FP513" s="135"/>
      <c r="FZ513" s="135"/>
      <c r="GJ513" s="135"/>
      <c r="GT513" s="135"/>
      <c r="HD513" s="135"/>
      <c r="HN513" s="135"/>
      <c r="HX513" s="135"/>
      <c r="IH513" s="135"/>
      <c r="IR513" s="135"/>
      <c r="JB513" s="135"/>
      <c r="JL513" s="135"/>
    </row>
    <row xmlns:x14ac="http://schemas.microsoft.com/office/spreadsheetml/2009/9/ac" r="514" s="3" customFormat="true" x14ac:dyDescent="0.25">
      <c r="A514" s="419"/>
      <c r="B514" s="135"/>
      <c r="L514" s="135"/>
      <c r="V514" s="135"/>
      <c r="AF514" s="135"/>
      <c r="AP514" s="135"/>
      <c r="AZ514" s="135"/>
      <c r="BJ514" s="135"/>
      <c r="BT514" s="135"/>
      <c r="CD514" s="135"/>
      <c r="CN514" s="135"/>
      <c r="CO514" s="135"/>
      <c r="CP514" s="135"/>
      <c r="CQ514" s="135"/>
      <c r="CR514" s="135"/>
      <c r="CS514" s="135"/>
      <c r="CT514" s="135"/>
      <c r="CU514" s="135"/>
      <c r="CX514" s="135"/>
      <c r="DH514" s="135"/>
      <c r="DR514" s="135"/>
      <c r="EB514" s="135"/>
      <c r="EL514" s="135"/>
      <c r="EV514" s="135"/>
      <c r="FF514" s="135"/>
      <c r="FP514" s="135"/>
      <c r="FZ514" s="135"/>
      <c r="GJ514" s="135"/>
      <c r="GT514" s="135"/>
      <c r="HD514" s="135"/>
      <c r="HN514" s="135"/>
      <c r="HX514" s="135"/>
      <c r="IH514" s="135"/>
      <c r="IR514" s="135"/>
      <c r="JB514" s="135"/>
      <c r="JL514" s="135"/>
    </row>
    <row xmlns:x14ac="http://schemas.microsoft.com/office/spreadsheetml/2009/9/ac" r="515" s="3" customFormat="true" x14ac:dyDescent="0.25">
      <c r="A515" s="419"/>
      <c r="B515" s="135"/>
      <c r="L515" s="135"/>
      <c r="V515" s="135"/>
      <c r="AF515" s="135"/>
      <c r="AP515" s="135"/>
      <c r="AZ515" s="135"/>
      <c r="BJ515" s="135"/>
      <c r="BT515" s="135"/>
      <c r="CD515" s="135"/>
      <c r="CN515" s="135"/>
      <c r="CO515" s="135"/>
      <c r="CP515" s="135"/>
      <c r="CQ515" s="135"/>
      <c r="CR515" s="135"/>
      <c r="CS515" s="135"/>
      <c r="CT515" s="135"/>
      <c r="CU515" s="135"/>
      <c r="CX515" s="135"/>
      <c r="DH515" s="135"/>
      <c r="DR515" s="135"/>
      <c r="EB515" s="135"/>
      <c r="EL515" s="135"/>
      <c r="EV515" s="135"/>
      <c r="FF515" s="135"/>
      <c r="FP515" s="135"/>
      <c r="FZ515" s="135"/>
      <c r="GJ515" s="135"/>
      <c r="GT515" s="135"/>
      <c r="HD515" s="135"/>
      <c r="HN515" s="135"/>
      <c r="HX515" s="135"/>
      <c r="IH515" s="135"/>
      <c r="IR515" s="135"/>
      <c r="JB515" s="135"/>
      <c r="JL515" s="135"/>
    </row>
    <row xmlns:x14ac="http://schemas.microsoft.com/office/spreadsheetml/2009/9/ac" r="516" s="3" customFormat="true" x14ac:dyDescent="0.25">
      <c r="A516" s="419"/>
      <c r="B516" s="135"/>
      <c r="L516" s="135"/>
      <c r="V516" s="135"/>
      <c r="AF516" s="135"/>
      <c r="AP516" s="135"/>
      <c r="AZ516" s="135"/>
      <c r="BJ516" s="135"/>
      <c r="BT516" s="135"/>
      <c r="CD516" s="135"/>
      <c r="CN516" s="135"/>
      <c r="CO516" s="135"/>
      <c r="CP516" s="135"/>
      <c r="CQ516" s="135"/>
      <c r="CR516" s="135"/>
      <c r="CS516" s="135"/>
      <c r="CT516" s="135"/>
      <c r="CU516" s="135"/>
      <c r="CX516" s="135"/>
      <c r="DH516" s="135"/>
      <c r="DR516" s="135"/>
      <c r="EB516" s="135"/>
      <c r="EL516" s="135"/>
      <c r="EV516" s="135"/>
      <c r="FF516" s="135"/>
      <c r="FP516" s="135"/>
      <c r="FZ516" s="135"/>
      <c r="GJ516" s="135"/>
      <c r="GT516" s="135"/>
      <c r="HD516" s="135"/>
      <c r="HN516" s="135"/>
      <c r="HX516" s="135"/>
      <c r="IH516" s="135"/>
      <c r="IR516" s="135"/>
      <c r="JB516" s="135"/>
      <c r="JL516" s="135"/>
    </row>
    <row xmlns:x14ac="http://schemas.microsoft.com/office/spreadsheetml/2009/9/ac" r="517" s="3" customFormat="true" x14ac:dyDescent="0.25">
      <c r="A517" s="419"/>
      <c r="B517" s="135"/>
      <c r="L517" s="135"/>
      <c r="V517" s="135"/>
      <c r="AF517" s="135"/>
      <c r="AP517" s="135"/>
      <c r="AZ517" s="135"/>
      <c r="BJ517" s="135"/>
      <c r="BT517" s="135"/>
      <c r="CD517" s="135"/>
      <c r="CN517" s="135"/>
      <c r="CO517" s="135"/>
      <c r="CP517" s="135"/>
      <c r="CQ517" s="135"/>
      <c r="CR517" s="135"/>
      <c r="CS517" s="135"/>
      <c r="CT517" s="135"/>
      <c r="CU517" s="135"/>
      <c r="CX517" s="135"/>
      <c r="DH517" s="135"/>
      <c r="DR517" s="135"/>
      <c r="EB517" s="135"/>
      <c r="EL517" s="135"/>
      <c r="EV517" s="135"/>
      <c r="FF517" s="135"/>
      <c r="FP517" s="135"/>
      <c r="FZ517" s="135"/>
      <c r="GJ517" s="135"/>
      <c r="GT517" s="135"/>
      <c r="HD517" s="135"/>
      <c r="HN517" s="135"/>
      <c r="HX517" s="135"/>
      <c r="IH517" s="135"/>
      <c r="IR517" s="135"/>
      <c r="JB517" s="135"/>
      <c r="JL517" s="135"/>
    </row>
    <row xmlns:x14ac="http://schemas.microsoft.com/office/spreadsheetml/2009/9/ac" r="518" s="3" customFormat="true" x14ac:dyDescent="0.25">
      <c r="A518" s="419"/>
      <c r="B518" s="135"/>
      <c r="L518" s="135"/>
      <c r="V518" s="135"/>
      <c r="AF518" s="135"/>
      <c r="AP518" s="135"/>
      <c r="AZ518" s="135"/>
      <c r="BJ518" s="135"/>
      <c r="BT518" s="135"/>
      <c r="CD518" s="135"/>
      <c r="CN518" s="135"/>
      <c r="CO518" s="135"/>
      <c r="CP518" s="135"/>
      <c r="CQ518" s="135"/>
      <c r="CR518" s="135"/>
      <c r="CS518" s="135"/>
      <c r="CT518" s="135"/>
      <c r="CU518" s="135"/>
      <c r="CX518" s="135"/>
      <c r="DH518" s="135"/>
      <c r="DR518" s="135"/>
      <c r="EB518" s="135"/>
      <c r="EL518" s="135"/>
      <c r="EV518" s="135"/>
      <c r="FF518" s="135"/>
      <c r="FP518" s="135"/>
      <c r="FZ518" s="135"/>
      <c r="GJ518" s="135"/>
      <c r="GT518" s="135"/>
      <c r="HD518" s="135"/>
      <c r="HN518" s="135"/>
      <c r="HX518" s="135"/>
      <c r="IH518" s="135"/>
      <c r="IR518" s="135"/>
      <c r="JB518" s="135"/>
      <c r="JL518" s="135"/>
    </row>
    <row xmlns:x14ac="http://schemas.microsoft.com/office/spreadsheetml/2009/9/ac" r="519" s="3" customFormat="true" x14ac:dyDescent="0.25">
      <c r="A519" s="419"/>
      <c r="B519" s="135"/>
      <c r="L519" s="135"/>
      <c r="V519" s="135"/>
      <c r="AF519" s="135"/>
      <c r="AP519" s="135"/>
      <c r="AZ519" s="135"/>
      <c r="BJ519" s="135"/>
      <c r="BT519" s="135"/>
      <c r="CD519" s="135"/>
      <c r="CN519" s="135"/>
      <c r="CO519" s="135"/>
      <c r="CP519" s="135"/>
      <c r="CQ519" s="135"/>
      <c r="CR519" s="135"/>
      <c r="CS519" s="135"/>
      <c r="CT519" s="135"/>
      <c r="CU519" s="135"/>
      <c r="CX519" s="135"/>
      <c r="DH519" s="135"/>
      <c r="DR519" s="135"/>
      <c r="EB519" s="135"/>
      <c r="EL519" s="135"/>
      <c r="EV519" s="135"/>
      <c r="FF519" s="135"/>
      <c r="FP519" s="135"/>
      <c r="FZ519" s="135"/>
      <c r="GJ519" s="135"/>
      <c r="GT519" s="135"/>
      <c r="HD519" s="135"/>
      <c r="HN519" s="135"/>
      <c r="HX519" s="135"/>
      <c r="IH519" s="135"/>
      <c r="IR519" s="135"/>
      <c r="JB519" s="135"/>
      <c r="JL519" s="135"/>
    </row>
    <row xmlns:x14ac="http://schemas.microsoft.com/office/spreadsheetml/2009/9/ac" r="520" s="3" customFormat="true" x14ac:dyDescent="0.25">
      <c r="A520" s="419"/>
      <c r="B520" s="135"/>
      <c r="L520" s="135"/>
      <c r="V520" s="135"/>
      <c r="AF520" s="135"/>
      <c r="AP520" s="135"/>
      <c r="AZ520" s="135"/>
      <c r="BJ520" s="135"/>
      <c r="BT520" s="135"/>
      <c r="CD520" s="135"/>
      <c r="CN520" s="135"/>
      <c r="CO520" s="135"/>
      <c r="CP520" s="135"/>
      <c r="CQ520" s="135"/>
      <c r="CR520" s="135"/>
      <c r="CS520" s="135"/>
      <c r="CT520" s="135"/>
      <c r="CU520" s="135"/>
      <c r="CX520" s="135"/>
      <c r="DH520" s="135"/>
      <c r="DR520" s="135"/>
      <c r="EB520" s="135"/>
      <c r="EL520" s="135"/>
      <c r="EV520" s="135"/>
      <c r="FF520" s="135"/>
      <c r="FP520" s="135"/>
      <c r="FZ520" s="135"/>
      <c r="GJ520" s="135"/>
      <c r="GT520" s="135"/>
      <c r="HD520" s="135"/>
      <c r="HN520" s="135"/>
      <c r="HX520" s="135"/>
      <c r="IH520" s="135"/>
      <c r="IR520" s="135"/>
      <c r="JB520" s="135"/>
      <c r="JL520" s="135"/>
    </row>
    <row xmlns:x14ac="http://schemas.microsoft.com/office/spreadsheetml/2009/9/ac" r="521" s="3" customFormat="true" x14ac:dyDescent="0.25">
      <c r="A521" s="419"/>
      <c r="B521" s="135"/>
      <c r="L521" s="135"/>
      <c r="V521" s="135"/>
      <c r="AF521" s="135"/>
      <c r="AP521" s="135"/>
      <c r="AZ521" s="135"/>
      <c r="BJ521" s="135"/>
      <c r="BT521" s="135"/>
      <c r="CD521" s="135"/>
      <c r="CN521" s="135"/>
      <c r="CO521" s="135"/>
      <c r="CP521" s="135"/>
      <c r="CQ521" s="135"/>
      <c r="CR521" s="135"/>
      <c r="CS521" s="135"/>
      <c r="CT521" s="135"/>
      <c r="CU521" s="135"/>
      <c r="CX521" s="135"/>
      <c r="DH521" s="135"/>
      <c r="DR521" s="135"/>
      <c r="EB521" s="135"/>
      <c r="EL521" s="135"/>
      <c r="EV521" s="135"/>
      <c r="FF521" s="135"/>
      <c r="FP521" s="135"/>
      <c r="FZ521" s="135"/>
      <c r="GJ521" s="135"/>
      <c r="GT521" s="135"/>
      <c r="HD521" s="135"/>
      <c r="HN521" s="135"/>
      <c r="HX521" s="135"/>
      <c r="IH521" s="135"/>
      <c r="IR521" s="135"/>
      <c r="JB521" s="135"/>
      <c r="JL521" s="135"/>
    </row>
    <row xmlns:x14ac="http://schemas.microsoft.com/office/spreadsheetml/2009/9/ac" r="522" s="3" customFormat="true" x14ac:dyDescent="0.25">
      <c r="A522" s="419"/>
      <c r="B522" s="135"/>
      <c r="L522" s="135"/>
      <c r="V522" s="135"/>
      <c r="AF522" s="135"/>
      <c r="AP522" s="135"/>
      <c r="AZ522" s="135"/>
      <c r="BJ522" s="135"/>
      <c r="BT522" s="135"/>
      <c r="CD522" s="135"/>
      <c r="CN522" s="135"/>
      <c r="CO522" s="135"/>
      <c r="CP522" s="135"/>
      <c r="CQ522" s="135"/>
      <c r="CR522" s="135"/>
      <c r="CS522" s="135"/>
      <c r="CT522" s="135"/>
      <c r="CU522" s="135"/>
      <c r="CX522" s="135"/>
      <c r="DH522" s="135"/>
      <c r="DR522" s="135"/>
      <c r="EB522" s="135"/>
      <c r="EL522" s="135"/>
      <c r="EV522" s="135"/>
      <c r="FF522" s="135"/>
      <c r="FP522" s="135"/>
      <c r="FZ522" s="135"/>
      <c r="GJ522" s="135"/>
      <c r="GT522" s="135"/>
      <c r="HD522" s="135"/>
      <c r="HN522" s="135"/>
      <c r="HX522" s="135"/>
      <c r="IH522" s="135"/>
      <c r="IR522" s="135"/>
      <c r="JB522" s="135"/>
      <c r="JL522" s="135"/>
    </row>
    <row xmlns:x14ac="http://schemas.microsoft.com/office/spreadsheetml/2009/9/ac" r="523" s="3" customFormat="true" x14ac:dyDescent="0.25">
      <c r="A523" s="419"/>
      <c r="B523" s="135"/>
      <c r="L523" s="135"/>
      <c r="V523" s="135"/>
      <c r="AF523" s="135"/>
      <c r="AP523" s="135"/>
      <c r="AZ523" s="135"/>
      <c r="BJ523" s="135"/>
      <c r="BT523" s="135"/>
      <c r="CD523" s="135"/>
      <c r="CN523" s="135"/>
      <c r="CO523" s="135"/>
      <c r="CP523" s="135"/>
      <c r="CQ523" s="135"/>
      <c r="CR523" s="135"/>
      <c r="CS523" s="135"/>
      <c r="CT523" s="135"/>
      <c r="CU523" s="135"/>
      <c r="CX523" s="135"/>
      <c r="DH523" s="135"/>
      <c r="DR523" s="135"/>
      <c r="EB523" s="135"/>
      <c r="EL523" s="135"/>
      <c r="EV523" s="135"/>
      <c r="FF523" s="135"/>
      <c r="FP523" s="135"/>
      <c r="FZ523" s="135"/>
      <c r="GJ523" s="135"/>
      <c r="GT523" s="135"/>
      <c r="HD523" s="135"/>
      <c r="HN523" s="135"/>
      <c r="HX523" s="135"/>
      <c r="IH523" s="135"/>
      <c r="IR523" s="135"/>
      <c r="JB523" s="135"/>
      <c r="JL523" s="135"/>
    </row>
    <row xmlns:x14ac="http://schemas.microsoft.com/office/spreadsheetml/2009/9/ac" r="524" s="3" customFormat="true" x14ac:dyDescent="0.25">
      <c r="A524" s="419"/>
      <c r="B524" s="135"/>
      <c r="L524" s="135"/>
      <c r="V524" s="135"/>
      <c r="AF524" s="135"/>
      <c r="AP524" s="135"/>
      <c r="AZ524" s="135"/>
      <c r="BJ524" s="135"/>
      <c r="BT524" s="135"/>
      <c r="CD524" s="135"/>
      <c r="CN524" s="135"/>
      <c r="CO524" s="135"/>
      <c r="CP524" s="135"/>
      <c r="CQ524" s="135"/>
      <c r="CR524" s="135"/>
      <c r="CS524" s="135"/>
      <c r="CT524" s="135"/>
      <c r="CU524" s="135"/>
      <c r="CX524" s="135"/>
      <c r="DH524" s="135"/>
      <c r="DR524" s="135"/>
      <c r="EB524" s="135"/>
      <c r="EL524" s="135"/>
      <c r="EV524" s="135"/>
      <c r="FF524" s="135"/>
      <c r="FP524" s="135"/>
      <c r="FZ524" s="135"/>
      <c r="GJ524" s="135"/>
      <c r="GT524" s="135"/>
      <c r="HD524" s="135"/>
      <c r="HN524" s="135"/>
      <c r="HX524" s="135"/>
      <c r="IH524" s="135"/>
      <c r="IR524" s="135"/>
      <c r="JB524" s="135"/>
      <c r="JL524" s="135"/>
    </row>
    <row xmlns:x14ac="http://schemas.microsoft.com/office/spreadsheetml/2009/9/ac" r="525" s="3" customFormat="true" x14ac:dyDescent="0.25">
      <c r="A525" s="419"/>
      <c r="B525" s="135"/>
      <c r="L525" s="135"/>
      <c r="V525" s="135"/>
      <c r="AF525" s="135"/>
      <c r="AP525" s="135"/>
      <c r="AZ525" s="135"/>
      <c r="BJ525" s="135"/>
      <c r="BT525" s="135"/>
      <c r="CD525" s="135"/>
      <c r="CN525" s="135"/>
      <c r="CO525" s="135"/>
      <c r="CP525" s="135"/>
      <c r="CQ525" s="135"/>
      <c r="CR525" s="135"/>
      <c r="CS525" s="135"/>
      <c r="CT525" s="135"/>
      <c r="CU525" s="135"/>
      <c r="CX525" s="135"/>
      <c r="DH525" s="135"/>
      <c r="DR525" s="135"/>
      <c r="EB525" s="135"/>
      <c r="EL525" s="135"/>
      <c r="EV525" s="135"/>
      <c r="FF525" s="135"/>
      <c r="FP525" s="135"/>
      <c r="FZ525" s="135"/>
      <c r="GJ525" s="135"/>
      <c r="GT525" s="135"/>
      <c r="HD525" s="135"/>
      <c r="HN525" s="135"/>
      <c r="HX525" s="135"/>
      <c r="IH525" s="135"/>
      <c r="IR525" s="135"/>
      <c r="JB525" s="135"/>
      <c r="JL525" s="135"/>
    </row>
    <row xmlns:x14ac="http://schemas.microsoft.com/office/spreadsheetml/2009/9/ac" r="526" s="3" customFormat="true" x14ac:dyDescent="0.25">
      <c r="A526" s="419"/>
      <c r="B526" s="135"/>
      <c r="L526" s="135"/>
      <c r="V526" s="135"/>
      <c r="AF526" s="135"/>
      <c r="AP526" s="135"/>
      <c r="AZ526" s="135"/>
      <c r="BJ526" s="135"/>
      <c r="BT526" s="135"/>
      <c r="CD526" s="135"/>
      <c r="CN526" s="135"/>
      <c r="CO526" s="135"/>
      <c r="CP526" s="135"/>
      <c r="CQ526" s="135"/>
      <c r="CR526" s="135"/>
      <c r="CS526" s="135"/>
      <c r="CT526" s="135"/>
      <c r="CU526" s="135"/>
      <c r="CX526" s="135"/>
      <c r="DH526" s="135"/>
      <c r="DR526" s="135"/>
      <c r="EB526" s="135"/>
      <c r="EL526" s="135"/>
      <c r="EV526" s="135"/>
      <c r="FF526" s="135"/>
      <c r="FP526" s="135"/>
      <c r="FZ526" s="135"/>
      <c r="GJ526" s="135"/>
      <c r="GT526" s="135"/>
      <c r="HD526" s="135"/>
      <c r="HN526" s="135"/>
      <c r="HX526" s="135"/>
      <c r="IH526" s="135"/>
      <c r="IR526" s="135"/>
      <c r="JB526" s="135"/>
      <c r="JL526" s="135"/>
    </row>
    <row xmlns:x14ac="http://schemas.microsoft.com/office/spreadsheetml/2009/9/ac" r="527" s="3" customFormat="true" x14ac:dyDescent="0.25">
      <c r="A527" s="419"/>
      <c r="B527" s="135"/>
      <c r="L527" s="135"/>
      <c r="V527" s="135"/>
      <c r="AF527" s="135"/>
      <c r="AP527" s="135"/>
      <c r="AZ527" s="135"/>
      <c r="BJ527" s="135"/>
      <c r="BT527" s="135"/>
      <c r="CD527" s="135"/>
      <c r="CN527" s="135"/>
      <c r="CO527" s="135"/>
      <c r="CP527" s="135"/>
      <c r="CQ527" s="135"/>
      <c r="CR527" s="135"/>
      <c r="CS527" s="135"/>
      <c r="CT527" s="135"/>
      <c r="CU527" s="135"/>
      <c r="CX527" s="135"/>
      <c r="DH527" s="135"/>
      <c r="DR527" s="135"/>
      <c r="EB527" s="135"/>
      <c r="EL527" s="135"/>
      <c r="EV527" s="135"/>
      <c r="FF527" s="135"/>
      <c r="FP527" s="135"/>
      <c r="FZ527" s="135"/>
      <c r="GJ527" s="135"/>
      <c r="GT527" s="135"/>
      <c r="HD527" s="135"/>
      <c r="HN527" s="135"/>
      <c r="HX527" s="135"/>
      <c r="IH527" s="135"/>
      <c r="IR527" s="135"/>
      <c r="JB527" s="135"/>
      <c r="JL527" s="135"/>
    </row>
    <row xmlns:x14ac="http://schemas.microsoft.com/office/spreadsheetml/2009/9/ac" r="528" s="3" customFormat="true" x14ac:dyDescent="0.25">
      <c r="A528" s="419"/>
      <c r="B528" s="135"/>
      <c r="L528" s="135"/>
      <c r="V528" s="135"/>
      <c r="AF528" s="135"/>
      <c r="AP528" s="135"/>
      <c r="AZ528" s="135"/>
      <c r="BJ528" s="135"/>
      <c r="BT528" s="135"/>
      <c r="CD528" s="135"/>
      <c r="CN528" s="135"/>
      <c r="CO528" s="135"/>
      <c r="CP528" s="135"/>
      <c r="CQ528" s="135"/>
      <c r="CR528" s="135"/>
      <c r="CS528" s="135"/>
      <c r="CT528" s="135"/>
      <c r="CU528" s="135"/>
      <c r="CX528" s="135"/>
      <c r="DH528" s="135"/>
      <c r="DR528" s="135"/>
      <c r="EB528" s="135"/>
      <c r="EL528" s="135"/>
      <c r="EV528" s="135"/>
      <c r="FF528" s="135"/>
      <c r="FP528" s="135"/>
      <c r="FZ528" s="135"/>
      <c r="GJ528" s="135"/>
      <c r="GT528" s="135"/>
      <c r="HD528" s="135"/>
      <c r="HN528" s="135"/>
      <c r="HX528" s="135"/>
      <c r="IH528" s="135"/>
      <c r="IR528" s="135"/>
      <c r="JB528" s="135"/>
      <c r="JL528" s="135"/>
    </row>
    <row xmlns:x14ac="http://schemas.microsoft.com/office/spreadsheetml/2009/9/ac" r="529" s="3" customFormat="true" x14ac:dyDescent="0.25">
      <c r="A529" s="419"/>
      <c r="B529" s="135"/>
      <c r="L529" s="135"/>
      <c r="V529" s="135"/>
      <c r="AF529" s="135"/>
      <c r="AP529" s="135"/>
      <c r="AZ529" s="135"/>
      <c r="BJ529" s="135"/>
      <c r="BT529" s="135"/>
      <c r="CD529" s="135"/>
      <c r="CN529" s="135"/>
      <c r="CO529" s="135"/>
      <c r="CP529" s="135"/>
      <c r="CQ529" s="135"/>
      <c r="CR529" s="135"/>
      <c r="CS529" s="135"/>
      <c r="CT529" s="135"/>
      <c r="CU529" s="135"/>
      <c r="CX529" s="135"/>
      <c r="DH529" s="135"/>
      <c r="DR529" s="135"/>
      <c r="EB529" s="135"/>
      <c r="EL529" s="135"/>
      <c r="EV529" s="135"/>
      <c r="FF529" s="135"/>
      <c r="FP529" s="135"/>
      <c r="FZ529" s="135"/>
      <c r="GJ529" s="135"/>
      <c r="GT529" s="135"/>
      <c r="HD529" s="135"/>
      <c r="HN529" s="135"/>
      <c r="HX529" s="135"/>
      <c r="IH529" s="135"/>
      <c r="IR529" s="135"/>
      <c r="JB529" s="135"/>
      <c r="JL529" s="135"/>
    </row>
    <row xmlns:x14ac="http://schemas.microsoft.com/office/spreadsheetml/2009/9/ac" r="530" s="3" customFormat="true" x14ac:dyDescent="0.25">
      <c r="A530" s="419"/>
      <c r="B530" s="135"/>
      <c r="L530" s="135"/>
      <c r="V530" s="135"/>
      <c r="AF530" s="135"/>
      <c r="AP530" s="135"/>
      <c r="AZ530" s="135"/>
      <c r="BJ530" s="135"/>
      <c r="BT530" s="135"/>
      <c r="CD530" s="135"/>
      <c r="CN530" s="135"/>
      <c r="CO530" s="135"/>
      <c r="CP530" s="135"/>
      <c r="CQ530" s="135"/>
      <c r="CR530" s="135"/>
      <c r="CS530" s="135"/>
      <c r="CT530" s="135"/>
      <c r="CU530" s="135"/>
      <c r="CX530" s="135"/>
      <c r="DH530" s="135"/>
      <c r="DR530" s="135"/>
      <c r="EB530" s="135"/>
      <c r="EL530" s="135"/>
      <c r="EV530" s="135"/>
      <c r="FF530" s="135"/>
      <c r="FP530" s="135"/>
      <c r="FZ530" s="135"/>
      <c r="GJ530" s="135"/>
      <c r="GT530" s="135"/>
      <c r="HD530" s="135"/>
      <c r="HN530" s="135"/>
      <c r="HX530" s="135"/>
      <c r="IH530" s="135"/>
      <c r="IR530" s="135"/>
      <c r="JB530" s="135"/>
      <c r="JL530" s="135"/>
    </row>
    <row xmlns:x14ac="http://schemas.microsoft.com/office/spreadsheetml/2009/9/ac" r="531" s="3" customFormat="true" x14ac:dyDescent="0.25">
      <c r="A531" s="419"/>
      <c r="B531" s="135"/>
      <c r="L531" s="135"/>
      <c r="V531" s="135"/>
      <c r="AF531" s="135"/>
      <c r="AP531" s="135"/>
      <c r="AZ531" s="135"/>
      <c r="BJ531" s="135"/>
      <c r="BT531" s="135"/>
      <c r="CD531" s="135"/>
      <c r="CN531" s="135"/>
      <c r="CO531" s="135"/>
      <c r="CP531" s="135"/>
      <c r="CQ531" s="135"/>
      <c r="CR531" s="135"/>
      <c r="CS531" s="135"/>
      <c r="CT531" s="135"/>
      <c r="CU531" s="135"/>
      <c r="CX531" s="135"/>
      <c r="DH531" s="135"/>
      <c r="DR531" s="135"/>
      <c r="EB531" s="135"/>
      <c r="EL531" s="135"/>
      <c r="EV531" s="135"/>
      <c r="FF531" s="135"/>
      <c r="FP531" s="135"/>
      <c r="FZ531" s="135"/>
      <c r="GJ531" s="135"/>
      <c r="GT531" s="135"/>
      <c r="HD531" s="135"/>
      <c r="HN531" s="135"/>
      <c r="HX531" s="135"/>
      <c r="IH531" s="135"/>
      <c r="IR531" s="135"/>
      <c r="JB531" s="135"/>
      <c r="JL531" s="135"/>
    </row>
    <row xmlns:x14ac="http://schemas.microsoft.com/office/spreadsheetml/2009/9/ac" r="532" s="3" customFormat="true" x14ac:dyDescent="0.25">
      <c r="A532" s="419"/>
      <c r="B532" s="135"/>
      <c r="L532" s="135"/>
      <c r="V532" s="135"/>
      <c r="AF532" s="135"/>
      <c r="AP532" s="135"/>
      <c r="AZ532" s="135"/>
      <c r="BJ532" s="135"/>
      <c r="BT532" s="135"/>
      <c r="CD532" s="135"/>
      <c r="CN532" s="135"/>
      <c r="CO532" s="135"/>
      <c r="CP532" s="135"/>
      <c r="CQ532" s="135"/>
      <c r="CR532" s="135"/>
      <c r="CS532" s="135"/>
      <c r="CT532" s="135"/>
      <c r="CU532" s="135"/>
      <c r="CX532" s="135"/>
      <c r="DH532" s="135"/>
      <c r="DR532" s="135"/>
      <c r="EB532" s="135"/>
      <c r="EL532" s="135"/>
      <c r="EV532" s="135"/>
      <c r="FF532" s="135"/>
      <c r="FP532" s="135"/>
      <c r="FZ532" s="135"/>
      <c r="GJ532" s="135"/>
      <c r="GT532" s="135"/>
      <c r="HD532" s="135"/>
      <c r="HN532" s="135"/>
      <c r="HX532" s="135"/>
      <c r="IH532" s="135"/>
      <c r="IR532" s="135"/>
      <c r="JB532" s="135"/>
      <c r="JL532" s="135"/>
    </row>
    <row xmlns:x14ac="http://schemas.microsoft.com/office/spreadsheetml/2009/9/ac" r="533" s="3" customFormat="true" x14ac:dyDescent="0.25">
      <c r="A533" s="419"/>
      <c r="B533" s="135"/>
      <c r="L533" s="135"/>
      <c r="V533" s="135"/>
      <c r="AF533" s="135"/>
      <c r="AP533" s="135"/>
      <c r="AZ533" s="135"/>
      <c r="BJ533" s="135"/>
      <c r="BT533" s="135"/>
      <c r="CD533" s="135"/>
      <c r="CN533" s="135"/>
      <c r="CO533" s="135"/>
      <c r="CP533" s="135"/>
      <c r="CQ533" s="135"/>
      <c r="CR533" s="135"/>
      <c r="CS533" s="135"/>
      <c r="CT533" s="135"/>
      <c r="CU533" s="135"/>
      <c r="CX533" s="135"/>
      <c r="DH533" s="135"/>
      <c r="DR533" s="135"/>
      <c r="EB533" s="135"/>
      <c r="EL533" s="135"/>
      <c r="EV533" s="135"/>
      <c r="FF533" s="135"/>
      <c r="FP533" s="135"/>
      <c r="FZ533" s="135"/>
      <c r="GJ533" s="135"/>
      <c r="GT533" s="135"/>
      <c r="HD533" s="135"/>
      <c r="HN533" s="135"/>
      <c r="HX533" s="135"/>
      <c r="IH533" s="135"/>
      <c r="IR533" s="135"/>
      <c r="JB533" s="135"/>
      <c r="JL533" s="135"/>
    </row>
    <row xmlns:x14ac="http://schemas.microsoft.com/office/spreadsheetml/2009/9/ac" r="534" s="3" customFormat="true" x14ac:dyDescent="0.25">
      <c r="A534" s="419"/>
      <c r="B534" s="135"/>
      <c r="L534" s="135"/>
      <c r="V534" s="135"/>
      <c r="AF534" s="135"/>
      <c r="AP534" s="135"/>
      <c r="AZ534" s="135"/>
      <c r="BJ534" s="135"/>
      <c r="BT534" s="135"/>
      <c r="CD534" s="135"/>
      <c r="CN534" s="135"/>
      <c r="CO534" s="135"/>
      <c r="CP534" s="135"/>
      <c r="CQ534" s="135"/>
      <c r="CR534" s="135"/>
      <c r="CS534" s="135"/>
      <c r="CT534" s="135"/>
      <c r="CU534" s="135"/>
      <c r="CX534" s="135"/>
      <c r="DH534" s="135"/>
      <c r="DR534" s="135"/>
      <c r="EB534" s="135"/>
      <c r="EL534" s="135"/>
      <c r="EV534" s="135"/>
      <c r="FF534" s="135"/>
      <c r="FP534" s="135"/>
      <c r="FZ534" s="135"/>
      <c r="GJ534" s="135"/>
      <c r="GT534" s="135"/>
      <c r="HD534" s="135"/>
      <c r="HN534" s="135"/>
      <c r="HX534" s="135"/>
      <c r="IH534" s="135"/>
      <c r="IR534" s="135"/>
      <c r="JB534" s="135"/>
      <c r="JL534" s="135"/>
    </row>
    <row xmlns:x14ac="http://schemas.microsoft.com/office/spreadsheetml/2009/9/ac" r="535" s="3" customFormat="true" x14ac:dyDescent="0.25">
      <c r="A535" s="419"/>
      <c r="B535" s="135"/>
      <c r="L535" s="135"/>
      <c r="V535" s="135"/>
      <c r="AF535" s="135"/>
      <c r="AP535" s="135"/>
      <c r="AZ535" s="135"/>
      <c r="BJ535" s="135"/>
      <c r="BT535" s="135"/>
      <c r="CD535" s="135"/>
      <c r="CN535" s="135"/>
      <c r="CO535" s="135"/>
      <c r="CP535" s="135"/>
      <c r="CQ535" s="135"/>
      <c r="CR535" s="135"/>
      <c r="CS535" s="135"/>
      <c r="CT535" s="135"/>
      <c r="CU535" s="135"/>
      <c r="CX535" s="135"/>
      <c r="DH535" s="135"/>
      <c r="DR535" s="135"/>
      <c r="EB535" s="135"/>
      <c r="EL535" s="135"/>
      <c r="EV535" s="135"/>
      <c r="FF535" s="135"/>
      <c r="FP535" s="135"/>
      <c r="FZ535" s="135"/>
      <c r="GJ535" s="135"/>
      <c r="GT535" s="135"/>
      <c r="HD535" s="135"/>
      <c r="HN535" s="135"/>
      <c r="HX535" s="135"/>
      <c r="IH535" s="135"/>
      <c r="IR535" s="135"/>
      <c r="JB535" s="135"/>
      <c r="JL535" s="135"/>
    </row>
    <row xmlns:x14ac="http://schemas.microsoft.com/office/spreadsheetml/2009/9/ac" r="536" s="3" customFormat="true" x14ac:dyDescent="0.25">
      <c r="A536" s="419"/>
      <c r="B536" s="135"/>
      <c r="L536" s="135"/>
      <c r="V536" s="135"/>
      <c r="AF536" s="135"/>
      <c r="AP536" s="135"/>
      <c r="AZ536" s="135"/>
      <c r="BJ536" s="135"/>
      <c r="BT536" s="135"/>
      <c r="CD536" s="135"/>
      <c r="CN536" s="135"/>
      <c r="CO536" s="135"/>
      <c r="CP536" s="135"/>
      <c r="CQ536" s="135"/>
      <c r="CR536" s="135"/>
      <c r="CS536" s="135"/>
      <c r="CT536" s="135"/>
      <c r="CU536" s="135"/>
      <c r="CX536" s="135"/>
      <c r="DH536" s="135"/>
      <c r="DR536" s="135"/>
      <c r="EB536" s="135"/>
      <c r="EL536" s="135"/>
      <c r="EV536" s="135"/>
      <c r="FF536" s="135"/>
      <c r="FP536" s="135"/>
      <c r="FZ536" s="135"/>
      <c r="GJ536" s="135"/>
      <c r="GT536" s="135"/>
      <c r="HD536" s="135"/>
      <c r="HN536" s="135"/>
      <c r="HX536" s="135"/>
      <c r="IH536" s="135"/>
      <c r="IR536" s="135"/>
      <c r="JB536" s="135"/>
      <c r="JL536" s="135"/>
    </row>
    <row xmlns:x14ac="http://schemas.microsoft.com/office/spreadsheetml/2009/9/ac" r="537" s="3" customFormat="true" x14ac:dyDescent="0.25">
      <c r="A537" s="419"/>
      <c r="B537" s="135"/>
      <c r="L537" s="135"/>
      <c r="V537" s="135"/>
      <c r="AF537" s="135"/>
      <c r="AP537" s="135"/>
      <c r="AZ537" s="135"/>
      <c r="BJ537" s="135"/>
      <c r="BT537" s="135"/>
      <c r="CD537" s="135"/>
      <c r="CN537" s="135"/>
      <c r="CO537" s="135"/>
      <c r="CP537" s="135"/>
      <c r="CQ537" s="135"/>
      <c r="CR537" s="135"/>
      <c r="CS537" s="135"/>
      <c r="CT537" s="135"/>
      <c r="CU537" s="135"/>
      <c r="CX537" s="135"/>
      <c r="DH537" s="135"/>
      <c r="DR537" s="135"/>
      <c r="EB537" s="135"/>
      <c r="EL537" s="135"/>
      <c r="EV537" s="135"/>
      <c r="FF537" s="135"/>
      <c r="FP537" s="135"/>
      <c r="FZ537" s="135"/>
      <c r="GJ537" s="135"/>
      <c r="GT537" s="135"/>
      <c r="HD537" s="135"/>
      <c r="HN537" s="135"/>
      <c r="HX537" s="135"/>
      <c r="IH537" s="135"/>
      <c r="IR537" s="135"/>
      <c r="JB537" s="135"/>
      <c r="JL537" s="135"/>
    </row>
    <row xmlns:x14ac="http://schemas.microsoft.com/office/spreadsheetml/2009/9/ac" r="538" s="3" customFormat="true" x14ac:dyDescent="0.25">
      <c r="A538" s="419"/>
      <c r="B538" s="135"/>
      <c r="L538" s="135"/>
      <c r="V538" s="135"/>
      <c r="AF538" s="135"/>
      <c r="AP538" s="135"/>
      <c r="AZ538" s="135"/>
      <c r="BJ538" s="135"/>
      <c r="BT538" s="135"/>
      <c r="CD538" s="135"/>
      <c r="CN538" s="135"/>
      <c r="CO538" s="135"/>
      <c r="CP538" s="135"/>
      <c r="CQ538" s="135"/>
      <c r="CR538" s="135"/>
      <c r="CS538" s="135"/>
      <c r="CT538" s="135"/>
      <c r="CU538" s="135"/>
      <c r="CX538" s="135"/>
      <c r="DH538" s="135"/>
      <c r="DR538" s="135"/>
      <c r="EB538" s="135"/>
      <c r="EL538" s="135"/>
      <c r="EV538" s="135"/>
      <c r="FF538" s="135"/>
      <c r="FP538" s="135"/>
      <c r="FZ538" s="135"/>
      <c r="GJ538" s="135"/>
      <c r="GT538" s="135"/>
      <c r="HD538" s="135"/>
      <c r="HN538" s="135"/>
      <c r="HX538" s="135"/>
      <c r="IH538" s="135"/>
      <c r="IR538" s="135"/>
      <c r="JB538" s="135"/>
      <c r="JL538" s="135"/>
    </row>
    <row xmlns:x14ac="http://schemas.microsoft.com/office/spreadsheetml/2009/9/ac" r="539" s="3" customFormat="true" x14ac:dyDescent="0.25">
      <c r="A539" s="419"/>
      <c r="B539" s="135"/>
      <c r="L539" s="135"/>
      <c r="V539" s="135"/>
      <c r="AF539" s="135"/>
      <c r="AP539" s="135"/>
      <c r="AZ539" s="135"/>
      <c r="BJ539" s="135"/>
      <c r="BT539" s="135"/>
      <c r="CD539" s="135"/>
      <c r="CN539" s="135"/>
      <c r="CO539" s="135"/>
      <c r="CP539" s="135"/>
      <c r="CQ539" s="135"/>
      <c r="CR539" s="135"/>
      <c r="CS539" s="135"/>
      <c r="CT539" s="135"/>
      <c r="CU539" s="135"/>
      <c r="CX539" s="135"/>
      <c r="DH539" s="135"/>
      <c r="DR539" s="135"/>
      <c r="EB539" s="135"/>
      <c r="EL539" s="135"/>
      <c r="EV539" s="135"/>
      <c r="FF539" s="135"/>
      <c r="FP539" s="135"/>
      <c r="FZ539" s="135"/>
      <c r="GJ539" s="135"/>
      <c r="GT539" s="135"/>
      <c r="HD539" s="135"/>
      <c r="HN539" s="135"/>
      <c r="HX539" s="135"/>
      <c r="IH539" s="135"/>
      <c r="IR539" s="135"/>
      <c r="JB539" s="135"/>
      <c r="JL539" s="135"/>
    </row>
    <row xmlns:x14ac="http://schemas.microsoft.com/office/spreadsheetml/2009/9/ac" r="540" s="3" customFormat="true" x14ac:dyDescent="0.25">
      <c r="A540" s="419"/>
      <c r="B540" s="135"/>
      <c r="L540" s="135"/>
      <c r="V540" s="135"/>
      <c r="AF540" s="135"/>
      <c r="AP540" s="135"/>
      <c r="AZ540" s="135"/>
      <c r="BJ540" s="135"/>
      <c r="BT540" s="135"/>
      <c r="CD540" s="135"/>
      <c r="CN540" s="135"/>
      <c r="CO540" s="135"/>
      <c r="CP540" s="135"/>
      <c r="CQ540" s="135"/>
      <c r="CR540" s="135"/>
      <c r="CS540" s="135"/>
      <c r="CT540" s="135"/>
      <c r="CU540" s="135"/>
      <c r="CX540" s="135"/>
      <c r="DH540" s="135"/>
      <c r="DR540" s="135"/>
      <c r="EB540" s="135"/>
      <c r="EL540" s="135"/>
      <c r="EV540" s="135"/>
      <c r="FF540" s="135"/>
      <c r="FP540" s="135"/>
      <c r="FZ540" s="135"/>
      <c r="GJ540" s="135"/>
      <c r="GT540" s="135"/>
      <c r="HD540" s="135"/>
      <c r="HN540" s="135"/>
      <c r="HX540" s="135"/>
      <c r="IH540" s="135"/>
      <c r="IR540" s="135"/>
      <c r="JB540" s="135"/>
      <c r="JL540" s="135"/>
    </row>
    <row xmlns:x14ac="http://schemas.microsoft.com/office/spreadsheetml/2009/9/ac" r="541" s="3" customFormat="true" x14ac:dyDescent="0.25">
      <c r="A541" s="419"/>
      <c r="B541" s="135"/>
      <c r="L541" s="135"/>
      <c r="V541" s="135"/>
      <c r="AF541" s="135"/>
      <c r="AP541" s="135"/>
      <c r="AZ541" s="135"/>
      <c r="BJ541" s="135"/>
      <c r="BT541" s="135"/>
      <c r="CD541" s="135"/>
      <c r="CN541" s="135"/>
      <c r="CO541" s="135"/>
      <c r="CP541" s="135"/>
      <c r="CQ541" s="135"/>
      <c r="CR541" s="135"/>
      <c r="CS541" s="135"/>
      <c r="CT541" s="135"/>
      <c r="CU541" s="135"/>
      <c r="CX541" s="135"/>
      <c r="DH541" s="135"/>
      <c r="DR541" s="135"/>
      <c r="EB541" s="135"/>
      <c r="EL541" s="135"/>
      <c r="EV541" s="135"/>
      <c r="FF541" s="135"/>
      <c r="FP541" s="135"/>
      <c r="FZ541" s="135"/>
      <c r="GJ541" s="135"/>
      <c r="GT541" s="135"/>
      <c r="HD541" s="135"/>
      <c r="HN541" s="135"/>
      <c r="HX541" s="135"/>
      <c r="IH541" s="135"/>
      <c r="IR541" s="135"/>
      <c r="JB541" s="135"/>
      <c r="JL541" s="135"/>
    </row>
    <row xmlns:x14ac="http://schemas.microsoft.com/office/spreadsheetml/2009/9/ac" r="542" s="3" customFormat="true" x14ac:dyDescent="0.25">
      <c r="A542" s="419"/>
      <c r="B542" s="135"/>
      <c r="L542" s="135"/>
      <c r="V542" s="135"/>
      <c r="AF542" s="135"/>
      <c r="AP542" s="135"/>
      <c r="AZ542" s="135"/>
      <c r="BJ542" s="135"/>
      <c r="BT542" s="135"/>
      <c r="CD542" s="135"/>
      <c r="CN542" s="135"/>
      <c r="CO542" s="135"/>
      <c r="CP542" s="135"/>
      <c r="CQ542" s="135"/>
      <c r="CR542" s="135"/>
      <c r="CS542" s="135"/>
      <c r="CT542" s="135"/>
      <c r="CU542" s="135"/>
      <c r="CX542" s="135"/>
      <c r="DH542" s="135"/>
      <c r="DR542" s="135"/>
      <c r="EB542" s="135"/>
      <c r="EL542" s="135"/>
      <c r="EV542" s="135"/>
      <c r="FF542" s="135"/>
      <c r="FP542" s="135"/>
      <c r="FZ542" s="135"/>
      <c r="GJ542" s="135"/>
      <c r="GT542" s="135"/>
      <c r="HD542" s="135"/>
      <c r="HN542" s="135"/>
      <c r="HX542" s="135"/>
      <c r="IH542" s="135"/>
      <c r="IR542" s="135"/>
      <c r="JB542" s="135"/>
      <c r="JL542" s="135"/>
    </row>
    <row xmlns:x14ac="http://schemas.microsoft.com/office/spreadsheetml/2009/9/ac" r="543" s="3" customFormat="true" x14ac:dyDescent="0.25">
      <c r="A543" s="419"/>
      <c r="B543" s="135"/>
      <c r="L543" s="135"/>
      <c r="V543" s="135"/>
      <c r="AF543" s="135"/>
      <c r="AP543" s="135"/>
      <c r="AZ543" s="135"/>
      <c r="BJ543" s="135"/>
      <c r="BT543" s="135"/>
      <c r="CD543" s="135"/>
      <c r="CN543" s="135"/>
      <c r="CO543" s="135"/>
      <c r="CP543" s="135"/>
      <c r="CQ543" s="135"/>
      <c r="CR543" s="135"/>
      <c r="CS543" s="135"/>
      <c r="CT543" s="135"/>
      <c r="CU543" s="135"/>
      <c r="CX543" s="135"/>
      <c r="DH543" s="135"/>
      <c r="DR543" s="135"/>
      <c r="EB543" s="135"/>
      <c r="EL543" s="135"/>
      <c r="EV543" s="135"/>
      <c r="FF543" s="135"/>
      <c r="FP543" s="135"/>
      <c r="FZ543" s="135"/>
      <c r="GJ543" s="135"/>
      <c r="GT543" s="135"/>
      <c r="HD543" s="135"/>
      <c r="HN543" s="135"/>
      <c r="HX543" s="135"/>
      <c r="IH543" s="135"/>
      <c r="IR543" s="135"/>
      <c r="JB543" s="135"/>
      <c r="JL543" s="135"/>
    </row>
    <row xmlns:x14ac="http://schemas.microsoft.com/office/spreadsheetml/2009/9/ac" r="544" s="3" customFormat="true" x14ac:dyDescent="0.25">
      <c r="A544" s="419"/>
      <c r="B544" s="135"/>
      <c r="L544" s="135"/>
      <c r="V544" s="135"/>
      <c r="AF544" s="135"/>
      <c r="AP544" s="135"/>
      <c r="AZ544" s="135"/>
      <c r="BJ544" s="135"/>
      <c r="BT544" s="135"/>
      <c r="CD544" s="135"/>
      <c r="CN544" s="135"/>
      <c r="CO544" s="135"/>
      <c r="CP544" s="135"/>
      <c r="CQ544" s="135"/>
      <c r="CR544" s="135"/>
      <c r="CS544" s="135"/>
      <c r="CT544" s="135"/>
      <c r="CU544" s="135"/>
      <c r="CX544" s="135"/>
      <c r="DH544" s="135"/>
      <c r="DR544" s="135"/>
      <c r="EB544" s="135"/>
      <c r="EL544" s="135"/>
      <c r="EV544" s="135"/>
      <c r="FF544" s="135"/>
      <c r="FP544" s="135"/>
      <c r="FZ544" s="135"/>
      <c r="GJ544" s="135"/>
      <c r="GT544" s="135"/>
      <c r="HD544" s="135"/>
      <c r="HN544" s="135"/>
      <c r="HX544" s="135"/>
      <c r="IH544" s="135"/>
      <c r="IR544" s="135"/>
      <c r="JB544" s="135"/>
      <c r="JL544" s="135"/>
    </row>
    <row xmlns:x14ac="http://schemas.microsoft.com/office/spreadsheetml/2009/9/ac" r="545" s="3" customFormat="true" x14ac:dyDescent="0.25">
      <c r="A545" s="419"/>
      <c r="B545" s="135"/>
      <c r="L545" s="135"/>
      <c r="V545" s="135"/>
      <c r="AF545" s="135"/>
      <c r="AP545" s="135"/>
      <c r="AZ545" s="135"/>
      <c r="BJ545" s="135"/>
      <c r="BT545" s="135"/>
      <c r="CD545" s="135"/>
      <c r="CN545" s="135"/>
      <c r="CO545" s="135"/>
      <c r="CP545" s="135"/>
      <c r="CQ545" s="135"/>
      <c r="CR545" s="135"/>
      <c r="CS545" s="135"/>
      <c r="CT545" s="135"/>
      <c r="CU545" s="135"/>
      <c r="CX545" s="135"/>
      <c r="DH545" s="135"/>
      <c r="DR545" s="135"/>
      <c r="EB545" s="135"/>
      <c r="EL545" s="135"/>
      <c r="EV545" s="135"/>
      <c r="FF545" s="135"/>
      <c r="FP545" s="135"/>
      <c r="FZ545" s="135"/>
      <c r="GJ545" s="135"/>
      <c r="GT545" s="135"/>
      <c r="HD545" s="135"/>
      <c r="HN545" s="135"/>
      <c r="HX545" s="135"/>
      <c r="IH545" s="135"/>
      <c r="IR545" s="135"/>
      <c r="JB545" s="135"/>
      <c r="JL545" s="135"/>
    </row>
    <row xmlns:x14ac="http://schemas.microsoft.com/office/spreadsheetml/2009/9/ac" r="546" s="3" customFormat="true" x14ac:dyDescent="0.25">
      <c r="A546" s="419"/>
      <c r="B546" s="135"/>
      <c r="L546" s="135"/>
      <c r="V546" s="135"/>
      <c r="AF546" s="135"/>
      <c r="AP546" s="135"/>
      <c r="AZ546" s="135"/>
      <c r="BJ546" s="135"/>
      <c r="BT546" s="135"/>
      <c r="CD546" s="135"/>
      <c r="CN546" s="135"/>
      <c r="CO546" s="135"/>
      <c r="CP546" s="135"/>
      <c r="CQ546" s="135"/>
      <c r="CR546" s="135"/>
      <c r="CS546" s="135"/>
      <c r="CT546" s="135"/>
      <c r="CU546" s="135"/>
      <c r="CX546" s="135"/>
      <c r="DH546" s="135"/>
      <c r="DR546" s="135"/>
      <c r="EB546" s="135"/>
      <c r="EL546" s="135"/>
      <c r="EV546" s="135"/>
      <c r="FF546" s="135"/>
      <c r="FP546" s="135"/>
      <c r="FZ546" s="135"/>
      <c r="GJ546" s="135"/>
      <c r="GT546" s="135"/>
      <c r="HD546" s="135"/>
      <c r="HN546" s="135"/>
      <c r="HX546" s="135"/>
      <c r="IH546" s="135"/>
      <c r="IR546" s="135"/>
      <c r="JB546" s="135"/>
      <c r="JL546" s="135"/>
    </row>
    <row xmlns:x14ac="http://schemas.microsoft.com/office/spreadsheetml/2009/9/ac" r="547" s="3" customFormat="true" x14ac:dyDescent="0.25">
      <c r="A547" s="419"/>
      <c r="B547" s="135"/>
      <c r="L547" s="135"/>
      <c r="V547" s="135"/>
      <c r="AF547" s="135"/>
      <c r="AP547" s="135"/>
      <c r="AZ547" s="135"/>
      <c r="BJ547" s="135"/>
      <c r="BT547" s="135"/>
      <c r="CD547" s="135"/>
      <c r="CN547" s="135"/>
      <c r="CO547" s="135"/>
      <c r="CP547" s="135"/>
      <c r="CQ547" s="135"/>
      <c r="CR547" s="135"/>
      <c r="CS547" s="135"/>
      <c r="CT547" s="135"/>
      <c r="CU547" s="135"/>
      <c r="CX547" s="135"/>
      <c r="DH547" s="135"/>
      <c r="DR547" s="135"/>
      <c r="EB547" s="135"/>
      <c r="EL547" s="135"/>
      <c r="EV547" s="135"/>
      <c r="FF547" s="135"/>
      <c r="FP547" s="135"/>
      <c r="FZ547" s="135"/>
      <c r="GJ547" s="135"/>
      <c r="GT547" s="135"/>
      <c r="HD547" s="135"/>
      <c r="HN547" s="135"/>
      <c r="HX547" s="135"/>
      <c r="IH547" s="135"/>
      <c r="IR547" s="135"/>
      <c r="JB547" s="135"/>
      <c r="JL547" s="135"/>
    </row>
    <row xmlns:x14ac="http://schemas.microsoft.com/office/spreadsheetml/2009/9/ac" r="548" s="3" customFormat="true" x14ac:dyDescent="0.25">
      <c r="A548" s="419"/>
      <c r="B548" s="135"/>
      <c r="L548" s="135"/>
      <c r="V548" s="135"/>
      <c r="AF548" s="135"/>
      <c r="AP548" s="135"/>
      <c r="AZ548" s="135"/>
      <c r="BJ548" s="135"/>
      <c r="BT548" s="135"/>
      <c r="CD548" s="135"/>
      <c r="CN548" s="135"/>
      <c r="CO548" s="135"/>
      <c r="CP548" s="135"/>
      <c r="CQ548" s="135"/>
      <c r="CR548" s="135"/>
      <c r="CS548" s="135"/>
      <c r="CT548" s="135"/>
      <c r="CU548" s="135"/>
      <c r="CX548" s="135"/>
      <c r="DH548" s="135"/>
      <c r="DR548" s="135"/>
      <c r="EB548" s="135"/>
      <c r="EL548" s="135"/>
      <c r="EV548" s="135"/>
      <c r="FF548" s="135"/>
      <c r="FP548" s="135"/>
      <c r="FZ548" s="135"/>
      <c r="GJ548" s="135"/>
      <c r="GT548" s="135"/>
      <c r="HD548" s="135"/>
      <c r="HN548" s="135"/>
      <c r="HX548" s="135"/>
      <c r="IH548" s="135"/>
      <c r="IR548" s="135"/>
      <c r="JB548" s="135"/>
      <c r="JL548" s="135"/>
    </row>
    <row xmlns:x14ac="http://schemas.microsoft.com/office/spreadsheetml/2009/9/ac" r="549" s="3" customFormat="true" x14ac:dyDescent="0.25">
      <c r="A549" s="419"/>
      <c r="B549" s="135"/>
      <c r="L549" s="135"/>
      <c r="V549" s="135"/>
      <c r="AF549" s="135"/>
      <c r="AP549" s="135"/>
      <c r="AZ549" s="135"/>
      <c r="BJ549" s="135"/>
      <c r="BT549" s="135"/>
      <c r="CD549" s="135"/>
      <c r="CN549" s="135"/>
      <c r="CO549" s="135"/>
      <c r="CP549" s="135"/>
      <c r="CQ549" s="135"/>
      <c r="CR549" s="135"/>
      <c r="CS549" s="135"/>
      <c r="CT549" s="135"/>
      <c r="CU549" s="135"/>
      <c r="CX549" s="135"/>
      <c r="DH549" s="135"/>
      <c r="DR549" s="135"/>
      <c r="EB549" s="135"/>
      <c r="EL549" s="135"/>
      <c r="EV549" s="135"/>
      <c r="FF549" s="135"/>
      <c r="FP549" s="135"/>
      <c r="FZ549" s="135"/>
      <c r="GJ549" s="135"/>
      <c r="GT549" s="135"/>
      <c r="HD549" s="135"/>
      <c r="HN549" s="135"/>
      <c r="HX549" s="135"/>
      <c r="IH549" s="135"/>
      <c r="IR549" s="135"/>
      <c r="JB549" s="135"/>
      <c r="JL549" s="135"/>
    </row>
    <row xmlns:x14ac="http://schemas.microsoft.com/office/spreadsheetml/2009/9/ac" r="550" s="3" customFormat="true" x14ac:dyDescent="0.25">
      <c r="A550" s="419"/>
      <c r="B550" s="135"/>
      <c r="L550" s="135"/>
      <c r="V550" s="135"/>
      <c r="AF550" s="135"/>
      <c r="AP550" s="135"/>
      <c r="AZ550" s="135"/>
      <c r="BJ550" s="135"/>
      <c r="BT550" s="135"/>
      <c r="CD550" s="135"/>
      <c r="CN550" s="135"/>
      <c r="CO550" s="135"/>
      <c r="CP550" s="135"/>
      <c r="CQ550" s="135"/>
      <c r="CR550" s="135"/>
      <c r="CS550" s="135"/>
      <c r="CT550" s="135"/>
      <c r="CU550" s="135"/>
      <c r="CX550" s="135"/>
      <c r="DH550" s="135"/>
      <c r="DR550" s="135"/>
      <c r="EB550" s="135"/>
      <c r="EL550" s="135"/>
      <c r="EV550" s="135"/>
      <c r="FF550" s="135"/>
      <c r="FP550" s="135"/>
      <c r="FZ550" s="135"/>
      <c r="GJ550" s="135"/>
      <c r="GT550" s="135"/>
      <c r="HD550" s="135"/>
      <c r="HN550" s="135"/>
      <c r="HX550" s="135"/>
      <c r="IH550" s="135"/>
      <c r="IR550" s="135"/>
      <c r="JB550" s="135"/>
      <c r="JL550" s="135"/>
    </row>
    <row xmlns:x14ac="http://schemas.microsoft.com/office/spreadsheetml/2009/9/ac" r="551" s="3" customFormat="true" x14ac:dyDescent="0.25">
      <c r="A551" s="419"/>
      <c r="B551" s="135"/>
      <c r="L551" s="135"/>
      <c r="V551" s="135"/>
      <c r="AF551" s="135"/>
      <c r="AP551" s="135"/>
      <c r="AZ551" s="135"/>
      <c r="BJ551" s="135"/>
      <c r="BT551" s="135"/>
      <c r="CD551" s="135"/>
      <c r="CN551" s="135"/>
      <c r="CO551" s="135"/>
      <c r="CP551" s="135"/>
      <c r="CQ551" s="135"/>
      <c r="CR551" s="135"/>
      <c r="CS551" s="135"/>
      <c r="CT551" s="135"/>
      <c r="CU551" s="135"/>
      <c r="CX551" s="135"/>
      <c r="DH551" s="135"/>
      <c r="DR551" s="135"/>
      <c r="EB551" s="135"/>
      <c r="EL551" s="135"/>
      <c r="EV551" s="135"/>
      <c r="FF551" s="135"/>
      <c r="FP551" s="135"/>
      <c r="FZ551" s="135"/>
      <c r="GJ551" s="135"/>
      <c r="GT551" s="135"/>
      <c r="HD551" s="135"/>
      <c r="HN551" s="135"/>
      <c r="HX551" s="135"/>
      <c r="IH551" s="135"/>
      <c r="IR551" s="135"/>
      <c r="JB551" s="135"/>
      <c r="JL551" s="135"/>
    </row>
    <row xmlns:x14ac="http://schemas.microsoft.com/office/spreadsheetml/2009/9/ac" r="552" s="3" customFormat="true" x14ac:dyDescent="0.25">
      <c r="A552" s="419"/>
      <c r="B552" s="135"/>
      <c r="L552" s="135"/>
      <c r="V552" s="135"/>
      <c r="AF552" s="135"/>
      <c r="AP552" s="135"/>
      <c r="AZ552" s="135"/>
      <c r="BJ552" s="135"/>
      <c r="BT552" s="135"/>
      <c r="CD552" s="135"/>
      <c r="CN552" s="135"/>
      <c r="CO552" s="135"/>
      <c r="CP552" s="135"/>
      <c r="CQ552" s="135"/>
      <c r="CR552" s="135"/>
      <c r="CS552" s="135"/>
      <c r="CT552" s="135"/>
      <c r="CU552" s="135"/>
      <c r="CX552" s="135"/>
      <c r="DH552" s="135"/>
      <c r="DR552" s="135"/>
      <c r="EB552" s="135"/>
      <c r="EL552" s="135"/>
      <c r="EV552" s="135"/>
      <c r="FF552" s="135"/>
      <c r="FP552" s="135"/>
      <c r="FZ552" s="135"/>
      <c r="GJ552" s="135"/>
      <c r="GT552" s="135"/>
      <c r="HD552" s="135"/>
      <c r="HN552" s="135"/>
      <c r="HX552" s="135"/>
      <c r="IH552" s="135"/>
      <c r="IR552" s="135"/>
      <c r="JB552" s="135"/>
      <c r="JL552" s="135"/>
    </row>
    <row xmlns:x14ac="http://schemas.microsoft.com/office/spreadsheetml/2009/9/ac" r="553" s="3" customFormat="true" x14ac:dyDescent="0.25">
      <c r="A553" s="419"/>
      <c r="B553" s="135"/>
      <c r="L553" s="135"/>
      <c r="V553" s="135"/>
      <c r="AF553" s="135"/>
      <c r="AP553" s="135"/>
      <c r="AZ553" s="135"/>
      <c r="BJ553" s="135"/>
      <c r="BT553" s="135"/>
      <c r="CD553" s="135"/>
      <c r="CN553" s="135"/>
      <c r="CO553" s="135"/>
      <c r="CP553" s="135"/>
      <c r="CQ553" s="135"/>
      <c r="CR553" s="135"/>
      <c r="CS553" s="135"/>
      <c r="CT553" s="135"/>
      <c r="CU553" s="135"/>
      <c r="CX553" s="135"/>
      <c r="DH553" s="135"/>
      <c r="DR553" s="135"/>
      <c r="EB553" s="135"/>
      <c r="EL553" s="135"/>
      <c r="EV553" s="135"/>
      <c r="FF553" s="135"/>
      <c r="FP553" s="135"/>
      <c r="FZ553" s="135"/>
      <c r="GJ553" s="135"/>
      <c r="GT553" s="135"/>
      <c r="HD553" s="135"/>
      <c r="HN553" s="135"/>
      <c r="HX553" s="135"/>
      <c r="IH553" s="135"/>
      <c r="IR553" s="135"/>
      <c r="JB553" s="135"/>
      <c r="JL553" s="135"/>
    </row>
    <row xmlns:x14ac="http://schemas.microsoft.com/office/spreadsheetml/2009/9/ac" r="554" s="3" customFormat="true" x14ac:dyDescent="0.25">
      <c r="A554" s="419"/>
      <c r="B554" s="135"/>
      <c r="L554" s="135"/>
      <c r="V554" s="135"/>
      <c r="AF554" s="135"/>
      <c r="AP554" s="135"/>
      <c r="AZ554" s="135"/>
      <c r="BJ554" s="135"/>
      <c r="BT554" s="135"/>
      <c r="CD554" s="135"/>
      <c r="CN554" s="135"/>
      <c r="CO554" s="135"/>
      <c r="CP554" s="135"/>
      <c r="CQ554" s="135"/>
      <c r="CR554" s="135"/>
      <c r="CS554" s="135"/>
      <c r="CT554" s="135"/>
      <c r="CU554" s="135"/>
      <c r="CX554" s="135"/>
      <c r="DH554" s="135"/>
      <c r="DR554" s="135"/>
      <c r="EB554" s="135"/>
      <c r="EL554" s="135"/>
      <c r="EV554" s="135"/>
      <c r="FF554" s="135"/>
      <c r="FP554" s="135"/>
      <c r="FZ554" s="135"/>
      <c r="GJ554" s="135"/>
      <c r="GT554" s="135"/>
      <c r="HD554" s="135"/>
      <c r="HN554" s="135"/>
      <c r="HX554" s="135"/>
      <c r="IH554" s="135"/>
      <c r="IR554" s="135"/>
      <c r="JB554" s="135"/>
      <c r="JL554" s="135"/>
    </row>
    <row xmlns:x14ac="http://schemas.microsoft.com/office/spreadsheetml/2009/9/ac" r="555" s="3" customFormat="true" x14ac:dyDescent="0.25">
      <c r="A555" s="419"/>
      <c r="B555" s="135"/>
      <c r="L555" s="135"/>
      <c r="V555" s="135"/>
      <c r="AF555" s="135"/>
      <c r="AP555" s="135"/>
      <c r="AZ555" s="135"/>
      <c r="BJ555" s="135"/>
      <c r="BT555" s="135"/>
      <c r="CD555" s="135"/>
      <c r="CN555" s="135"/>
      <c r="CO555" s="135"/>
      <c r="CP555" s="135"/>
      <c r="CQ555" s="135"/>
      <c r="CR555" s="135"/>
      <c r="CS555" s="135"/>
      <c r="CT555" s="135"/>
      <c r="CU555" s="135"/>
      <c r="CX555" s="135"/>
      <c r="DH555" s="135"/>
      <c r="DR555" s="135"/>
      <c r="EB555" s="135"/>
      <c r="EL555" s="135"/>
      <c r="EV555" s="135"/>
      <c r="FF555" s="135"/>
      <c r="FP555" s="135"/>
      <c r="FZ555" s="135"/>
      <c r="GJ555" s="135"/>
      <c r="GT555" s="135"/>
      <c r="HD555" s="135"/>
      <c r="HN555" s="135"/>
      <c r="HX555" s="135"/>
      <c r="IH555" s="135"/>
      <c r="IR555" s="135"/>
      <c r="JB555" s="135"/>
      <c r="JL555" s="135"/>
    </row>
    <row xmlns:x14ac="http://schemas.microsoft.com/office/spreadsheetml/2009/9/ac" r="556" s="3" customFormat="true" x14ac:dyDescent="0.25">
      <c r="A556" s="419"/>
      <c r="B556" s="135"/>
      <c r="L556" s="135"/>
      <c r="V556" s="135"/>
      <c r="AF556" s="135"/>
      <c r="AP556" s="135"/>
      <c r="AZ556" s="135"/>
      <c r="BJ556" s="135"/>
      <c r="BT556" s="135"/>
      <c r="CD556" s="135"/>
      <c r="CN556" s="135"/>
      <c r="CO556" s="135"/>
      <c r="CP556" s="135"/>
      <c r="CQ556" s="135"/>
      <c r="CR556" s="135"/>
      <c r="CS556" s="135"/>
      <c r="CT556" s="135"/>
      <c r="CU556" s="135"/>
      <c r="CX556" s="135"/>
      <c r="DH556" s="135"/>
      <c r="DR556" s="135"/>
      <c r="EB556" s="135"/>
      <c r="EL556" s="135"/>
      <c r="EV556" s="135"/>
      <c r="FF556" s="135"/>
      <c r="FP556" s="135"/>
      <c r="FZ556" s="135"/>
      <c r="GJ556" s="135"/>
      <c r="GT556" s="135"/>
      <c r="HD556" s="135"/>
      <c r="HN556" s="135"/>
      <c r="HX556" s="135"/>
      <c r="IH556" s="135"/>
      <c r="IR556" s="135"/>
      <c r="JB556" s="135"/>
      <c r="JL556" s="135"/>
    </row>
    <row xmlns:x14ac="http://schemas.microsoft.com/office/spreadsheetml/2009/9/ac" r="557" s="3" customFormat="true" x14ac:dyDescent="0.25">
      <c r="A557" s="419"/>
      <c r="B557" s="135"/>
      <c r="L557" s="135"/>
      <c r="V557" s="135"/>
      <c r="AF557" s="135"/>
      <c r="AP557" s="135"/>
      <c r="AZ557" s="135"/>
      <c r="BJ557" s="135"/>
      <c r="BT557" s="135"/>
      <c r="CD557" s="135"/>
      <c r="CN557" s="135"/>
      <c r="CO557" s="135"/>
      <c r="CP557" s="135"/>
      <c r="CQ557" s="135"/>
      <c r="CR557" s="135"/>
      <c r="CS557" s="135"/>
      <c r="CT557" s="135"/>
      <c r="CU557" s="135"/>
      <c r="CX557" s="135"/>
      <c r="DH557" s="135"/>
      <c r="DR557" s="135"/>
      <c r="EB557" s="135"/>
      <c r="EL557" s="135"/>
      <c r="EV557" s="135"/>
      <c r="FF557" s="135"/>
      <c r="FP557" s="135"/>
      <c r="FZ557" s="135"/>
      <c r="GJ557" s="135"/>
      <c r="GT557" s="135"/>
      <c r="HD557" s="135"/>
      <c r="HN557" s="135"/>
      <c r="HX557" s="135"/>
      <c r="IH557" s="135"/>
      <c r="IR557" s="135"/>
      <c r="JB557" s="135"/>
      <c r="JL557" s="135"/>
    </row>
    <row xmlns:x14ac="http://schemas.microsoft.com/office/spreadsheetml/2009/9/ac" r="558" s="3" customFormat="true" x14ac:dyDescent="0.25">
      <c r="A558" s="419"/>
      <c r="B558" s="135"/>
      <c r="L558" s="135"/>
      <c r="V558" s="135"/>
      <c r="AF558" s="135"/>
      <c r="AP558" s="135"/>
      <c r="AZ558" s="135"/>
      <c r="BJ558" s="135"/>
      <c r="BT558" s="135"/>
      <c r="CD558" s="135"/>
      <c r="CN558" s="135"/>
      <c r="CO558" s="135"/>
      <c r="CP558" s="135"/>
      <c r="CQ558" s="135"/>
      <c r="CR558" s="135"/>
      <c r="CS558" s="135"/>
      <c r="CT558" s="135"/>
      <c r="CU558" s="135"/>
      <c r="CX558" s="135"/>
      <c r="DH558" s="135"/>
      <c r="DR558" s="135"/>
      <c r="EB558" s="135"/>
      <c r="EL558" s="135"/>
      <c r="EV558" s="135"/>
      <c r="FF558" s="135"/>
      <c r="FP558" s="135"/>
      <c r="FZ558" s="135"/>
      <c r="GJ558" s="135"/>
      <c r="GT558" s="135"/>
      <c r="HD558" s="135"/>
      <c r="HN558" s="135"/>
      <c r="HX558" s="135"/>
      <c r="IH558" s="135"/>
      <c r="IR558" s="135"/>
      <c r="JB558" s="135"/>
      <c r="JL558" s="135"/>
    </row>
    <row xmlns:x14ac="http://schemas.microsoft.com/office/spreadsheetml/2009/9/ac" r="559" s="3" customFormat="true" x14ac:dyDescent="0.25">
      <c r="A559" s="419"/>
      <c r="B559" s="135"/>
      <c r="L559" s="135"/>
      <c r="V559" s="135"/>
      <c r="AF559" s="135"/>
      <c r="AP559" s="135"/>
      <c r="AZ559" s="135"/>
      <c r="BJ559" s="135"/>
      <c r="BT559" s="135"/>
      <c r="CD559" s="135"/>
      <c r="CN559" s="135"/>
      <c r="CO559" s="135"/>
      <c r="CP559" s="135"/>
      <c r="CQ559" s="135"/>
      <c r="CR559" s="135"/>
      <c r="CS559" s="135"/>
      <c r="CT559" s="135"/>
      <c r="CU559" s="135"/>
      <c r="CX559" s="135"/>
      <c r="DH559" s="135"/>
      <c r="DR559" s="135"/>
      <c r="EB559" s="135"/>
      <c r="EL559" s="135"/>
      <c r="EV559" s="135"/>
      <c r="FF559" s="135"/>
      <c r="FP559" s="135"/>
      <c r="FZ559" s="135"/>
      <c r="GJ559" s="135"/>
      <c r="GT559" s="135"/>
      <c r="HD559" s="135"/>
      <c r="HN559" s="135"/>
      <c r="HX559" s="135"/>
      <c r="IH559" s="135"/>
      <c r="IR559" s="135"/>
      <c r="JB559" s="135"/>
      <c r="JL559" s="135"/>
    </row>
    <row xmlns:x14ac="http://schemas.microsoft.com/office/spreadsheetml/2009/9/ac" r="560" s="3" customFormat="true" x14ac:dyDescent="0.25">
      <c r="A560" s="419"/>
      <c r="B560" s="135"/>
      <c r="L560" s="135"/>
      <c r="V560" s="135"/>
      <c r="AF560" s="135"/>
      <c r="AP560" s="135"/>
      <c r="AZ560" s="135"/>
      <c r="BJ560" s="135"/>
      <c r="BT560" s="135"/>
      <c r="CD560" s="135"/>
      <c r="CN560" s="135"/>
      <c r="CO560" s="135"/>
      <c r="CP560" s="135"/>
      <c r="CQ560" s="135"/>
      <c r="CR560" s="135"/>
      <c r="CS560" s="135"/>
      <c r="CT560" s="135"/>
      <c r="CU560" s="135"/>
      <c r="CX560" s="135"/>
      <c r="DH560" s="135"/>
      <c r="DR560" s="135"/>
      <c r="EB560" s="135"/>
      <c r="EL560" s="135"/>
      <c r="EV560" s="135"/>
      <c r="FF560" s="135"/>
      <c r="FP560" s="135"/>
      <c r="FZ560" s="135"/>
      <c r="GJ560" s="135"/>
      <c r="GT560" s="135"/>
      <c r="HD560" s="135"/>
      <c r="HN560" s="135"/>
      <c r="HX560" s="135"/>
      <c r="IH560" s="135"/>
      <c r="IR560" s="135"/>
      <c r="JB560" s="135"/>
      <c r="JL560" s="135"/>
    </row>
    <row xmlns:x14ac="http://schemas.microsoft.com/office/spreadsheetml/2009/9/ac" r="561" s="3" customFormat="true" x14ac:dyDescent="0.25">
      <c r="A561" s="419"/>
      <c r="B561" s="135"/>
      <c r="L561" s="135"/>
      <c r="V561" s="135"/>
      <c r="AF561" s="135"/>
      <c r="AP561" s="135"/>
      <c r="AZ561" s="135"/>
      <c r="BJ561" s="135"/>
      <c r="BT561" s="135"/>
      <c r="CD561" s="135"/>
      <c r="CN561" s="135"/>
      <c r="CO561" s="135"/>
      <c r="CP561" s="135"/>
      <c r="CQ561" s="135"/>
      <c r="CR561" s="135"/>
      <c r="CS561" s="135"/>
      <c r="CT561" s="135"/>
      <c r="CU561" s="135"/>
      <c r="CX561" s="135"/>
      <c r="DH561" s="135"/>
      <c r="DR561" s="135"/>
      <c r="EB561" s="135"/>
      <c r="EL561" s="135"/>
      <c r="EV561" s="135"/>
      <c r="FF561" s="135"/>
      <c r="FP561" s="135"/>
      <c r="FZ561" s="135"/>
      <c r="GJ561" s="135"/>
      <c r="GT561" s="135"/>
      <c r="HD561" s="135"/>
      <c r="HN561" s="135"/>
      <c r="HX561" s="135"/>
      <c r="IH561" s="135"/>
      <c r="IR561" s="135"/>
      <c r="JB561" s="135"/>
      <c r="JL561" s="135"/>
    </row>
    <row xmlns:x14ac="http://schemas.microsoft.com/office/spreadsheetml/2009/9/ac" r="562" s="3" customFormat="true" x14ac:dyDescent="0.25">
      <c r="A562" s="419"/>
      <c r="B562" s="135"/>
      <c r="L562" s="135"/>
      <c r="V562" s="135"/>
      <c r="AF562" s="135"/>
      <c r="AP562" s="135"/>
      <c r="AZ562" s="135"/>
      <c r="BJ562" s="135"/>
      <c r="BT562" s="135"/>
      <c r="CD562" s="135"/>
      <c r="CN562" s="135"/>
      <c r="CO562" s="135"/>
      <c r="CP562" s="135"/>
      <c r="CQ562" s="135"/>
      <c r="CR562" s="135"/>
      <c r="CS562" s="135"/>
      <c r="CT562" s="135"/>
      <c r="CU562" s="135"/>
      <c r="CX562" s="135"/>
      <c r="DH562" s="135"/>
      <c r="DR562" s="135"/>
      <c r="EB562" s="135"/>
      <c r="EL562" s="135"/>
      <c r="EV562" s="135"/>
      <c r="FF562" s="135"/>
      <c r="FP562" s="135"/>
      <c r="FZ562" s="135"/>
      <c r="GJ562" s="135"/>
      <c r="GT562" s="135"/>
      <c r="HD562" s="135"/>
      <c r="HN562" s="135"/>
      <c r="HX562" s="135"/>
      <c r="IH562" s="135"/>
      <c r="IR562" s="135"/>
      <c r="JB562" s="135"/>
      <c r="JL562" s="135"/>
    </row>
    <row xmlns:x14ac="http://schemas.microsoft.com/office/spreadsheetml/2009/9/ac" r="563" s="3" customFormat="true" x14ac:dyDescent="0.25">
      <c r="A563" s="419"/>
      <c r="B563" s="135"/>
      <c r="L563" s="135"/>
      <c r="V563" s="135"/>
      <c r="AF563" s="135"/>
      <c r="AP563" s="135"/>
      <c r="AZ563" s="135"/>
      <c r="BJ563" s="135"/>
      <c r="BT563" s="135"/>
      <c r="CD563" s="135"/>
      <c r="CN563" s="135"/>
      <c r="CO563" s="135"/>
      <c r="CP563" s="135"/>
      <c r="CQ563" s="135"/>
      <c r="CR563" s="135"/>
      <c r="CS563" s="135"/>
      <c r="CT563" s="135"/>
      <c r="CU563" s="135"/>
      <c r="CX563" s="135"/>
      <c r="DH563" s="135"/>
      <c r="DR563" s="135"/>
      <c r="EB563" s="135"/>
      <c r="EL563" s="135"/>
      <c r="EV563" s="135"/>
      <c r="FF563" s="135"/>
      <c r="FP563" s="135"/>
      <c r="FZ563" s="135"/>
      <c r="GJ563" s="135"/>
      <c r="GT563" s="135"/>
      <c r="HD563" s="135"/>
      <c r="HN563" s="135"/>
      <c r="HX563" s="135"/>
      <c r="IH563" s="135"/>
      <c r="IR563" s="135"/>
      <c r="JB563" s="135"/>
      <c r="JL563" s="135"/>
    </row>
    <row xmlns:x14ac="http://schemas.microsoft.com/office/spreadsheetml/2009/9/ac" r="564" s="3" customFormat="true" x14ac:dyDescent="0.25">
      <c r="A564" s="419"/>
      <c r="B564" s="135"/>
      <c r="L564" s="135"/>
      <c r="V564" s="135"/>
      <c r="AF564" s="135"/>
      <c r="AP564" s="135"/>
      <c r="AZ564" s="135"/>
      <c r="BJ564" s="135"/>
      <c r="BT564" s="135"/>
      <c r="CD564" s="135"/>
      <c r="CN564" s="135"/>
      <c r="CO564" s="135"/>
      <c r="CP564" s="135"/>
      <c r="CQ564" s="135"/>
      <c r="CR564" s="135"/>
      <c r="CS564" s="135"/>
      <c r="CT564" s="135"/>
      <c r="CU564" s="135"/>
      <c r="CX564" s="135"/>
      <c r="DH564" s="135"/>
      <c r="DR564" s="135"/>
      <c r="EB564" s="135"/>
      <c r="EL564" s="135"/>
      <c r="EV564" s="135"/>
      <c r="FF564" s="135"/>
      <c r="FP564" s="135"/>
      <c r="FZ564" s="135"/>
      <c r="GJ564" s="135"/>
      <c r="GT564" s="135"/>
      <c r="HD564" s="135"/>
      <c r="HN564" s="135"/>
      <c r="HX564" s="135"/>
      <c r="IH564" s="135"/>
      <c r="IR564" s="135"/>
      <c r="JB564" s="135"/>
      <c r="JL564" s="135"/>
    </row>
    <row xmlns:x14ac="http://schemas.microsoft.com/office/spreadsheetml/2009/9/ac" r="565" s="3" customFormat="true" x14ac:dyDescent="0.25">
      <c r="A565" s="419"/>
      <c r="B565" s="135"/>
      <c r="L565" s="135"/>
      <c r="V565" s="135"/>
      <c r="AF565" s="135"/>
      <c r="AP565" s="135"/>
      <c r="AZ565" s="135"/>
      <c r="BJ565" s="135"/>
      <c r="BT565" s="135"/>
      <c r="CD565" s="135"/>
      <c r="CN565" s="135"/>
      <c r="CO565" s="135"/>
      <c r="CP565" s="135"/>
      <c r="CQ565" s="135"/>
      <c r="CR565" s="135"/>
      <c r="CS565" s="135"/>
      <c r="CT565" s="135"/>
      <c r="CU565" s="135"/>
      <c r="CX565" s="135"/>
      <c r="DH565" s="135"/>
      <c r="DR565" s="135"/>
      <c r="EB565" s="135"/>
      <c r="EL565" s="135"/>
      <c r="EV565" s="135"/>
      <c r="FF565" s="135"/>
      <c r="FP565" s="135"/>
      <c r="FZ565" s="135"/>
      <c r="GJ565" s="135"/>
      <c r="GT565" s="135"/>
      <c r="HD565" s="135"/>
      <c r="HN565" s="135"/>
      <c r="HX565" s="135"/>
      <c r="IH565" s="135"/>
      <c r="IR565" s="135"/>
      <c r="JB565" s="135"/>
      <c r="JL565" s="135"/>
    </row>
    <row xmlns:x14ac="http://schemas.microsoft.com/office/spreadsheetml/2009/9/ac" r="566" s="3" customFormat="true" x14ac:dyDescent="0.25">
      <c r="A566" s="419"/>
      <c r="B566" s="135"/>
      <c r="L566" s="135"/>
      <c r="V566" s="135"/>
      <c r="AF566" s="135"/>
      <c r="AP566" s="135"/>
      <c r="AZ566" s="135"/>
      <c r="BJ566" s="135"/>
      <c r="BT566" s="135"/>
      <c r="CD566" s="135"/>
      <c r="CN566" s="135"/>
      <c r="CO566" s="135"/>
      <c r="CP566" s="135"/>
      <c r="CQ566" s="135"/>
      <c r="CR566" s="135"/>
      <c r="CS566" s="135"/>
      <c r="CT566" s="135"/>
      <c r="CU566" s="135"/>
      <c r="CX566" s="135"/>
      <c r="DH566" s="135"/>
      <c r="DR566" s="135"/>
      <c r="EB566" s="135"/>
      <c r="EL566" s="135"/>
      <c r="EV566" s="135"/>
      <c r="FF566" s="135"/>
      <c r="FP566" s="135"/>
      <c r="FZ566" s="135"/>
      <c r="GJ566" s="135"/>
      <c r="GT566" s="135"/>
      <c r="HD566" s="135"/>
      <c r="HN566" s="135"/>
      <c r="HX566" s="135"/>
      <c r="IH566" s="135"/>
      <c r="IR566" s="135"/>
      <c r="JB566" s="135"/>
      <c r="JL566" s="135"/>
    </row>
    <row xmlns:x14ac="http://schemas.microsoft.com/office/spreadsheetml/2009/9/ac" r="567" s="3" customFormat="true" x14ac:dyDescent="0.25">
      <c r="A567" s="419"/>
      <c r="B567" s="135"/>
      <c r="L567" s="135"/>
      <c r="V567" s="135"/>
      <c r="AF567" s="135"/>
      <c r="AP567" s="135"/>
      <c r="AZ567" s="135"/>
      <c r="BJ567" s="135"/>
      <c r="BT567" s="135"/>
      <c r="CD567" s="135"/>
      <c r="CN567" s="135"/>
      <c r="CO567" s="135"/>
      <c r="CP567" s="135"/>
      <c r="CQ567" s="135"/>
      <c r="CR567" s="135"/>
      <c r="CS567" s="135"/>
      <c r="CT567" s="135"/>
      <c r="CU567" s="135"/>
      <c r="CX567" s="135"/>
      <c r="DH567" s="135"/>
      <c r="DR567" s="135"/>
      <c r="EB567" s="135"/>
      <c r="EL567" s="135"/>
      <c r="EV567" s="135"/>
      <c r="FF567" s="135"/>
      <c r="FP567" s="135"/>
      <c r="FZ567" s="135"/>
      <c r="GJ567" s="135"/>
      <c r="GT567" s="135"/>
      <c r="HD567" s="135"/>
      <c r="HN567" s="135"/>
      <c r="HX567" s="135"/>
      <c r="IH567" s="135"/>
      <c r="IR567" s="135"/>
      <c r="JB567" s="135"/>
      <c r="JL567" s="135"/>
    </row>
    <row xmlns:x14ac="http://schemas.microsoft.com/office/spreadsheetml/2009/9/ac" r="568" s="3" customFormat="true" x14ac:dyDescent="0.25">
      <c r="A568" s="419"/>
      <c r="B568" s="135"/>
      <c r="L568" s="135"/>
      <c r="V568" s="135"/>
      <c r="AF568" s="135"/>
      <c r="AP568" s="135"/>
      <c r="AZ568" s="135"/>
      <c r="BJ568" s="135"/>
      <c r="BT568" s="135"/>
      <c r="CD568" s="135"/>
      <c r="CN568" s="135"/>
      <c r="CO568" s="135"/>
      <c r="CP568" s="135"/>
      <c r="CQ568" s="135"/>
      <c r="CR568" s="135"/>
      <c r="CS568" s="135"/>
      <c r="CT568" s="135"/>
      <c r="CU568" s="135"/>
      <c r="CX568" s="135"/>
      <c r="DH568" s="135"/>
      <c r="DR568" s="135"/>
      <c r="EB568" s="135"/>
      <c r="EL568" s="135"/>
      <c r="EV568" s="135"/>
      <c r="FF568" s="135"/>
      <c r="FP568" s="135"/>
      <c r="FZ568" s="135"/>
      <c r="GJ568" s="135"/>
      <c r="GT568" s="135"/>
      <c r="HD568" s="135"/>
      <c r="HN568" s="135"/>
      <c r="HX568" s="135"/>
      <c r="IH568" s="135"/>
      <c r="IR568" s="135"/>
      <c r="JB568" s="135"/>
      <c r="JL568" s="135"/>
    </row>
    <row xmlns:x14ac="http://schemas.microsoft.com/office/spreadsheetml/2009/9/ac" r="569" s="3" customFormat="true" x14ac:dyDescent="0.25">
      <c r="A569" s="419"/>
      <c r="B569" s="135"/>
      <c r="L569" s="135"/>
      <c r="V569" s="135"/>
      <c r="AF569" s="135"/>
      <c r="AP569" s="135"/>
      <c r="AZ569" s="135"/>
      <c r="BJ569" s="135"/>
      <c r="BT569" s="135"/>
      <c r="CD569" s="135"/>
      <c r="CN569" s="135"/>
      <c r="CO569" s="135"/>
      <c r="CP569" s="135"/>
      <c r="CQ569" s="135"/>
      <c r="CR569" s="135"/>
      <c r="CS569" s="135"/>
      <c r="CT569" s="135"/>
      <c r="CU569" s="135"/>
      <c r="CX569" s="135"/>
      <c r="DH569" s="135"/>
      <c r="DR569" s="135"/>
      <c r="EB569" s="135"/>
      <c r="EL569" s="135"/>
      <c r="EV569" s="135"/>
      <c r="FF569" s="135"/>
      <c r="FP569" s="135"/>
      <c r="FZ569" s="135"/>
      <c r="GJ569" s="135"/>
      <c r="GT569" s="135"/>
      <c r="HD569" s="135"/>
      <c r="HN569" s="135"/>
      <c r="HX569" s="135"/>
      <c r="IH569" s="135"/>
      <c r="IR569" s="135"/>
      <c r="JB569" s="135"/>
      <c r="JL569" s="135"/>
    </row>
    <row xmlns:x14ac="http://schemas.microsoft.com/office/spreadsheetml/2009/9/ac" r="570" s="3" customFormat="true" x14ac:dyDescent="0.25">
      <c r="A570" s="419"/>
      <c r="B570" s="135"/>
      <c r="L570" s="135"/>
      <c r="V570" s="135"/>
      <c r="AF570" s="135"/>
      <c r="AP570" s="135"/>
      <c r="AZ570" s="135"/>
      <c r="BJ570" s="135"/>
      <c r="BT570" s="135"/>
      <c r="CD570" s="135"/>
      <c r="CN570" s="135"/>
      <c r="CO570" s="135"/>
      <c r="CP570" s="135"/>
      <c r="CQ570" s="135"/>
      <c r="CR570" s="135"/>
      <c r="CS570" s="135"/>
      <c r="CT570" s="135"/>
      <c r="CU570" s="135"/>
      <c r="CX570" s="135"/>
      <c r="DH570" s="135"/>
      <c r="DR570" s="135"/>
      <c r="EB570" s="135"/>
      <c r="EL570" s="135"/>
      <c r="EV570" s="135"/>
      <c r="FF570" s="135"/>
      <c r="FP570" s="135"/>
      <c r="FZ570" s="135"/>
      <c r="GJ570" s="135"/>
      <c r="GT570" s="135"/>
      <c r="HD570" s="135"/>
      <c r="HN570" s="135"/>
      <c r="HX570" s="135"/>
      <c r="IH570" s="135"/>
      <c r="IR570" s="135"/>
      <c r="JB570" s="135"/>
      <c r="JL570" s="135"/>
    </row>
    <row xmlns:x14ac="http://schemas.microsoft.com/office/spreadsheetml/2009/9/ac" r="571" s="3" customFormat="true" x14ac:dyDescent="0.25">
      <c r="A571" s="419"/>
      <c r="B571" s="135"/>
      <c r="L571" s="135"/>
      <c r="V571" s="135"/>
      <c r="AF571" s="135"/>
      <c r="AP571" s="135"/>
      <c r="AZ571" s="135"/>
      <c r="BJ571" s="135"/>
      <c r="BT571" s="135"/>
      <c r="CD571" s="135"/>
      <c r="CN571" s="135"/>
      <c r="CO571" s="135"/>
      <c r="CP571" s="135"/>
      <c r="CQ571" s="135"/>
      <c r="CR571" s="135"/>
      <c r="CS571" s="135"/>
      <c r="CT571" s="135"/>
      <c r="CU571" s="135"/>
      <c r="CX571" s="135"/>
      <c r="DH571" s="135"/>
      <c r="DR571" s="135"/>
      <c r="EB571" s="135"/>
      <c r="EL571" s="135"/>
      <c r="EV571" s="135"/>
      <c r="FF571" s="135"/>
      <c r="FP571" s="135"/>
      <c r="FZ571" s="135"/>
      <c r="GJ571" s="135"/>
      <c r="GT571" s="135"/>
      <c r="HD571" s="135"/>
      <c r="HN571" s="135"/>
      <c r="HX571" s="135"/>
      <c r="IH571" s="135"/>
      <c r="IR571" s="135"/>
      <c r="JB571" s="135"/>
      <c r="JL571" s="135"/>
    </row>
    <row xmlns:x14ac="http://schemas.microsoft.com/office/spreadsheetml/2009/9/ac" r="572" s="3" customFormat="true" x14ac:dyDescent="0.25">
      <c r="A572" s="419"/>
      <c r="B572" s="135"/>
      <c r="L572" s="135"/>
      <c r="V572" s="135"/>
      <c r="AF572" s="135"/>
      <c r="AP572" s="135"/>
      <c r="AZ572" s="135"/>
      <c r="BJ572" s="135"/>
      <c r="BT572" s="135"/>
      <c r="CD572" s="135"/>
      <c r="CN572" s="135"/>
      <c r="CO572" s="135"/>
      <c r="CP572" s="135"/>
      <c r="CQ572" s="135"/>
      <c r="CR572" s="135"/>
      <c r="CS572" s="135"/>
      <c r="CT572" s="135"/>
      <c r="CU572" s="135"/>
      <c r="CX572" s="135"/>
      <c r="DH572" s="135"/>
      <c r="DR572" s="135"/>
      <c r="EB572" s="135"/>
      <c r="EL572" s="135"/>
      <c r="EV572" s="135"/>
      <c r="FF572" s="135"/>
      <c r="FP572" s="135"/>
      <c r="FZ572" s="135"/>
      <c r="GJ572" s="135"/>
      <c r="GT572" s="135"/>
      <c r="HD572" s="135"/>
      <c r="HN572" s="135"/>
      <c r="HX572" s="135"/>
      <c r="IH572" s="135"/>
      <c r="IR572" s="135"/>
      <c r="JB572" s="135"/>
      <c r="JL572" s="135"/>
    </row>
    <row xmlns:x14ac="http://schemas.microsoft.com/office/spreadsheetml/2009/9/ac" r="573" s="3" customFormat="true" x14ac:dyDescent="0.25">
      <c r="A573" s="419"/>
      <c r="B573" s="135"/>
      <c r="L573" s="135"/>
      <c r="V573" s="135"/>
      <c r="AF573" s="135"/>
      <c r="AP573" s="135"/>
      <c r="AZ573" s="135"/>
      <c r="BJ573" s="135"/>
      <c r="BT573" s="135"/>
      <c r="CD573" s="135"/>
      <c r="CN573" s="135"/>
      <c r="CO573" s="135"/>
      <c r="CP573" s="135"/>
      <c r="CQ573" s="135"/>
      <c r="CR573" s="135"/>
      <c r="CS573" s="135"/>
      <c r="CT573" s="135"/>
      <c r="CU573" s="135"/>
      <c r="CX573" s="135"/>
      <c r="DH573" s="135"/>
      <c r="DR573" s="135"/>
      <c r="EB573" s="135"/>
      <c r="EL573" s="135"/>
      <c r="EV573" s="135"/>
      <c r="FF573" s="135"/>
      <c r="FP573" s="135"/>
      <c r="FZ573" s="135"/>
      <c r="GJ573" s="135"/>
      <c r="GT573" s="135"/>
      <c r="HD573" s="135"/>
      <c r="HN573" s="135"/>
      <c r="HX573" s="135"/>
      <c r="IH573" s="135"/>
      <c r="IR573" s="135"/>
      <c r="JB573" s="135"/>
      <c r="JL573" s="135"/>
    </row>
    <row xmlns:x14ac="http://schemas.microsoft.com/office/spreadsheetml/2009/9/ac" r="574" s="3" customFormat="true" x14ac:dyDescent="0.25">
      <c r="A574" s="419"/>
      <c r="B574" s="135"/>
      <c r="L574" s="135"/>
      <c r="V574" s="135"/>
      <c r="AF574" s="135"/>
      <c r="AP574" s="135"/>
      <c r="AZ574" s="135"/>
      <c r="BJ574" s="135"/>
      <c r="BT574" s="135"/>
      <c r="CD574" s="135"/>
      <c r="CN574" s="135"/>
      <c r="CO574" s="135"/>
      <c r="CP574" s="135"/>
      <c r="CQ574" s="135"/>
      <c r="CR574" s="135"/>
      <c r="CS574" s="135"/>
      <c r="CT574" s="135"/>
      <c r="CU574" s="135"/>
      <c r="CX574" s="135"/>
      <c r="DH574" s="135"/>
      <c r="DR574" s="135"/>
      <c r="EB574" s="135"/>
      <c r="EL574" s="135"/>
      <c r="EV574" s="135"/>
      <c r="FF574" s="135"/>
      <c r="FP574" s="135"/>
      <c r="FZ574" s="135"/>
      <c r="GJ574" s="135"/>
      <c r="GT574" s="135"/>
      <c r="HD574" s="135"/>
      <c r="HN574" s="135"/>
      <c r="HX574" s="135"/>
      <c r="IH574" s="135"/>
      <c r="IR574" s="135"/>
      <c r="JB574" s="135"/>
      <c r="JL574" s="135"/>
    </row>
    <row xmlns:x14ac="http://schemas.microsoft.com/office/spreadsheetml/2009/9/ac" r="575" s="3" customFormat="true" x14ac:dyDescent="0.25">
      <c r="A575" s="419"/>
      <c r="B575" s="135"/>
      <c r="L575" s="135"/>
      <c r="V575" s="135"/>
      <c r="AF575" s="135"/>
      <c r="AP575" s="135"/>
      <c r="AZ575" s="135"/>
      <c r="BJ575" s="135"/>
      <c r="BT575" s="135"/>
      <c r="CD575" s="135"/>
      <c r="CN575" s="135"/>
      <c r="CO575" s="135"/>
      <c r="CP575" s="135"/>
      <c r="CQ575" s="135"/>
      <c r="CR575" s="135"/>
      <c r="CS575" s="135"/>
      <c r="CT575" s="135"/>
      <c r="CU575" s="135"/>
      <c r="CX575" s="135"/>
      <c r="DH575" s="135"/>
      <c r="DR575" s="135"/>
      <c r="EB575" s="135"/>
      <c r="EL575" s="135"/>
      <c r="EV575" s="135"/>
      <c r="FF575" s="135"/>
      <c r="FP575" s="135"/>
      <c r="FZ575" s="135"/>
      <c r="GJ575" s="135"/>
      <c r="GT575" s="135"/>
      <c r="HD575" s="135"/>
      <c r="HN575" s="135"/>
      <c r="HX575" s="135"/>
      <c r="IH575" s="135"/>
      <c r="IR575" s="135"/>
      <c r="JB575" s="135"/>
      <c r="JL575" s="135"/>
    </row>
    <row xmlns:x14ac="http://schemas.microsoft.com/office/spreadsheetml/2009/9/ac" r="576" s="3" customFormat="true" x14ac:dyDescent="0.25">
      <c r="A576" s="419"/>
      <c r="B576" s="135"/>
      <c r="L576" s="135"/>
      <c r="V576" s="135"/>
      <c r="AF576" s="135"/>
      <c r="AP576" s="135"/>
      <c r="AZ576" s="135"/>
      <c r="BJ576" s="135"/>
      <c r="BT576" s="135"/>
      <c r="CD576" s="135"/>
      <c r="CN576" s="135"/>
      <c r="CO576" s="135"/>
      <c r="CP576" s="135"/>
      <c r="CQ576" s="135"/>
      <c r="CR576" s="135"/>
      <c r="CS576" s="135"/>
      <c r="CT576" s="135"/>
      <c r="CU576" s="135"/>
      <c r="CX576" s="135"/>
      <c r="DH576" s="135"/>
      <c r="DR576" s="135"/>
      <c r="EB576" s="135"/>
      <c r="EL576" s="135"/>
      <c r="EV576" s="135"/>
      <c r="FF576" s="135"/>
      <c r="FP576" s="135"/>
      <c r="FZ576" s="135"/>
      <c r="GJ576" s="135"/>
      <c r="GT576" s="135"/>
      <c r="HD576" s="135"/>
      <c r="HN576" s="135"/>
      <c r="HX576" s="135"/>
      <c r="IH576" s="135"/>
      <c r="IR576" s="135"/>
      <c r="JB576" s="135"/>
      <c r="JL576" s="135"/>
    </row>
    <row xmlns:x14ac="http://schemas.microsoft.com/office/spreadsheetml/2009/9/ac" r="577" s="3" customFormat="true" x14ac:dyDescent="0.25">
      <c r="A577" s="419"/>
      <c r="B577" s="135"/>
      <c r="L577" s="135"/>
      <c r="V577" s="135"/>
      <c r="AF577" s="135"/>
      <c r="AP577" s="135"/>
      <c r="AZ577" s="135"/>
      <c r="BJ577" s="135"/>
      <c r="BT577" s="135"/>
      <c r="CD577" s="135"/>
      <c r="CN577" s="135"/>
      <c r="CO577" s="135"/>
      <c r="CP577" s="135"/>
      <c r="CQ577" s="135"/>
      <c r="CR577" s="135"/>
      <c r="CS577" s="135"/>
      <c r="CT577" s="135"/>
      <c r="CU577" s="135"/>
      <c r="CX577" s="135"/>
      <c r="DH577" s="135"/>
      <c r="DR577" s="135"/>
      <c r="EB577" s="135"/>
      <c r="EL577" s="135"/>
      <c r="EV577" s="135"/>
      <c r="FF577" s="135"/>
      <c r="FP577" s="135"/>
      <c r="FZ577" s="135"/>
      <c r="GJ577" s="135"/>
      <c r="GT577" s="135"/>
      <c r="HD577" s="135"/>
      <c r="HN577" s="135"/>
      <c r="HX577" s="135"/>
      <c r="IH577" s="135"/>
      <c r="IR577" s="135"/>
      <c r="JB577" s="135"/>
      <c r="JL577" s="135"/>
    </row>
    <row xmlns:x14ac="http://schemas.microsoft.com/office/spreadsheetml/2009/9/ac" r="578" s="3" customFormat="true" x14ac:dyDescent="0.25">
      <c r="A578" s="419"/>
      <c r="B578" s="135"/>
      <c r="L578" s="135"/>
      <c r="V578" s="135"/>
      <c r="AF578" s="135"/>
      <c r="AP578" s="135"/>
      <c r="AZ578" s="135"/>
      <c r="BJ578" s="135"/>
      <c r="BT578" s="135"/>
      <c r="CD578" s="135"/>
      <c r="CN578" s="135"/>
      <c r="CO578" s="135"/>
      <c r="CP578" s="135"/>
      <c r="CQ578" s="135"/>
      <c r="CR578" s="135"/>
      <c r="CS578" s="135"/>
      <c r="CT578" s="135"/>
      <c r="CU578" s="135"/>
      <c r="CX578" s="135"/>
      <c r="DH578" s="135"/>
      <c r="DR578" s="135"/>
      <c r="EB578" s="135"/>
      <c r="EL578" s="135"/>
      <c r="EV578" s="135"/>
      <c r="FF578" s="135"/>
      <c r="FP578" s="135"/>
      <c r="FZ578" s="135"/>
      <c r="GJ578" s="135"/>
      <c r="GT578" s="135"/>
      <c r="HD578" s="135"/>
      <c r="HN578" s="135"/>
      <c r="HX578" s="135"/>
      <c r="IH578" s="135"/>
      <c r="IR578" s="135"/>
      <c r="JB578" s="135"/>
      <c r="JL578" s="135"/>
    </row>
    <row xmlns:x14ac="http://schemas.microsoft.com/office/spreadsheetml/2009/9/ac" r="579" s="3" customFormat="true" x14ac:dyDescent="0.25">
      <c r="A579" s="419"/>
      <c r="B579" s="135"/>
      <c r="L579" s="135"/>
      <c r="V579" s="135"/>
      <c r="AF579" s="135"/>
      <c r="AP579" s="135"/>
      <c r="AZ579" s="135"/>
      <c r="BJ579" s="135"/>
      <c r="BT579" s="135"/>
      <c r="CD579" s="135"/>
      <c r="CN579" s="135"/>
      <c r="CO579" s="135"/>
      <c r="CP579" s="135"/>
      <c r="CQ579" s="135"/>
      <c r="CR579" s="135"/>
      <c r="CS579" s="135"/>
      <c r="CT579" s="135"/>
      <c r="CU579" s="135"/>
      <c r="CX579" s="135"/>
      <c r="DH579" s="135"/>
      <c r="DR579" s="135"/>
      <c r="EB579" s="135"/>
      <c r="EL579" s="135"/>
      <c r="EV579" s="135"/>
      <c r="FF579" s="135"/>
      <c r="FP579" s="135"/>
      <c r="FZ579" s="135"/>
      <c r="GJ579" s="135"/>
      <c r="GT579" s="135"/>
      <c r="HD579" s="135"/>
      <c r="HN579" s="135"/>
      <c r="HX579" s="135"/>
      <c r="IH579" s="135"/>
      <c r="IR579" s="135"/>
      <c r="JB579" s="135"/>
      <c r="JL579" s="135"/>
    </row>
    <row xmlns:x14ac="http://schemas.microsoft.com/office/spreadsheetml/2009/9/ac" r="580" s="3" customFormat="true" x14ac:dyDescent="0.25">
      <c r="A580" s="419"/>
      <c r="B580" s="135"/>
      <c r="L580" s="135"/>
      <c r="V580" s="135"/>
      <c r="AF580" s="135"/>
      <c r="AP580" s="135"/>
      <c r="AZ580" s="135"/>
      <c r="BJ580" s="135"/>
      <c r="BT580" s="135"/>
      <c r="CD580" s="135"/>
      <c r="CN580" s="135"/>
      <c r="CO580" s="135"/>
      <c r="CP580" s="135"/>
      <c r="CQ580" s="135"/>
      <c r="CR580" s="135"/>
      <c r="CS580" s="135"/>
      <c r="CT580" s="135"/>
      <c r="CU580" s="135"/>
      <c r="CX580" s="135"/>
      <c r="DH580" s="135"/>
      <c r="DR580" s="135"/>
      <c r="EB580" s="135"/>
      <c r="EL580" s="135"/>
      <c r="EV580" s="135"/>
      <c r="FF580" s="135"/>
      <c r="FP580" s="135"/>
      <c r="FZ580" s="135"/>
      <c r="GJ580" s="135"/>
      <c r="GT580" s="135"/>
      <c r="HD580" s="135"/>
      <c r="HN580" s="135"/>
      <c r="HX580" s="135"/>
      <c r="IH580" s="135"/>
      <c r="IR580" s="135"/>
      <c r="JB580" s="135"/>
      <c r="JL580" s="135"/>
    </row>
    <row xmlns:x14ac="http://schemas.microsoft.com/office/spreadsheetml/2009/9/ac" r="581" s="3" customFormat="true" x14ac:dyDescent="0.25">
      <c r="A581" s="419"/>
      <c r="B581" s="135"/>
      <c r="L581" s="135"/>
      <c r="V581" s="135"/>
      <c r="AF581" s="135"/>
      <c r="AP581" s="135"/>
      <c r="AZ581" s="135"/>
      <c r="BJ581" s="135"/>
      <c r="BT581" s="135"/>
      <c r="CD581" s="135"/>
      <c r="CN581" s="135"/>
      <c r="CO581" s="135"/>
      <c r="CP581" s="135"/>
      <c r="CQ581" s="135"/>
      <c r="CR581" s="135"/>
      <c r="CS581" s="135"/>
      <c r="CT581" s="135"/>
      <c r="CU581" s="135"/>
      <c r="CX581" s="135"/>
      <c r="DH581" s="135"/>
      <c r="DR581" s="135"/>
      <c r="EB581" s="135"/>
      <c r="EL581" s="135"/>
      <c r="EV581" s="135"/>
      <c r="FF581" s="135"/>
      <c r="FP581" s="135"/>
      <c r="FZ581" s="135"/>
      <c r="GJ581" s="135"/>
      <c r="GT581" s="135"/>
      <c r="HD581" s="135"/>
      <c r="HN581" s="135"/>
      <c r="HX581" s="135"/>
      <c r="IH581" s="135"/>
      <c r="IR581" s="135"/>
      <c r="JB581" s="135"/>
      <c r="JL581" s="135"/>
    </row>
    <row xmlns:x14ac="http://schemas.microsoft.com/office/spreadsheetml/2009/9/ac" r="582" s="3" customFormat="true" x14ac:dyDescent="0.25">
      <c r="A582" s="419"/>
      <c r="B582" s="135"/>
      <c r="L582" s="135"/>
      <c r="V582" s="135"/>
      <c r="AF582" s="135"/>
      <c r="AP582" s="135"/>
      <c r="AZ582" s="135"/>
      <c r="BJ582" s="135"/>
      <c r="BT582" s="135"/>
      <c r="CD582" s="135"/>
      <c r="CN582" s="135"/>
      <c r="CO582" s="135"/>
      <c r="CP582" s="135"/>
      <c r="CQ582" s="135"/>
      <c r="CR582" s="135"/>
      <c r="CS582" s="135"/>
      <c r="CT582" s="135"/>
      <c r="CU582" s="135"/>
      <c r="CX582" s="135"/>
      <c r="DH582" s="135"/>
      <c r="DR582" s="135"/>
      <c r="EB582" s="135"/>
      <c r="EL582" s="135"/>
      <c r="EV582" s="135"/>
      <c r="FF582" s="135"/>
      <c r="FP582" s="135"/>
      <c r="FZ582" s="135"/>
      <c r="GJ582" s="135"/>
      <c r="GT582" s="135"/>
      <c r="HD582" s="135"/>
      <c r="HN582" s="135"/>
      <c r="HX582" s="135"/>
      <c r="IH582" s="135"/>
      <c r="IR582" s="135"/>
      <c r="JB582" s="135"/>
      <c r="JL582" s="135"/>
    </row>
    <row xmlns:x14ac="http://schemas.microsoft.com/office/spreadsheetml/2009/9/ac" r="583" s="3" customFormat="true" x14ac:dyDescent="0.25">
      <c r="A583" s="419"/>
      <c r="B583" s="135"/>
      <c r="L583" s="135"/>
      <c r="V583" s="135"/>
      <c r="AF583" s="135"/>
      <c r="AP583" s="135"/>
      <c r="AZ583" s="135"/>
      <c r="BJ583" s="135"/>
      <c r="BT583" s="135"/>
      <c r="CD583" s="135"/>
      <c r="CN583" s="135"/>
      <c r="CO583" s="135"/>
      <c r="CP583" s="135"/>
      <c r="CQ583" s="135"/>
      <c r="CR583" s="135"/>
      <c r="CS583" s="135"/>
      <c r="CT583" s="135"/>
      <c r="CU583" s="135"/>
      <c r="CX583" s="135"/>
      <c r="DH583" s="135"/>
      <c r="DR583" s="135"/>
      <c r="EB583" s="135"/>
      <c r="EL583" s="135"/>
      <c r="EV583" s="135"/>
      <c r="FF583" s="135"/>
      <c r="FP583" s="135"/>
      <c r="FZ583" s="135"/>
      <c r="GJ583" s="135"/>
      <c r="GT583" s="135"/>
      <c r="HD583" s="135"/>
      <c r="HN583" s="135"/>
      <c r="HX583" s="135"/>
      <c r="IH583" s="135"/>
      <c r="IR583" s="135"/>
      <c r="JB583" s="135"/>
      <c r="JL583" s="135"/>
    </row>
    <row xmlns:x14ac="http://schemas.microsoft.com/office/spreadsheetml/2009/9/ac" r="584" s="3" customFormat="true" x14ac:dyDescent="0.25">
      <c r="A584" s="419"/>
      <c r="B584" s="135"/>
      <c r="L584" s="135"/>
      <c r="V584" s="135"/>
      <c r="AF584" s="135"/>
      <c r="AP584" s="135"/>
      <c r="AZ584" s="135"/>
      <c r="BJ584" s="135"/>
      <c r="BT584" s="135"/>
      <c r="CD584" s="135"/>
      <c r="CN584" s="135"/>
      <c r="CO584" s="135"/>
      <c r="CP584" s="135"/>
      <c r="CQ584" s="135"/>
      <c r="CR584" s="135"/>
      <c r="CS584" s="135"/>
      <c r="CT584" s="135"/>
      <c r="CU584" s="135"/>
      <c r="CX584" s="135"/>
      <c r="DH584" s="135"/>
      <c r="DR584" s="135"/>
      <c r="EB584" s="135"/>
      <c r="EL584" s="135"/>
      <c r="EV584" s="135"/>
      <c r="FF584" s="135"/>
      <c r="FP584" s="135"/>
      <c r="FZ584" s="135"/>
      <c r="GJ584" s="135"/>
      <c r="GT584" s="135"/>
      <c r="HD584" s="135"/>
      <c r="HN584" s="135"/>
      <c r="HX584" s="135"/>
      <c r="IH584" s="135"/>
      <c r="IR584" s="135"/>
      <c r="JB584" s="135"/>
      <c r="JL584" s="135"/>
    </row>
    <row xmlns:x14ac="http://schemas.microsoft.com/office/spreadsheetml/2009/9/ac" r="585" s="3" customFormat="true" x14ac:dyDescent="0.25">
      <c r="A585" s="419"/>
      <c r="B585" s="135"/>
      <c r="L585" s="135"/>
      <c r="V585" s="135"/>
      <c r="AF585" s="135"/>
      <c r="AP585" s="135"/>
      <c r="AZ585" s="135"/>
      <c r="BJ585" s="135"/>
      <c r="BT585" s="135"/>
      <c r="CD585" s="135"/>
      <c r="CN585" s="135"/>
      <c r="CO585" s="135"/>
      <c r="CP585" s="135"/>
      <c r="CQ585" s="135"/>
      <c r="CR585" s="135"/>
      <c r="CS585" s="135"/>
      <c r="CT585" s="135"/>
      <c r="CU585" s="135"/>
      <c r="CX585" s="135"/>
      <c r="DH585" s="135"/>
      <c r="DR585" s="135"/>
      <c r="EB585" s="135"/>
      <c r="EL585" s="135"/>
      <c r="EV585" s="135"/>
      <c r="FF585" s="135"/>
      <c r="FP585" s="135"/>
      <c r="FZ585" s="135"/>
      <c r="GJ585" s="135"/>
      <c r="GT585" s="135"/>
      <c r="HD585" s="135"/>
      <c r="HN585" s="135"/>
      <c r="HX585" s="135"/>
      <c r="IH585" s="135"/>
      <c r="IR585" s="135"/>
      <c r="JB585" s="135"/>
      <c r="JL585" s="135"/>
    </row>
    <row xmlns:x14ac="http://schemas.microsoft.com/office/spreadsheetml/2009/9/ac" r="586" s="3" customFormat="true" x14ac:dyDescent="0.25">
      <c r="A586" s="419"/>
      <c r="B586" s="135"/>
      <c r="L586" s="135"/>
      <c r="V586" s="135"/>
      <c r="AF586" s="135"/>
      <c r="AP586" s="135"/>
      <c r="AZ586" s="135"/>
      <c r="BJ586" s="135"/>
      <c r="BT586" s="135"/>
      <c r="CD586" s="135"/>
      <c r="CN586" s="135"/>
      <c r="CO586" s="135"/>
      <c r="CP586" s="135"/>
      <c r="CQ586" s="135"/>
      <c r="CR586" s="135"/>
      <c r="CS586" s="135"/>
      <c r="CT586" s="135"/>
      <c r="CU586" s="135"/>
      <c r="CX586" s="135"/>
      <c r="DH586" s="135"/>
      <c r="DR586" s="135"/>
      <c r="EB586" s="135"/>
      <c r="EL586" s="135"/>
      <c r="EV586" s="135"/>
      <c r="FF586" s="135"/>
      <c r="FP586" s="135"/>
      <c r="FZ586" s="135"/>
      <c r="GJ586" s="135"/>
      <c r="GT586" s="135"/>
      <c r="HD586" s="135"/>
      <c r="HN586" s="135"/>
      <c r="HX586" s="135"/>
      <c r="IH586" s="135"/>
      <c r="IR586" s="135"/>
      <c r="JB586" s="135"/>
      <c r="JL586" s="135"/>
    </row>
    <row xmlns:x14ac="http://schemas.microsoft.com/office/spreadsheetml/2009/9/ac" r="587" s="3" customFormat="true" x14ac:dyDescent="0.25">
      <c r="A587" s="419"/>
      <c r="B587" s="135"/>
      <c r="L587" s="135"/>
      <c r="V587" s="135"/>
      <c r="AF587" s="135"/>
      <c r="AP587" s="135"/>
      <c r="AZ587" s="135"/>
      <c r="BJ587" s="135"/>
      <c r="BT587" s="135"/>
      <c r="CD587" s="135"/>
      <c r="CN587" s="135"/>
      <c r="CO587" s="135"/>
      <c r="CP587" s="135"/>
      <c r="CQ587" s="135"/>
      <c r="CR587" s="135"/>
      <c r="CS587" s="135"/>
      <c r="CT587" s="135"/>
      <c r="CU587" s="135"/>
      <c r="CX587" s="135"/>
      <c r="DH587" s="135"/>
      <c r="DR587" s="135"/>
      <c r="EB587" s="135"/>
      <c r="EL587" s="135"/>
      <c r="EV587" s="135"/>
      <c r="FF587" s="135"/>
      <c r="FP587" s="135"/>
      <c r="FZ587" s="135"/>
      <c r="GJ587" s="135"/>
      <c r="GT587" s="135"/>
      <c r="HD587" s="135"/>
      <c r="HN587" s="135"/>
      <c r="HX587" s="135"/>
      <c r="IH587" s="135"/>
      <c r="IR587" s="135"/>
      <c r="JB587" s="135"/>
      <c r="JL587" s="135"/>
    </row>
    <row xmlns:x14ac="http://schemas.microsoft.com/office/spreadsheetml/2009/9/ac" r="588" s="3" customFormat="true" x14ac:dyDescent="0.25">
      <c r="A588" s="419"/>
      <c r="B588" s="135"/>
      <c r="L588" s="135"/>
      <c r="V588" s="135"/>
      <c r="AF588" s="135"/>
      <c r="AP588" s="135"/>
      <c r="AZ588" s="135"/>
      <c r="BJ588" s="135"/>
      <c r="BT588" s="135"/>
      <c r="CD588" s="135"/>
      <c r="CN588" s="135"/>
      <c r="CO588" s="135"/>
      <c r="CP588" s="135"/>
      <c r="CQ588" s="135"/>
      <c r="CR588" s="135"/>
      <c r="CS588" s="135"/>
      <c r="CT588" s="135"/>
      <c r="CU588" s="135"/>
      <c r="CX588" s="135"/>
      <c r="DH588" s="135"/>
      <c r="DR588" s="135"/>
      <c r="EB588" s="135"/>
      <c r="EL588" s="135"/>
      <c r="EV588" s="135"/>
      <c r="FF588" s="135"/>
      <c r="FP588" s="135"/>
      <c r="FZ588" s="135"/>
      <c r="GJ588" s="135"/>
      <c r="GT588" s="135"/>
      <c r="HD588" s="135"/>
      <c r="HN588" s="135"/>
      <c r="HX588" s="135"/>
      <c r="IH588" s="135"/>
      <c r="IR588" s="135"/>
      <c r="JB588" s="135"/>
      <c r="JL588" s="135"/>
    </row>
    <row xmlns:x14ac="http://schemas.microsoft.com/office/spreadsheetml/2009/9/ac" r="589" s="3" customFormat="true" x14ac:dyDescent="0.25">
      <c r="A589" s="419"/>
      <c r="B589" s="135"/>
      <c r="L589" s="135"/>
      <c r="V589" s="135"/>
      <c r="AF589" s="135"/>
      <c r="AP589" s="135"/>
      <c r="AZ589" s="135"/>
      <c r="BJ589" s="135"/>
      <c r="BT589" s="135"/>
      <c r="CD589" s="135"/>
      <c r="CN589" s="135"/>
      <c r="CO589" s="135"/>
      <c r="CP589" s="135"/>
      <c r="CQ589" s="135"/>
      <c r="CR589" s="135"/>
      <c r="CS589" s="135"/>
      <c r="CT589" s="135"/>
      <c r="CU589" s="135"/>
      <c r="CX589" s="135"/>
      <c r="DH589" s="135"/>
      <c r="DR589" s="135"/>
      <c r="EB589" s="135"/>
      <c r="EL589" s="135"/>
      <c r="EV589" s="135"/>
      <c r="FF589" s="135"/>
      <c r="FP589" s="135"/>
      <c r="FZ589" s="135"/>
      <c r="GJ589" s="135"/>
      <c r="GT589" s="135"/>
      <c r="HD589" s="135"/>
      <c r="HN589" s="135"/>
      <c r="HX589" s="135"/>
      <c r="IH589" s="135"/>
      <c r="IR589" s="135"/>
      <c r="JB589" s="135"/>
      <c r="JL589" s="135"/>
    </row>
    <row xmlns:x14ac="http://schemas.microsoft.com/office/spreadsheetml/2009/9/ac" r="590" s="3" customFormat="true" x14ac:dyDescent="0.25">
      <c r="A590" s="419"/>
      <c r="B590" s="135"/>
      <c r="L590" s="135"/>
      <c r="V590" s="135"/>
      <c r="AF590" s="135"/>
      <c r="AP590" s="135"/>
      <c r="AZ590" s="135"/>
      <c r="BJ590" s="135"/>
      <c r="BT590" s="135"/>
      <c r="CD590" s="135"/>
      <c r="CN590" s="135"/>
      <c r="CO590" s="135"/>
      <c r="CP590" s="135"/>
      <c r="CQ590" s="135"/>
      <c r="CR590" s="135"/>
      <c r="CS590" s="135"/>
      <c r="CT590" s="135"/>
      <c r="CU590" s="135"/>
      <c r="CX590" s="135"/>
      <c r="DH590" s="135"/>
      <c r="DR590" s="135"/>
      <c r="EB590" s="135"/>
      <c r="EL590" s="135"/>
      <c r="EV590" s="135"/>
      <c r="FF590" s="135"/>
      <c r="FP590" s="135"/>
      <c r="FZ590" s="135"/>
      <c r="GJ590" s="135"/>
      <c r="GT590" s="135"/>
      <c r="HD590" s="135"/>
      <c r="HN590" s="135"/>
      <c r="HX590" s="135"/>
      <c r="IH590" s="135"/>
      <c r="IR590" s="135"/>
      <c r="JB590" s="135"/>
      <c r="JL590" s="135"/>
    </row>
    <row xmlns:x14ac="http://schemas.microsoft.com/office/spreadsheetml/2009/9/ac" r="591" s="3" customFormat="true" x14ac:dyDescent="0.25">
      <c r="A591" s="419"/>
      <c r="B591" s="135"/>
      <c r="L591" s="135"/>
      <c r="V591" s="135"/>
      <c r="AF591" s="135"/>
      <c r="AP591" s="135"/>
      <c r="AZ591" s="135"/>
      <c r="BJ591" s="135"/>
      <c r="BT591" s="135"/>
      <c r="CD591" s="135"/>
      <c r="CN591" s="135"/>
      <c r="CO591" s="135"/>
      <c r="CP591" s="135"/>
      <c r="CQ591" s="135"/>
      <c r="CR591" s="135"/>
      <c r="CS591" s="135"/>
      <c r="CT591" s="135"/>
      <c r="CU591" s="135"/>
      <c r="CX591" s="135"/>
      <c r="DH591" s="135"/>
      <c r="DR591" s="135"/>
      <c r="EB591" s="135"/>
      <c r="EL591" s="135"/>
      <c r="EV591" s="135"/>
      <c r="FF591" s="135"/>
      <c r="FP591" s="135"/>
      <c r="FZ591" s="135"/>
      <c r="GJ591" s="135"/>
      <c r="GT591" s="135"/>
      <c r="HD591" s="135"/>
      <c r="HN591" s="135"/>
      <c r="HX591" s="135"/>
      <c r="IH591" s="135"/>
      <c r="IR591" s="135"/>
      <c r="JB591" s="135"/>
      <c r="JL591" s="135"/>
    </row>
    <row xmlns:x14ac="http://schemas.microsoft.com/office/spreadsheetml/2009/9/ac" r="592" s="3" customFormat="true" x14ac:dyDescent="0.25">
      <c r="A592" s="419"/>
      <c r="B592" s="135"/>
      <c r="L592" s="135"/>
      <c r="V592" s="135"/>
      <c r="AF592" s="135"/>
      <c r="AP592" s="135"/>
      <c r="AZ592" s="135"/>
      <c r="BJ592" s="135"/>
      <c r="BT592" s="135"/>
      <c r="CD592" s="135"/>
      <c r="CN592" s="135"/>
      <c r="CO592" s="135"/>
      <c r="CP592" s="135"/>
      <c r="CQ592" s="135"/>
      <c r="CR592" s="135"/>
      <c r="CS592" s="135"/>
      <c r="CT592" s="135"/>
      <c r="CU592" s="135"/>
      <c r="CX592" s="135"/>
      <c r="DH592" s="135"/>
      <c r="DR592" s="135"/>
      <c r="EB592" s="135"/>
      <c r="EL592" s="135"/>
      <c r="EV592" s="135"/>
      <c r="FF592" s="135"/>
      <c r="FP592" s="135"/>
      <c r="FZ592" s="135"/>
      <c r="GJ592" s="135"/>
      <c r="GT592" s="135"/>
      <c r="HD592" s="135"/>
      <c r="HN592" s="135"/>
      <c r="HX592" s="135"/>
      <c r="IH592" s="135"/>
      <c r="IR592" s="135"/>
      <c r="JB592" s="135"/>
      <c r="JL592" s="135"/>
    </row>
    <row xmlns:x14ac="http://schemas.microsoft.com/office/spreadsheetml/2009/9/ac" r="593" s="3" customFormat="true" x14ac:dyDescent="0.25">
      <c r="A593" s="419"/>
      <c r="B593" s="135"/>
      <c r="L593" s="135"/>
      <c r="V593" s="135"/>
      <c r="AF593" s="135"/>
      <c r="AP593" s="135"/>
      <c r="AZ593" s="135"/>
      <c r="BJ593" s="135"/>
      <c r="BT593" s="135"/>
      <c r="CD593" s="135"/>
      <c r="CN593" s="135"/>
      <c r="CO593" s="135"/>
      <c r="CP593" s="135"/>
      <c r="CQ593" s="135"/>
      <c r="CR593" s="135"/>
      <c r="CS593" s="135"/>
      <c r="CT593" s="135"/>
      <c r="CU593" s="135"/>
      <c r="CX593" s="135"/>
      <c r="DH593" s="135"/>
      <c r="DR593" s="135"/>
      <c r="EB593" s="135"/>
      <c r="EL593" s="135"/>
      <c r="EV593" s="135"/>
      <c r="FF593" s="135"/>
      <c r="FP593" s="135"/>
      <c r="FZ593" s="135"/>
      <c r="GJ593" s="135"/>
      <c r="GT593" s="135"/>
      <c r="HD593" s="135"/>
      <c r="HN593" s="135"/>
      <c r="HX593" s="135"/>
      <c r="IH593" s="135"/>
      <c r="IR593" s="135"/>
      <c r="JB593" s="135"/>
      <c r="JL593" s="135"/>
    </row>
    <row xmlns:x14ac="http://schemas.microsoft.com/office/spreadsheetml/2009/9/ac" r="594" s="3" customFormat="true" x14ac:dyDescent="0.25">
      <c r="A594" s="419"/>
      <c r="B594" s="135"/>
      <c r="L594" s="135"/>
      <c r="V594" s="135"/>
      <c r="AF594" s="135"/>
      <c r="AP594" s="135"/>
      <c r="AZ594" s="135"/>
      <c r="BJ594" s="135"/>
      <c r="BT594" s="135"/>
      <c r="CD594" s="135"/>
      <c r="CN594" s="135"/>
      <c r="CO594" s="135"/>
      <c r="CP594" s="135"/>
      <c r="CQ594" s="135"/>
      <c r="CR594" s="135"/>
      <c r="CS594" s="135"/>
      <c r="CT594" s="135"/>
      <c r="CU594" s="135"/>
      <c r="CX594" s="135"/>
      <c r="DH594" s="135"/>
      <c r="DR594" s="135"/>
      <c r="EB594" s="135"/>
      <c r="EL594" s="135"/>
      <c r="EV594" s="135"/>
      <c r="FF594" s="135"/>
      <c r="FP594" s="135"/>
      <c r="FZ594" s="135"/>
      <c r="GJ594" s="135"/>
      <c r="GT594" s="135"/>
      <c r="HD594" s="135"/>
      <c r="HN594" s="135"/>
      <c r="HX594" s="135"/>
      <c r="IH594" s="135"/>
      <c r="IR594" s="135"/>
      <c r="JB594" s="135"/>
      <c r="JL594" s="135"/>
    </row>
    <row xmlns:x14ac="http://schemas.microsoft.com/office/spreadsheetml/2009/9/ac" r="595" s="3" customFormat="true" x14ac:dyDescent="0.25">
      <c r="A595" s="419"/>
      <c r="B595" s="135"/>
      <c r="L595" s="135"/>
      <c r="V595" s="135"/>
      <c r="AF595" s="135"/>
      <c r="AP595" s="135"/>
      <c r="AZ595" s="135"/>
      <c r="BJ595" s="135"/>
      <c r="BT595" s="135"/>
      <c r="CD595" s="135"/>
      <c r="CN595" s="135"/>
      <c r="CO595" s="135"/>
      <c r="CP595" s="135"/>
      <c r="CQ595" s="135"/>
      <c r="CR595" s="135"/>
      <c r="CS595" s="135"/>
      <c r="CT595" s="135"/>
      <c r="CU595" s="135"/>
      <c r="CX595" s="135"/>
      <c r="DH595" s="135"/>
      <c r="DR595" s="135"/>
      <c r="EB595" s="135"/>
      <c r="EL595" s="135"/>
      <c r="EV595" s="135"/>
      <c r="FF595" s="135"/>
      <c r="FP595" s="135"/>
      <c r="FZ595" s="135"/>
      <c r="GJ595" s="135"/>
      <c r="GT595" s="135"/>
      <c r="HD595" s="135"/>
      <c r="HN595" s="135"/>
      <c r="HX595" s="135"/>
      <c r="IH595" s="135"/>
      <c r="IR595" s="135"/>
      <c r="JB595" s="135"/>
      <c r="JL595" s="135"/>
    </row>
    <row xmlns:x14ac="http://schemas.microsoft.com/office/spreadsheetml/2009/9/ac" r="596" s="3" customFormat="true" x14ac:dyDescent="0.25">
      <c r="A596" s="419"/>
      <c r="B596" s="135"/>
      <c r="L596" s="135"/>
      <c r="V596" s="135"/>
      <c r="AF596" s="135"/>
      <c r="AP596" s="135"/>
      <c r="AZ596" s="135"/>
      <c r="BJ596" s="135"/>
      <c r="BT596" s="135"/>
      <c r="CD596" s="135"/>
      <c r="CN596" s="135"/>
      <c r="CO596" s="135"/>
      <c r="CP596" s="135"/>
      <c r="CQ596" s="135"/>
      <c r="CR596" s="135"/>
      <c r="CS596" s="135"/>
      <c r="CT596" s="135"/>
      <c r="CU596" s="135"/>
      <c r="CX596" s="135"/>
      <c r="DH596" s="135"/>
      <c r="DR596" s="135"/>
      <c r="EB596" s="135"/>
      <c r="EL596" s="135"/>
      <c r="EV596" s="135"/>
      <c r="FF596" s="135"/>
      <c r="FP596" s="135"/>
      <c r="FZ596" s="135"/>
      <c r="GJ596" s="135"/>
      <c r="GT596" s="135"/>
      <c r="HD596" s="135"/>
      <c r="HN596" s="135"/>
      <c r="HX596" s="135"/>
      <c r="IH596" s="135"/>
      <c r="IR596" s="135"/>
      <c r="JB596" s="135"/>
      <c r="JL596" s="135"/>
    </row>
    <row xmlns:x14ac="http://schemas.microsoft.com/office/spreadsheetml/2009/9/ac" r="597" s="3" customFormat="true" x14ac:dyDescent="0.25">
      <c r="A597" s="419"/>
      <c r="B597" s="135"/>
      <c r="L597" s="135"/>
      <c r="V597" s="135"/>
      <c r="AF597" s="135"/>
      <c r="AP597" s="135"/>
      <c r="AZ597" s="135"/>
      <c r="BJ597" s="135"/>
      <c r="BT597" s="135"/>
      <c r="CD597" s="135"/>
      <c r="CN597" s="135"/>
      <c r="CO597" s="135"/>
      <c r="CP597" s="135"/>
      <c r="CQ597" s="135"/>
      <c r="CR597" s="135"/>
      <c r="CS597" s="135"/>
      <c r="CT597" s="135"/>
      <c r="CU597" s="135"/>
      <c r="CX597" s="135"/>
      <c r="DH597" s="135"/>
      <c r="DR597" s="135"/>
      <c r="EB597" s="135"/>
      <c r="EL597" s="135"/>
      <c r="EV597" s="135"/>
      <c r="FF597" s="135"/>
      <c r="FP597" s="135"/>
      <c r="FZ597" s="135"/>
      <c r="GJ597" s="135"/>
      <c r="GT597" s="135"/>
      <c r="HD597" s="135"/>
      <c r="HN597" s="135"/>
      <c r="HX597" s="135"/>
      <c r="IH597" s="135"/>
      <c r="IR597" s="135"/>
      <c r="JB597" s="135"/>
      <c r="JL597" s="135"/>
    </row>
    <row xmlns:x14ac="http://schemas.microsoft.com/office/spreadsheetml/2009/9/ac" r="598" s="3" customFormat="true" x14ac:dyDescent="0.25">
      <c r="A598" s="419"/>
      <c r="B598" s="135"/>
      <c r="L598" s="135"/>
      <c r="V598" s="135"/>
      <c r="AF598" s="135"/>
      <c r="AP598" s="135"/>
      <c r="AZ598" s="135"/>
      <c r="BJ598" s="135"/>
      <c r="BT598" s="135"/>
      <c r="CD598" s="135"/>
      <c r="CN598" s="135"/>
      <c r="CO598" s="135"/>
      <c r="CP598" s="135"/>
      <c r="CQ598" s="135"/>
      <c r="CR598" s="135"/>
      <c r="CS598" s="135"/>
      <c r="CT598" s="135"/>
      <c r="CU598" s="135"/>
      <c r="CX598" s="135"/>
      <c r="DH598" s="135"/>
      <c r="DR598" s="135"/>
      <c r="EB598" s="135"/>
      <c r="EL598" s="135"/>
      <c r="EV598" s="135"/>
      <c r="FF598" s="135"/>
      <c r="FP598" s="135"/>
      <c r="FZ598" s="135"/>
      <c r="GJ598" s="135"/>
      <c r="GT598" s="135"/>
      <c r="HD598" s="135"/>
      <c r="HN598" s="135"/>
      <c r="HX598" s="135"/>
      <c r="IH598" s="135"/>
      <c r="IR598" s="135"/>
      <c r="JB598" s="135"/>
      <c r="JL598" s="135"/>
    </row>
    <row xmlns:x14ac="http://schemas.microsoft.com/office/spreadsheetml/2009/9/ac" r="599" s="3" customFormat="true" x14ac:dyDescent="0.25">
      <c r="A599" s="419"/>
      <c r="B599" s="135"/>
      <c r="L599" s="135"/>
      <c r="V599" s="135"/>
      <c r="AF599" s="135"/>
      <c r="AP599" s="135"/>
      <c r="AZ599" s="135"/>
      <c r="BJ599" s="135"/>
      <c r="BT599" s="135"/>
      <c r="CD599" s="135"/>
      <c r="CN599" s="135"/>
      <c r="CO599" s="135"/>
      <c r="CP599" s="135"/>
      <c r="CQ599" s="135"/>
      <c r="CR599" s="135"/>
      <c r="CS599" s="135"/>
      <c r="CT599" s="135"/>
      <c r="CU599" s="135"/>
      <c r="CX599" s="135"/>
      <c r="DH599" s="135"/>
      <c r="DR599" s="135"/>
      <c r="EB599" s="135"/>
      <c r="EL599" s="135"/>
      <c r="EV599" s="135"/>
      <c r="FF599" s="135"/>
      <c r="FP599" s="135"/>
      <c r="FZ599" s="135"/>
      <c r="GJ599" s="135"/>
      <c r="GT599" s="135"/>
      <c r="HD599" s="135"/>
      <c r="HN599" s="135"/>
      <c r="HX599" s="135"/>
      <c r="IH599" s="135"/>
      <c r="IR599" s="135"/>
      <c r="JB599" s="135"/>
      <c r="JL599" s="135"/>
    </row>
    <row xmlns:x14ac="http://schemas.microsoft.com/office/spreadsheetml/2009/9/ac" r="600" s="3" customFormat="true" x14ac:dyDescent="0.25">
      <c r="A600" s="419"/>
      <c r="B600" s="135"/>
      <c r="L600" s="135"/>
      <c r="V600" s="135"/>
      <c r="AF600" s="135"/>
      <c r="AP600" s="135"/>
      <c r="AZ600" s="135"/>
      <c r="BJ600" s="135"/>
      <c r="BT600" s="135"/>
      <c r="CD600" s="135"/>
      <c r="CN600" s="135"/>
      <c r="CO600" s="135"/>
      <c r="CP600" s="135"/>
      <c r="CQ600" s="135"/>
      <c r="CR600" s="135"/>
      <c r="CS600" s="135"/>
      <c r="CT600" s="135"/>
      <c r="CU600" s="135"/>
      <c r="CX600" s="135"/>
      <c r="DH600" s="135"/>
      <c r="DR600" s="135"/>
      <c r="EB600" s="135"/>
      <c r="EL600" s="135"/>
      <c r="EV600" s="135"/>
      <c r="FF600" s="135"/>
      <c r="FP600" s="135"/>
      <c r="FZ600" s="135"/>
      <c r="GJ600" s="135"/>
      <c r="GT600" s="135"/>
      <c r="HD600" s="135"/>
      <c r="HN600" s="135"/>
      <c r="HX600" s="135"/>
      <c r="IH600" s="135"/>
      <c r="IR600" s="135"/>
      <c r="JB600" s="135"/>
      <c r="JL600" s="135"/>
    </row>
    <row xmlns:x14ac="http://schemas.microsoft.com/office/spreadsheetml/2009/9/ac" r="601" s="3" customFormat="true" x14ac:dyDescent="0.25">
      <c r="A601" s="419"/>
      <c r="B601" s="135"/>
      <c r="L601" s="135"/>
      <c r="V601" s="135"/>
      <c r="AF601" s="135"/>
      <c r="AP601" s="135"/>
      <c r="AZ601" s="135"/>
      <c r="BJ601" s="135"/>
      <c r="BT601" s="135"/>
      <c r="CD601" s="135"/>
      <c r="CN601" s="135"/>
      <c r="CO601" s="135"/>
      <c r="CP601" s="135"/>
      <c r="CQ601" s="135"/>
      <c r="CR601" s="135"/>
      <c r="CS601" s="135"/>
      <c r="CT601" s="135"/>
      <c r="CU601" s="135"/>
      <c r="CX601" s="135"/>
      <c r="DH601" s="135"/>
      <c r="DR601" s="135"/>
      <c r="EB601" s="135"/>
      <c r="EL601" s="135"/>
      <c r="EV601" s="135"/>
      <c r="FF601" s="135"/>
      <c r="FP601" s="135"/>
      <c r="FZ601" s="135"/>
      <c r="GJ601" s="135"/>
      <c r="GT601" s="135"/>
      <c r="HD601" s="135"/>
      <c r="HN601" s="135"/>
      <c r="HX601" s="135"/>
      <c r="IH601" s="135"/>
      <c r="IR601" s="135"/>
      <c r="JB601" s="135"/>
      <c r="JL601" s="135"/>
    </row>
    <row xmlns:x14ac="http://schemas.microsoft.com/office/spreadsheetml/2009/9/ac" r="602" s="3" customFormat="true" x14ac:dyDescent="0.25">
      <c r="A602" s="419"/>
      <c r="B602" s="135"/>
      <c r="L602" s="135"/>
      <c r="V602" s="135"/>
      <c r="AF602" s="135"/>
      <c r="AP602" s="135"/>
      <c r="AZ602" s="135"/>
      <c r="BJ602" s="135"/>
      <c r="BT602" s="135"/>
      <c r="CD602" s="135"/>
      <c r="CN602" s="135"/>
      <c r="CO602" s="135"/>
      <c r="CP602" s="135"/>
      <c r="CQ602" s="135"/>
      <c r="CR602" s="135"/>
      <c r="CS602" s="135"/>
      <c r="CT602" s="135"/>
      <c r="CU602" s="135"/>
      <c r="CX602" s="135"/>
      <c r="DH602" s="135"/>
      <c r="DR602" s="135"/>
      <c r="EB602" s="135"/>
      <c r="EL602" s="135"/>
      <c r="EV602" s="135"/>
      <c r="FF602" s="135"/>
      <c r="FP602" s="135"/>
      <c r="FZ602" s="135"/>
      <c r="GJ602" s="135"/>
      <c r="GT602" s="135"/>
      <c r="HD602" s="135"/>
      <c r="HN602" s="135"/>
      <c r="HX602" s="135"/>
      <c r="IH602" s="135"/>
      <c r="IR602" s="135"/>
      <c r="JB602" s="135"/>
      <c r="JL602" s="135"/>
    </row>
    <row xmlns:x14ac="http://schemas.microsoft.com/office/spreadsheetml/2009/9/ac" r="603" s="3" customFormat="true" x14ac:dyDescent="0.25">
      <c r="A603" s="419"/>
      <c r="B603" s="135"/>
      <c r="L603" s="135"/>
      <c r="V603" s="135"/>
      <c r="AF603" s="135"/>
      <c r="AP603" s="135"/>
      <c r="AZ603" s="135"/>
      <c r="BJ603" s="135"/>
      <c r="BT603" s="135"/>
      <c r="CD603" s="135"/>
      <c r="CN603" s="135"/>
      <c r="CO603" s="135"/>
      <c r="CP603" s="135"/>
      <c r="CQ603" s="135"/>
      <c r="CR603" s="135"/>
      <c r="CS603" s="135"/>
      <c r="CT603" s="135"/>
      <c r="CU603" s="135"/>
      <c r="CX603" s="135"/>
      <c r="DH603" s="135"/>
      <c r="DR603" s="135"/>
      <c r="EB603" s="135"/>
      <c r="EL603" s="135"/>
      <c r="EV603" s="135"/>
      <c r="FF603" s="135"/>
      <c r="FP603" s="135"/>
      <c r="FZ603" s="135"/>
      <c r="GJ603" s="135"/>
      <c r="GT603" s="135"/>
      <c r="HD603" s="135"/>
      <c r="HN603" s="135"/>
      <c r="HX603" s="135"/>
      <c r="IH603" s="135"/>
      <c r="IR603" s="135"/>
      <c r="JB603" s="135"/>
      <c r="JL603" s="135"/>
    </row>
    <row xmlns:x14ac="http://schemas.microsoft.com/office/spreadsheetml/2009/9/ac" r="604" s="3" customFormat="true" x14ac:dyDescent="0.25">
      <c r="A604" s="419"/>
      <c r="B604" s="135"/>
      <c r="L604" s="135"/>
      <c r="V604" s="135"/>
      <c r="AF604" s="135"/>
      <c r="AP604" s="135"/>
      <c r="AZ604" s="135"/>
      <c r="BJ604" s="135"/>
      <c r="BT604" s="135"/>
      <c r="CD604" s="135"/>
      <c r="CN604" s="135"/>
      <c r="CO604" s="135"/>
      <c r="CP604" s="135"/>
      <c r="CQ604" s="135"/>
      <c r="CR604" s="135"/>
      <c r="CS604" s="135"/>
      <c r="CT604" s="135"/>
      <c r="CU604" s="135"/>
      <c r="CX604" s="135"/>
      <c r="DH604" s="135"/>
      <c r="DR604" s="135"/>
      <c r="EB604" s="135"/>
      <c r="EL604" s="135"/>
      <c r="EV604" s="135"/>
      <c r="FF604" s="135"/>
      <c r="FP604" s="135"/>
      <c r="FZ604" s="135"/>
      <c r="GJ604" s="135"/>
      <c r="GT604" s="135"/>
      <c r="HD604" s="135"/>
      <c r="HN604" s="135"/>
      <c r="HX604" s="135"/>
      <c r="IH604" s="135"/>
      <c r="IR604" s="135"/>
      <c r="JB604" s="135"/>
      <c r="JL604" s="135"/>
    </row>
    <row xmlns:x14ac="http://schemas.microsoft.com/office/spreadsheetml/2009/9/ac" r="605" s="3" customFormat="true" x14ac:dyDescent="0.25">
      <c r="A605" s="419"/>
      <c r="B605" s="135"/>
      <c r="L605" s="135"/>
      <c r="V605" s="135"/>
      <c r="AF605" s="135"/>
      <c r="AP605" s="135"/>
      <c r="AZ605" s="135"/>
      <c r="BJ605" s="135"/>
      <c r="BT605" s="135"/>
      <c r="CD605" s="135"/>
      <c r="CN605" s="135"/>
      <c r="CO605" s="135"/>
      <c r="CP605" s="135"/>
      <c r="CQ605" s="135"/>
      <c r="CR605" s="135"/>
      <c r="CS605" s="135"/>
      <c r="CT605" s="135"/>
      <c r="CU605" s="135"/>
      <c r="CX605" s="135"/>
      <c r="DH605" s="135"/>
      <c r="DR605" s="135"/>
      <c r="EB605" s="135"/>
      <c r="EL605" s="135"/>
      <c r="EV605" s="135"/>
      <c r="FF605" s="135"/>
      <c r="FP605" s="135"/>
      <c r="FZ605" s="135"/>
      <c r="GJ605" s="135"/>
      <c r="GT605" s="135"/>
      <c r="HD605" s="135"/>
      <c r="HN605" s="135"/>
      <c r="HX605" s="135"/>
      <c r="IH605" s="135"/>
      <c r="IR605" s="135"/>
      <c r="JB605" s="135"/>
      <c r="JL605" s="135"/>
    </row>
    <row xmlns:x14ac="http://schemas.microsoft.com/office/spreadsheetml/2009/9/ac" r="606" s="3" customFormat="true" x14ac:dyDescent="0.25">
      <c r="A606" s="419"/>
      <c r="B606" s="135"/>
      <c r="L606" s="135"/>
      <c r="V606" s="135"/>
      <c r="AF606" s="135"/>
      <c r="AP606" s="135"/>
      <c r="AZ606" s="135"/>
      <c r="BJ606" s="135"/>
      <c r="BT606" s="135"/>
      <c r="CD606" s="135"/>
      <c r="CN606" s="135"/>
      <c r="CO606" s="135"/>
      <c r="CP606" s="135"/>
      <c r="CQ606" s="135"/>
      <c r="CR606" s="135"/>
      <c r="CS606" s="135"/>
      <c r="CT606" s="135"/>
      <c r="CU606" s="135"/>
      <c r="CX606" s="135"/>
      <c r="DH606" s="135"/>
      <c r="DR606" s="135"/>
      <c r="EB606" s="135"/>
      <c r="EL606" s="135"/>
      <c r="EV606" s="135"/>
      <c r="FF606" s="135"/>
      <c r="FP606" s="135"/>
      <c r="FZ606" s="135"/>
      <c r="GJ606" s="135"/>
      <c r="GT606" s="135"/>
      <c r="HD606" s="135"/>
      <c r="HN606" s="135"/>
      <c r="HX606" s="135"/>
      <c r="IH606" s="135"/>
      <c r="IR606" s="135"/>
      <c r="JB606" s="135"/>
      <c r="JL606" s="135"/>
    </row>
    <row xmlns:x14ac="http://schemas.microsoft.com/office/spreadsheetml/2009/9/ac" r="607" s="3" customFormat="true" x14ac:dyDescent="0.25">
      <c r="A607" s="419"/>
      <c r="B607" s="135"/>
      <c r="L607" s="135"/>
      <c r="V607" s="135"/>
      <c r="AF607" s="135"/>
      <c r="AP607" s="135"/>
      <c r="AZ607" s="135"/>
      <c r="BJ607" s="135"/>
      <c r="BT607" s="135"/>
      <c r="CD607" s="135"/>
      <c r="CN607" s="135"/>
      <c r="CO607" s="135"/>
      <c r="CP607" s="135"/>
      <c r="CQ607" s="135"/>
      <c r="CR607" s="135"/>
      <c r="CS607" s="135"/>
      <c r="CT607" s="135"/>
      <c r="CU607" s="135"/>
      <c r="CX607" s="135"/>
      <c r="DH607" s="135"/>
      <c r="DR607" s="135"/>
      <c r="EB607" s="135"/>
      <c r="EL607" s="135"/>
      <c r="EV607" s="135"/>
      <c r="FF607" s="135"/>
      <c r="FP607" s="135"/>
      <c r="FZ607" s="135"/>
      <c r="GJ607" s="135"/>
      <c r="GT607" s="135"/>
      <c r="HD607" s="135"/>
      <c r="HN607" s="135"/>
      <c r="HX607" s="135"/>
      <c r="IH607" s="135"/>
      <c r="IR607" s="135"/>
      <c r="JB607" s="135"/>
      <c r="JL607" s="135"/>
    </row>
    <row xmlns:x14ac="http://schemas.microsoft.com/office/spreadsheetml/2009/9/ac" r="608" s="3" customFormat="true" x14ac:dyDescent="0.25">
      <c r="A608" s="419"/>
      <c r="B608" s="135"/>
      <c r="L608" s="135"/>
      <c r="V608" s="135"/>
      <c r="AF608" s="135"/>
      <c r="AP608" s="135"/>
      <c r="AZ608" s="135"/>
      <c r="BJ608" s="135"/>
      <c r="BT608" s="135"/>
      <c r="CD608" s="135"/>
      <c r="CN608" s="135"/>
      <c r="CO608" s="135"/>
      <c r="CP608" s="135"/>
      <c r="CQ608" s="135"/>
      <c r="CR608" s="135"/>
      <c r="CS608" s="135"/>
      <c r="CT608" s="135"/>
      <c r="CU608" s="135"/>
      <c r="CX608" s="135"/>
      <c r="DH608" s="135"/>
      <c r="DR608" s="135"/>
      <c r="EB608" s="135"/>
      <c r="EL608" s="135"/>
      <c r="EV608" s="135"/>
      <c r="FF608" s="135"/>
      <c r="FP608" s="135"/>
      <c r="FZ608" s="135"/>
      <c r="GJ608" s="135"/>
      <c r="GT608" s="135"/>
      <c r="HD608" s="135"/>
      <c r="HN608" s="135"/>
      <c r="HX608" s="135"/>
      <c r="IH608" s="135"/>
      <c r="IR608" s="135"/>
      <c r="JB608" s="135"/>
      <c r="JL608" s="135"/>
    </row>
    <row xmlns:x14ac="http://schemas.microsoft.com/office/spreadsheetml/2009/9/ac" r="609" s="3" customFormat="true" x14ac:dyDescent="0.25">
      <c r="A609" s="419"/>
      <c r="B609" s="135"/>
      <c r="L609" s="135"/>
      <c r="V609" s="135"/>
      <c r="AF609" s="135"/>
      <c r="AP609" s="135"/>
      <c r="AZ609" s="135"/>
      <c r="BJ609" s="135"/>
      <c r="BT609" s="135"/>
      <c r="CD609" s="135"/>
      <c r="CN609" s="135"/>
      <c r="CO609" s="135"/>
      <c r="CP609" s="135"/>
      <c r="CQ609" s="135"/>
      <c r="CR609" s="135"/>
      <c r="CS609" s="135"/>
      <c r="CT609" s="135"/>
      <c r="CU609" s="135"/>
      <c r="CX609" s="135"/>
      <c r="DH609" s="135"/>
      <c r="DR609" s="135"/>
      <c r="EB609" s="135"/>
      <c r="EL609" s="135"/>
      <c r="EV609" s="135"/>
      <c r="FF609" s="135"/>
      <c r="FP609" s="135"/>
      <c r="FZ609" s="135"/>
      <c r="GJ609" s="135"/>
      <c r="GT609" s="135"/>
      <c r="HD609" s="135"/>
      <c r="HN609" s="135"/>
      <c r="HX609" s="135"/>
      <c r="IH609" s="135"/>
      <c r="IR609" s="135"/>
      <c r="JB609" s="135"/>
      <c r="JL609" s="135"/>
    </row>
    <row xmlns:x14ac="http://schemas.microsoft.com/office/spreadsheetml/2009/9/ac" r="610" s="3" customFormat="true" x14ac:dyDescent="0.25">
      <c r="A610" s="419"/>
      <c r="B610" s="135"/>
      <c r="L610" s="135"/>
      <c r="V610" s="135"/>
      <c r="AF610" s="135"/>
      <c r="AP610" s="135"/>
      <c r="AZ610" s="135"/>
      <c r="BJ610" s="135"/>
      <c r="BT610" s="135"/>
      <c r="CD610" s="135"/>
      <c r="CN610" s="135"/>
      <c r="CO610" s="135"/>
      <c r="CP610" s="135"/>
      <c r="CQ610" s="135"/>
      <c r="CR610" s="135"/>
      <c r="CS610" s="135"/>
      <c r="CT610" s="135"/>
      <c r="CU610" s="135"/>
      <c r="CX610" s="135"/>
      <c r="DH610" s="135"/>
      <c r="DR610" s="135"/>
      <c r="EB610" s="135"/>
      <c r="EL610" s="135"/>
      <c r="EV610" s="135"/>
      <c r="FF610" s="135"/>
      <c r="FP610" s="135"/>
      <c r="FZ610" s="135"/>
      <c r="GJ610" s="135"/>
      <c r="GT610" s="135"/>
      <c r="HD610" s="135"/>
      <c r="HN610" s="135"/>
      <c r="HX610" s="135"/>
      <c r="IH610" s="135"/>
      <c r="IR610" s="135"/>
      <c r="JB610" s="135"/>
      <c r="JL610" s="135"/>
    </row>
    <row xmlns:x14ac="http://schemas.microsoft.com/office/spreadsheetml/2009/9/ac" r="611" s="3" customFormat="true" x14ac:dyDescent="0.25">
      <c r="A611" s="419"/>
      <c r="B611" s="135"/>
      <c r="L611" s="135"/>
      <c r="V611" s="135"/>
      <c r="AF611" s="135"/>
      <c r="AP611" s="135"/>
      <c r="AZ611" s="135"/>
      <c r="BJ611" s="135"/>
      <c r="BT611" s="135"/>
      <c r="CD611" s="135"/>
      <c r="CN611" s="135"/>
      <c r="CO611" s="135"/>
      <c r="CP611" s="135"/>
      <c r="CQ611" s="135"/>
      <c r="CR611" s="135"/>
      <c r="CS611" s="135"/>
      <c r="CT611" s="135"/>
      <c r="CU611" s="135"/>
      <c r="CX611" s="135"/>
      <c r="DH611" s="135"/>
      <c r="DR611" s="135"/>
      <c r="EB611" s="135"/>
      <c r="EL611" s="135"/>
      <c r="EV611" s="135"/>
      <c r="FF611" s="135"/>
      <c r="FP611" s="135"/>
      <c r="FZ611" s="135"/>
      <c r="GJ611" s="135"/>
      <c r="GT611" s="135"/>
      <c r="HD611" s="135"/>
      <c r="HN611" s="135"/>
      <c r="HX611" s="135"/>
      <c r="IH611" s="135"/>
      <c r="IR611" s="135"/>
      <c r="JB611" s="135"/>
      <c r="JL611" s="135"/>
    </row>
    <row xmlns:x14ac="http://schemas.microsoft.com/office/spreadsheetml/2009/9/ac" r="612" s="3" customFormat="true" x14ac:dyDescent="0.25">
      <c r="A612" s="419"/>
      <c r="B612" s="135"/>
      <c r="L612" s="135"/>
      <c r="V612" s="135"/>
      <c r="AF612" s="135"/>
      <c r="AP612" s="135"/>
      <c r="AZ612" s="135"/>
      <c r="BJ612" s="135"/>
      <c r="BT612" s="135"/>
      <c r="CD612" s="135"/>
      <c r="CN612" s="135"/>
      <c r="CO612" s="135"/>
      <c r="CP612" s="135"/>
      <c r="CQ612" s="135"/>
      <c r="CR612" s="135"/>
      <c r="CS612" s="135"/>
      <c r="CT612" s="135"/>
      <c r="CU612" s="135"/>
      <c r="CX612" s="135"/>
      <c r="DH612" s="135"/>
      <c r="DR612" s="135"/>
      <c r="EB612" s="135"/>
      <c r="EL612" s="135"/>
      <c r="EV612" s="135"/>
      <c r="FF612" s="135"/>
      <c r="FP612" s="135"/>
      <c r="FZ612" s="135"/>
      <c r="GJ612" s="135"/>
      <c r="GT612" s="135"/>
      <c r="HD612" s="135"/>
      <c r="HN612" s="135"/>
      <c r="HX612" s="135"/>
      <c r="IH612" s="135"/>
      <c r="IR612" s="135"/>
      <c r="JB612" s="135"/>
      <c r="JL612" s="135"/>
    </row>
    <row xmlns:x14ac="http://schemas.microsoft.com/office/spreadsheetml/2009/9/ac" r="613" s="3" customFormat="true" x14ac:dyDescent="0.25">
      <c r="A613" s="419"/>
      <c r="B613" s="135"/>
      <c r="L613" s="135"/>
      <c r="V613" s="135"/>
      <c r="AF613" s="135"/>
      <c r="AP613" s="135"/>
      <c r="AZ613" s="135"/>
      <c r="BJ613" s="135"/>
      <c r="BT613" s="135"/>
      <c r="CD613" s="135"/>
      <c r="CN613" s="135"/>
      <c r="CO613" s="135"/>
      <c r="CP613" s="135"/>
      <c r="CQ613" s="135"/>
      <c r="CR613" s="135"/>
      <c r="CS613" s="135"/>
      <c r="CT613" s="135"/>
      <c r="CU613" s="135"/>
      <c r="CX613" s="135"/>
      <c r="DH613" s="135"/>
      <c r="DR613" s="135"/>
      <c r="EB613" s="135"/>
      <c r="EL613" s="135"/>
      <c r="EV613" s="135"/>
      <c r="FF613" s="135"/>
      <c r="FP613" s="135"/>
      <c r="FZ613" s="135"/>
      <c r="GJ613" s="135"/>
      <c r="GT613" s="135"/>
      <c r="HD613" s="135"/>
      <c r="HN613" s="135"/>
      <c r="HX613" s="135"/>
      <c r="IH613" s="135"/>
      <c r="IR613" s="135"/>
      <c r="JB613" s="135"/>
      <c r="JL613" s="135"/>
    </row>
    <row xmlns:x14ac="http://schemas.microsoft.com/office/spreadsheetml/2009/9/ac" r="614" s="3" customFormat="true" x14ac:dyDescent="0.25">
      <c r="A614" s="419"/>
      <c r="B614" s="135"/>
      <c r="L614" s="135"/>
      <c r="V614" s="135"/>
      <c r="AF614" s="135"/>
      <c r="AP614" s="135"/>
      <c r="AZ614" s="135"/>
      <c r="BJ614" s="135"/>
      <c r="BT614" s="135"/>
      <c r="CD614" s="135"/>
      <c r="CN614" s="135"/>
      <c r="CO614" s="135"/>
      <c r="CP614" s="135"/>
      <c r="CQ614" s="135"/>
      <c r="CR614" s="135"/>
      <c r="CS614" s="135"/>
      <c r="CT614" s="135"/>
      <c r="CU614" s="135"/>
      <c r="CX614" s="135"/>
      <c r="DH614" s="135"/>
      <c r="DR614" s="135"/>
      <c r="EB614" s="135"/>
      <c r="EL614" s="135"/>
      <c r="EV614" s="135"/>
      <c r="FF614" s="135"/>
      <c r="FP614" s="135"/>
      <c r="FZ614" s="135"/>
      <c r="GJ614" s="135"/>
      <c r="GT614" s="135"/>
      <c r="HD614" s="135"/>
      <c r="HN614" s="135"/>
      <c r="HX614" s="135"/>
      <c r="IH614" s="135"/>
      <c r="IR614" s="135"/>
      <c r="JB614" s="135"/>
      <c r="JL614" s="135"/>
    </row>
    <row xmlns:x14ac="http://schemas.microsoft.com/office/spreadsheetml/2009/9/ac" r="615" s="3" customFormat="true" x14ac:dyDescent="0.25">
      <c r="A615" s="419"/>
      <c r="B615" s="135"/>
      <c r="L615" s="135"/>
      <c r="V615" s="135"/>
      <c r="AF615" s="135"/>
      <c r="AP615" s="135"/>
      <c r="AZ615" s="135"/>
      <c r="BJ615" s="135"/>
      <c r="BT615" s="135"/>
      <c r="CD615" s="135"/>
      <c r="CN615" s="135"/>
      <c r="CO615" s="135"/>
      <c r="CP615" s="135"/>
      <c r="CQ615" s="135"/>
      <c r="CR615" s="135"/>
      <c r="CS615" s="135"/>
      <c r="CT615" s="135"/>
      <c r="CU615" s="135"/>
      <c r="CX615" s="135"/>
      <c r="DH615" s="135"/>
      <c r="DR615" s="135"/>
      <c r="EB615" s="135"/>
      <c r="EL615" s="135"/>
      <c r="EV615" s="135"/>
      <c r="FF615" s="135"/>
      <c r="FP615" s="135"/>
      <c r="FZ615" s="135"/>
      <c r="GJ615" s="135"/>
      <c r="GT615" s="135"/>
      <c r="HD615" s="135"/>
      <c r="HN615" s="135"/>
      <c r="HX615" s="135"/>
      <c r="IH615" s="135"/>
      <c r="IR615" s="135"/>
      <c r="JB615" s="135"/>
      <c r="JL615" s="135"/>
    </row>
    <row xmlns:x14ac="http://schemas.microsoft.com/office/spreadsheetml/2009/9/ac" r="616" s="3" customFormat="true" x14ac:dyDescent="0.25">
      <c r="A616" s="419"/>
      <c r="B616" s="135"/>
      <c r="L616" s="135"/>
      <c r="V616" s="135"/>
      <c r="AF616" s="135"/>
      <c r="AP616" s="135"/>
      <c r="AZ616" s="135"/>
      <c r="BJ616" s="135"/>
      <c r="BT616" s="135"/>
      <c r="CD616" s="135"/>
      <c r="CN616" s="135"/>
      <c r="CO616" s="135"/>
      <c r="CP616" s="135"/>
      <c r="CQ616" s="135"/>
      <c r="CR616" s="135"/>
      <c r="CS616" s="135"/>
      <c r="CT616" s="135"/>
      <c r="CU616" s="135"/>
      <c r="CX616" s="135"/>
      <c r="DH616" s="135"/>
      <c r="DR616" s="135"/>
      <c r="EB616" s="135"/>
      <c r="EL616" s="135"/>
      <c r="EV616" s="135"/>
      <c r="FF616" s="135"/>
      <c r="FP616" s="135"/>
      <c r="FZ616" s="135"/>
      <c r="GJ616" s="135"/>
      <c r="GT616" s="135"/>
      <c r="HD616" s="135"/>
      <c r="HN616" s="135"/>
      <c r="HX616" s="135"/>
      <c r="IH616" s="135"/>
      <c r="IR616" s="135"/>
      <c r="JB616" s="135"/>
      <c r="JL616" s="135"/>
    </row>
    <row xmlns:x14ac="http://schemas.microsoft.com/office/spreadsheetml/2009/9/ac" r="617" s="3" customFormat="true" x14ac:dyDescent="0.25">
      <c r="A617" s="419"/>
      <c r="B617" s="135"/>
      <c r="L617" s="135"/>
      <c r="V617" s="135"/>
      <c r="AF617" s="135"/>
      <c r="AP617" s="135"/>
      <c r="AZ617" s="135"/>
      <c r="BJ617" s="135"/>
      <c r="BT617" s="135"/>
      <c r="CD617" s="135"/>
      <c r="CN617" s="135"/>
      <c r="CO617" s="135"/>
      <c r="CP617" s="135"/>
      <c r="CQ617" s="135"/>
      <c r="CR617" s="135"/>
      <c r="CS617" s="135"/>
      <c r="CT617" s="135"/>
      <c r="CU617" s="135"/>
      <c r="CX617" s="135"/>
      <c r="DH617" s="135"/>
      <c r="DR617" s="135"/>
      <c r="EB617" s="135"/>
      <c r="EL617" s="135"/>
      <c r="EV617" s="135"/>
      <c r="FF617" s="135"/>
      <c r="FP617" s="135"/>
      <c r="FZ617" s="135"/>
      <c r="GJ617" s="135"/>
      <c r="GT617" s="135"/>
      <c r="HD617" s="135"/>
      <c r="HN617" s="135"/>
      <c r="HX617" s="135"/>
      <c r="IH617" s="135"/>
      <c r="IR617" s="135"/>
      <c r="JB617" s="135"/>
      <c r="JL617" s="135"/>
    </row>
    <row xmlns:x14ac="http://schemas.microsoft.com/office/spreadsheetml/2009/9/ac" r="618" s="3" customFormat="true" x14ac:dyDescent="0.25">
      <c r="A618" s="419"/>
      <c r="B618" s="135"/>
      <c r="L618" s="135"/>
      <c r="V618" s="135"/>
      <c r="AF618" s="135"/>
      <c r="AP618" s="135"/>
      <c r="AZ618" s="135"/>
      <c r="BJ618" s="135"/>
      <c r="BT618" s="135"/>
      <c r="CD618" s="135"/>
      <c r="CN618" s="135"/>
      <c r="CO618" s="135"/>
      <c r="CP618" s="135"/>
      <c r="CQ618" s="135"/>
      <c r="CR618" s="135"/>
      <c r="CS618" s="135"/>
      <c r="CT618" s="135"/>
      <c r="CU618" s="135"/>
      <c r="CX618" s="135"/>
      <c r="DH618" s="135"/>
      <c r="DR618" s="135"/>
      <c r="EB618" s="135"/>
      <c r="EL618" s="135"/>
      <c r="EV618" s="135"/>
      <c r="FF618" s="135"/>
      <c r="FP618" s="135"/>
      <c r="FZ618" s="135"/>
      <c r="GJ618" s="135"/>
      <c r="GT618" s="135"/>
      <c r="HD618" s="135"/>
      <c r="HN618" s="135"/>
      <c r="HX618" s="135"/>
      <c r="IH618" s="135"/>
      <c r="IR618" s="135"/>
      <c r="JB618" s="135"/>
      <c r="JL618" s="135"/>
    </row>
    <row xmlns:x14ac="http://schemas.microsoft.com/office/spreadsheetml/2009/9/ac" r="619" s="3" customFormat="true" x14ac:dyDescent="0.25">
      <c r="A619" s="419"/>
      <c r="B619" s="135"/>
      <c r="L619" s="135"/>
      <c r="V619" s="135"/>
      <c r="AF619" s="135"/>
      <c r="AP619" s="135"/>
      <c r="AZ619" s="135"/>
      <c r="BJ619" s="135"/>
      <c r="BT619" s="135"/>
      <c r="CD619" s="135"/>
      <c r="CN619" s="135"/>
      <c r="CO619" s="135"/>
      <c r="CP619" s="135"/>
      <c r="CQ619" s="135"/>
      <c r="CR619" s="135"/>
      <c r="CS619" s="135"/>
      <c r="CT619" s="135"/>
      <c r="CU619" s="135"/>
      <c r="CX619" s="135"/>
      <c r="DH619" s="135"/>
      <c r="DR619" s="135"/>
      <c r="EB619" s="135"/>
      <c r="EL619" s="135"/>
      <c r="EV619" s="135"/>
      <c r="FF619" s="135"/>
      <c r="FP619" s="135"/>
      <c r="FZ619" s="135"/>
      <c r="GJ619" s="135"/>
      <c r="GT619" s="135"/>
      <c r="HD619" s="135"/>
      <c r="HN619" s="135"/>
      <c r="HX619" s="135"/>
      <c r="IH619" s="135"/>
      <c r="IR619" s="135"/>
      <c r="JB619" s="135"/>
      <c r="JL619" s="135"/>
    </row>
    <row xmlns:x14ac="http://schemas.microsoft.com/office/spreadsheetml/2009/9/ac" r="620" s="3" customFormat="true" x14ac:dyDescent="0.25">
      <c r="A620" s="419"/>
      <c r="B620" s="135"/>
      <c r="L620" s="135"/>
      <c r="V620" s="135"/>
      <c r="AF620" s="135"/>
      <c r="AP620" s="135"/>
      <c r="AZ620" s="135"/>
      <c r="BJ620" s="135"/>
      <c r="BT620" s="135"/>
      <c r="CD620" s="135"/>
      <c r="CN620" s="135"/>
      <c r="CO620" s="135"/>
      <c r="CP620" s="135"/>
      <c r="CQ620" s="135"/>
      <c r="CR620" s="135"/>
      <c r="CS620" s="135"/>
      <c r="CT620" s="135"/>
      <c r="CU620" s="135"/>
      <c r="CX620" s="135"/>
      <c r="DH620" s="135"/>
      <c r="DR620" s="135"/>
      <c r="EB620" s="135"/>
      <c r="EL620" s="135"/>
      <c r="EV620" s="135"/>
      <c r="FF620" s="135"/>
      <c r="FP620" s="135"/>
      <c r="FZ620" s="135"/>
      <c r="GJ620" s="135"/>
      <c r="GT620" s="135"/>
      <c r="HD620" s="135"/>
      <c r="HN620" s="135"/>
      <c r="HX620" s="135"/>
      <c r="IH620" s="135"/>
      <c r="IR620" s="135"/>
      <c r="JB620" s="135"/>
      <c r="JL620" s="135"/>
    </row>
    <row xmlns:x14ac="http://schemas.microsoft.com/office/spreadsheetml/2009/9/ac" r="621" s="3" customFormat="true" x14ac:dyDescent="0.25">
      <c r="A621" s="419"/>
      <c r="B621" s="135"/>
      <c r="L621" s="135"/>
      <c r="V621" s="135"/>
      <c r="AF621" s="135"/>
      <c r="AP621" s="135"/>
      <c r="AZ621" s="135"/>
      <c r="BJ621" s="135"/>
      <c r="BT621" s="135"/>
      <c r="CD621" s="135"/>
      <c r="CN621" s="135"/>
      <c r="CO621" s="135"/>
      <c r="CP621" s="135"/>
      <c r="CQ621" s="135"/>
      <c r="CR621" s="135"/>
      <c r="CS621" s="135"/>
      <c r="CT621" s="135"/>
      <c r="CU621" s="135"/>
      <c r="CX621" s="135"/>
      <c r="DH621" s="135"/>
      <c r="DR621" s="135"/>
      <c r="EB621" s="135"/>
      <c r="EL621" s="135"/>
      <c r="EV621" s="135"/>
      <c r="FF621" s="135"/>
      <c r="FP621" s="135"/>
      <c r="FZ621" s="135"/>
      <c r="GJ621" s="135"/>
      <c r="GT621" s="135"/>
      <c r="HD621" s="135"/>
      <c r="HN621" s="135"/>
      <c r="HX621" s="135"/>
      <c r="IH621" s="135"/>
      <c r="IR621" s="135"/>
      <c r="JB621" s="135"/>
      <c r="JL621" s="135"/>
    </row>
    <row xmlns:x14ac="http://schemas.microsoft.com/office/spreadsheetml/2009/9/ac" r="622" s="3" customFormat="true" x14ac:dyDescent="0.25">
      <c r="A622" s="419"/>
      <c r="B622" s="135"/>
      <c r="L622" s="135"/>
      <c r="V622" s="135"/>
      <c r="AF622" s="135"/>
      <c r="AP622" s="135"/>
      <c r="AZ622" s="135"/>
      <c r="BJ622" s="135"/>
      <c r="BT622" s="135"/>
      <c r="CD622" s="135"/>
      <c r="CN622" s="135"/>
      <c r="CO622" s="135"/>
      <c r="CP622" s="135"/>
      <c r="CQ622" s="135"/>
      <c r="CR622" s="135"/>
      <c r="CS622" s="135"/>
      <c r="CT622" s="135"/>
      <c r="CU622" s="135"/>
      <c r="CX622" s="135"/>
      <c r="DH622" s="135"/>
      <c r="DR622" s="135"/>
      <c r="EB622" s="135"/>
      <c r="EL622" s="135"/>
      <c r="EV622" s="135"/>
      <c r="FF622" s="135"/>
      <c r="FP622" s="135"/>
      <c r="FZ622" s="135"/>
      <c r="GJ622" s="135"/>
      <c r="GT622" s="135"/>
      <c r="HD622" s="135"/>
      <c r="HN622" s="135"/>
      <c r="HX622" s="135"/>
      <c r="IH622" s="135"/>
      <c r="IR622" s="135"/>
      <c r="JB622" s="135"/>
      <c r="JL622" s="135"/>
    </row>
    <row xmlns:x14ac="http://schemas.microsoft.com/office/spreadsheetml/2009/9/ac" r="623" s="3" customFormat="true" x14ac:dyDescent="0.25">
      <c r="A623" s="419"/>
      <c r="B623" s="135"/>
      <c r="L623" s="135"/>
      <c r="V623" s="135"/>
      <c r="AF623" s="135"/>
      <c r="AP623" s="135"/>
      <c r="AZ623" s="135"/>
      <c r="BJ623" s="135"/>
      <c r="BT623" s="135"/>
      <c r="CD623" s="135"/>
      <c r="CN623" s="135"/>
      <c r="CO623" s="135"/>
      <c r="CP623" s="135"/>
      <c r="CQ623" s="135"/>
      <c r="CR623" s="135"/>
      <c r="CS623" s="135"/>
      <c r="CT623" s="135"/>
      <c r="CU623" s="135"/>
      <c r="CX623" s="135"/>
      <c r="DH623" s="135"/>
      <c r="DR623" s="135"/>
      <c r="EB623" s="135"/>
      <c r="EL623" s="135"/>
      <c r="EV623" s="135"/>
      <c r="FF623" s="135"/>
      <c r="FP623" s="135"/>
      <c r="FZ623" s="135"/>
      <c r="GJ623" s="135"/>
      <c r="GT623" s="135"/>
      <c r="HD623" s="135"/>
      <c r="HN623" s="135"/>
      <c r="HX623" s="135"/>
      <c r="IH623" s="135"/>
      <c r="IR623" s="135"/>
      <c r="JB623" s="135"/>
      <c r="JL623" s="135"/>
    </row>
    <row xmlns:x14ac="http://schemas.microsoft.com/office/spreadsheetml/2009/9/ac" r="624" s="3" customFormat="true" x14ac:dyDescent="0.25">
      <c r="A624" s="419"/>
      <c r="B624" s="135"/>
      <c r="L624" s="135"/>
      <c r="V624" s="135"/>
      <c r="AF624" s="135"/>
      <c r="AP624" s="135"/>
      <c r="AZ624" s="135"/>
      <c r="BJ624" s="135"/>
      <c r="BT624" s="135"/>
      <c r="CD624" s="135"/>
      <c r="CN624" s="135"/>
      <c r="CO624" s="135"/>
      <c r="CP624" s="135"/>
      <c r="CQ624" s="135"/>
      <c r="CR624" s="135"/>
      <c r="CS624" s="135"/>
      <c r="CT624" s="135"/>
      <c r="CU624" s="135"/>
      <c r="CX624" s="135"/>
      <c r="DH624" s="135"/>
      <c r="DR624" s="135"/>
      <c r="EB624" s="135"/>
      <c r="EL624" s="135"/>
      <c r="EV624" s="135"/>
      <c r="FF624" s="135"/>
      <c r="FP624" s="135"/>
      <c r="FZ624" s="135"/>
      <c r="GJ624" s="135"/>
      <c r="GT624" s="135"/>
      <c r="HD624" s="135"/>
      <c r="HN624" s="135"/>
      <c r="HX624" s="135"/>
      <c r="IH624" s="135"/>
      <c r="IR624" s="135"/>
      <c r="JB624" s="135"/>
      <c r="JL624" s="135"/>
    </row>
    <row xmlns:x14ac="http://schemas.microsoft.com/office/spreadsheetml/2009/9/ac" r="625" s="3" customFormat="true" x14ac:dyDescent="0.25">
      <c r="A625" s="419"/>
      <c r="B625" s="135"/>
      <c r="L625" s="135"/>
      <c r="V625" s="135"/>
      <c r="AF625" s="135"/>
      <c r="AP625" s="135"/>
      <c r="AZ625" s="135"/>
      <c r="BJ625" s="135"/>
      <c r="BT625" s="135"/>
      <c r="CD625" s="135"/>
      <c r="CN625" s="135"/>
      <c r="CO625" s="135"/>
      <c r="CP625" s="135"/>
      <c r="CQ625" s="135"/>
      <c r="CR625" s="135"/>
      <c r="CS625" s="135"/>
      <c r="CT625" s="135"/>
      <c r="CU625" s="135"/>
      <c r="CX625" s="135"/>
      <c r="DH625" s="135"/>
      <c r="DR625" s="135"/>
      <c r="EB625" s="135"/>
      <c r="EL625" s="135"/>
      <c r="EV625" s="135"/>
      <c r="FF625" s="135"/>
      <c r="FP625" s="135"/>
      <c r="FZ625" s="135"/>
      <c r="GJ625" s="135"/>
      <c r="GT625" s="135"/>
      <c r="HD625" s="135"/>
      <c r="HN625" s="135"/>
      <c r="HX625" s="135"/>
      <c r="IH625" s="135"/>
      <c r="IR625" s="135"/>
      <c r="JB625" s="135"/>
      <c r="JL625" s="135"/>
    </row>
    <row xmlns:x14ac="http://schemas.microsoft.com/office/spreadsheetml/2009/9/ac" r="626" s="3" customFormat="true" x14ac:dyDescent="0.25">
      <c r="A626" s="419"/>
      <c r="B626" s="135"/>
      <c r="L626" s="135"/>
      <c r="V626" s="135"/>
      <c r="AF626" s="135"/>
      <c r="AP626" s="135"/>
      <c r="AZ626" s="135"/>
      <c r="BJ626" s="135"/>
      <c r="BT626" s="135"/>
      <c r="CD626" s="135"/>
      <c r="CN626" s="135"/>
      <c r="CO626" s="135"/>
      <c r="CP626" s="135"/>
      <c r="CQ626" s="135"/>
      <c r="CR626" s="135"/>
      <c r="CS626" s="135"/>
      <c r="CT626" s="135"/>
      <c r="CU626" s="135"/>
      <c r="CX626" s="135"/>
      <c r="DH626" s="135"/>
      <c r="DR626" s="135"/>
      <c r="EB626" s="135"/>
      <c r="EL626" s="135"/>
      <c r="EV626" s="135"/>
      <c r="FF626" s="135"/>
      <c r="FP626" s="135"/>
      <c r="FZ626" s="135"/>
      <c r="GJ626" s="135"/>
      <c r="GT626" s="135"/>
      <c r="HD626" s="135"/>
      <c r="HN626" s="135"/>
      <c r="HX626" s="135"/>
      <c r="IH626" s="135"/>
      <c r="IR626" s="135"/>
      <c r="JB626" s="135"/>
      <c r="JL626" s="135"/>
    </row>
    <row xmlns:x14ac="http://schemas.microsoft.com/office/spreadsheetml/2009/9/ac" r="627" s="3" customFormat="true" x14ac:dyDescent="0.25">
      <c r="A627" s="419"/>
      <c r="B627" s="135"/>
      <c r="L627" s="135"/>
      <c r="V627" s="135"/>
      <c r="AF627" s="135"/>
      <c r="AP627" s="135"/>
      <c r="AZ627" s="135"/>
      <c r="BJ627" s="135"/>
      <c r="BT627" s="135"/>
      <c r="CD627" s="135"/>
      <c r="CN627" s="135"/>
      <c r="CO627" s="135"/>
      <c r="CP627" s="135"/>
      <c r="CQ627" s="135"/>
      <c r="CR627" s="135"/>
      <c r="CS627" s="135"/>
      <c r="CT627" s="135"/>
      <c r="CU627" s="135"/>
      <c r="CX627" s="135"/>
      <c r="DH627" s="135"/>
      <c r="DR627" s="135"/>
      <c r="EB627" s="135"/>
      <c r="EL627" s="135"/>
      <c r="EV627" s="135"/>
      <c r="FF627" s="135"/>
      <c r="FP627" s="135"/>
      <c r="FZ627" s="135"/>
      <c r="GJ627" s="135"/>
      <c r="GT627" s="135"/>
      <c r="HD627" s="135"/>
      <c r="HN627" s="135"/>
      <c r="HX627" s="135"/>
      <c r="IH627" s="135"/>
      <c r="IR627" s="135"/>
      <c r="JB627" s="135"/>
      <c r="JL627" s="135"/>
    </row>
    <row xmlns:x14ac="http://schemas.microsoft.com/office/spreadsheetml/2009/9/ac" r="628" s="3" customFormat="true" x14ac:dyDescent="0.25">
      <c r="A628" s="419"/>
      <c r="B628" s="135"/>
      <c r="L628" s="135"/>
      <c r="V628" s="135"/>
      <c r="AF628" s="135"/>
      <c r="AP628" s="135"/>
      <c r="AZ628" s="135"/>
      <c r="BJ628" s="135"/>
      <c r="BT628" s="135"/>
      <c r="CD628" s="135"/>
      <c r="CN628" s="135"/>
      <c r="CO628" s="135"/>
      <c r="CP628" s="135"/>
      <c r="CQ628" s="135"/>
      <c r="CR628" s="135"/>
      <c r="CS628" s="135"/>
      <c r="CT628" s="135"/>
      <c r="CU628" s="135"/>
      <c r="CX628" s="135"/>
      <c r="DH628" s="135"/>
      <c r="DR628" s="135"/>
      <c r="EB628" s="135"/>
      <c r="EL628" s="135"/>
      <c r="EV628" s="135"/>
      <c r="FF628" s="135"/>
      <c r="FP628" s="135"/>
      <c r="FZ628" s="135"/>
      <c r="GJ628" s="135"/>
      <c r="GT628" s="135"/>
      <c r="HD628" s="135"/>
      <c r="HN628" s="135"/>
      <c r="HX628" s="135"/>
      <c r="IH628" s="135"/>
      <c r="IR628" s="135"/>
      <c r="JB628" s="135"/>
      <c r="JL628" s="135"/>
    </row>
    <row xmlns:x14ac="http://schemas.microsoft.com/office/spreadsheetml/2009/9/ac" r="629" s="3" customFormat="true" x14ac:dyDescent="0.25">
      <c r="A629" s="419"/>
      <c r="B629" s="135"/>
      <c r="L629" s="135"/>
      <c r="V629" s="135"/>
      <c r="AF629" s="135"/>
      <c r="AP629" s="135"/>
      <c r="AZ629" s="135"/>
      <c r="BJ629" s="135"/>
      <c r="BT629" s="135"/>
      <c r="CD629" s="135"/>
      <c r="CN629" s="135"/>
      <c r="CO629" s="135"/>
      <c r="CP629" s="135"/>
      <c r="CQ629" s="135"/>
      <c r="CR629" s="135"/>
      <c r="CS629" s="135"/>
      <c r="CT629" s="135"/>
      <c r="CU629" s="135"/>
      <c r="CX629" s="135"/>
      <c r="DH629" s="135"/>
      <c r="DR629" s="135"/>
      <c r="EB629" s="135"/>
      <c r="EL629" s="135"/>
      <c r="EV629" s="135"/>
      <c r="FF629" s="135"/>
      <c r="FP629" s="135"/>
      <c r="FZ629" s="135"/>
      <c r="GJ629" s="135"/>
      <c r="GT629" s="135"/>
      <c r="HD629" s="135"/>
      <c r="HN629" s="135"/>
      <c r="HX629" s="135"/>
      <c r="IH629" s="135"/>
      <c r="IR629" s="135"/>
      <c r="JB629" s="135"/>
      <c r="JL629" s="135"/>
    </row>
    <row xmlns:x14ac="http://schemas.microsoft.com/office/spreadsheetml/2009/9/ac" r="630" s="3" customFormat="true" x14ac:dyDescent="0.25">
      <c r="A630" s="419"/>
      <c r="B630" s="135"/>
      <c r="L630" s="135"/>
      <c r="V630" s="135"/>
      <c r="AF630" s="135"/>
      <c r="AP630" s="135"/>
      <c r="AZ630" s="135"/>
      <c r="BJ630" s="135"/>
      <c r="BT630" s="135"/>
      <c r="CD630" s="135"/>
      <c r="CN630" s="135"/>
      <c r="CO630" s="135"/>
      <c r="CP630" s="135"/>
      <c r="CQ630" s="135"/>
      <c r="CR630" s="135"/>
      <c r="CS630" s="135"/>
      <c r="CT630" s="135"/>
      <c r="CU630" s="135"/>
      <c r="CX630" s="135"/>
      <c r="DH630" s="135"/>
      <c r="DR630" s="135"/>
      <c r="EB630" s="135"/>
      <c r="EL630" s="135"/>
      <c r="EV630" s="135"/>
      <c r="FF630" s="135"/>
      <c r="FP630" s="135"/>
      <c r="FZ630" s="135"/>
      <c r="GJ630" s="135"/>
      <c r="GT630" s="135"/>
      <c r="HD630" s="135"/>
      <c r="HN630" s="135"/>
      <c r="HX630" s="135"/>
      <c r="IH630" s="135"/>
      <c r="IR630" s="135"/>
      <c r="JB630" s="135"/>
      <c r="JL630" s="135"/>
    </row>
    <row xmlns:x14ac="http://schemas.microsoft.com/office/spreadsheetml/2009/9/ac" r="631" s="3" customFormat="true" x14ac:dyDescent="0.25">
      <c r="A631" s="419"/>
      <c r="B631" s="135"/>
      <c r="L631" s="135"/>
      <c r="V631" s="135"/>
      <c r="AF631" s="135"/>
      <c r="AP631" s="135"/>
      <c r="AZ631" s="135"/>
      <c r="BJ631" s="135"/>
      <c r="BT631" s="135"/>
      <c r="CD631" s="135"/>
      <c r="CN631" s="135"/>
      <c r="CO631" s="135"/>
      <c r="CP631" s="135"/>
      <c r="CQ631" s="135"/>
      <c r="CR631" s="135"/>
      <c r="CS631" s="135"/>
      <c r="CT631" s="135"/>
      <c r="CU631" s="135"/>
      <c r="CX631" s="135"/>
      <c r="DH631" s="135"/>
      <c r="DR631" s="135"/>
      <c r="EB631" s="135"/>
      <c r="EL631" s="135"/>
      <c r="EV631" s="135"/>
      <c r="FF631" s="135"/>
      <c r="FP631" s="135"/>
      <c r="FZ631" s="135"/>
      <c r="GJ631" s="135"/>
      <c r="GT631" s="135"/>
      <c r="HD631" s="135"/>
      <c r="HN631" s="135"/>
      <c r="HX631" s="135"/>
      <c r="IH631" s="135"/>
      <c r="IR631" s="135"/>
      <c r="JB631" s="135"/>
      <c r="JL631" s="135"/>
    </row>
    <row xmlns:x14ac="http://schemas.microsoft.com/office/spreadsheetml/2009/9/ac" r="632" s="3" customFormat="true" x14ac:dyDescent="0.25">
      <c r="A632" s="419"/>
      <c r="B632" s="135"/>
      <c r="L632" s="135"/>
      <c r="V632" s="135"/>
      <c r="AF632" s="135"/>
      <c r="AP632" s="135"/>
      <c r="AZ632" s="135"/>
      <c r="BJ632" s="135"/>
      <c r="BT632" s="135"/>
      <c r="CD632" s="135"/>
      <c r="CN632" s="135"/>
      <c r="CO632" s="135"/>
      <c r="CP632" s="135"/>
      <c r="CQ632" s="135"/>
      <c r="CR632" s="135"/>
      <c r="CS632" s="135"/>
      <c r="CT632" s="135"/>
      <c r="CU632" s="135"/>
      <c r="CX632" s="135"/>
      <c r="DH632" s="135"/>
      <c r="DR632" s="135"/>
      <c r="EB632" s="135"/>
      <c r="EL632" s="135"/>
      <c r="EV632" s="135"/>
      <c r="FF632" s="135"/>
      <c r="FP632" s="135"/>
      <c r="FZ632" s="135"/>
      <c r="GJ632" s="135"/>
      <c r="GT632" s="135"/>
      <c r="HD632" s="135"/>
      <c r="HN632" s="135"/>
      <c r="HX632" s="135"/>
      <c r="IH632" s="135"/>
      <c r="IR632" s="135"/>
      <c r="JB632" s="135"/>
      <c r="JL632" s="135"/>
    </row>
    <row xmlns:x14ac="http://schemas.microsoft.com/office/spreadsheetml/2009/9/ac" r="633" s="3" customFormat="true" x14ac:dyDescent="0.25">
      <c r="A633" s="419"/>
      <c r="B633" s="135"/>
      <c r="L633" s="135"/>
      <c r="V633" s="135"/>
      <c r="AF633" s="135"/>
      <c r="AP633" s="135"/>
      <c r="AZ633" s="135"/>
      <c r="BJ633" s="135"/>
      <c r="BT633" s="135"/>
      <c r="CD633" s="135"/>
      <c r="CN633" s="135"/>
      <c r="CO633" s="135"/>
      <c r="CP633" s="135"/>
      <c r="CQ633" s="135"/>
      <c r="CR633" s="135"/>
      <c r="CS633" s="135"/>
      <c r="CT633" s="135"/>
      <c r="CU633" s="135"/>
      <c r="CX633" s="135"/>
      <c r="DH633" s="135"/>
      <c r="DR633" s="135"/>
      <c r="EB633" s="135"/>
      <c r="EL633" s="135"/>
      <c r="EV633" s="135"/>
      <c r="FF633" s="135"/>
      <c r="FP633" s="135"/>
      <c r="FZ633" s="135"/>
      <c r="GJ633" s="135"/>
      <c r="GT633" s="135"/>
      <c r="HD633" s="135"/>
      <c r="HN633" s="135"/>
      <c r="HX633" s="135"/>
      <c r="IH633" s="135"/>
      <c r="IR633" s="135"/>
      <c r="JB633" s="135"/>
      <c r="JL633" s="135"/>
    </row>
    <row xmlns:x14ac="http://schemas.microsoft.com/office/spreadsheetml/2009/9/ac" r="634" s="3" customFormat="true" x14ac:dyDescent="0.25">
      <c r="A634" s="419"/>
      <c r="B634" s="135"/>
      <c r="L634" s="135"/>
      <c r="V634" s="135"/>
      <c r="AF634" s="135"/>
      <c r="AP634" s="135"/>
      <c r="AZ634" s="135"/>
      <c r="BJ634" s="135"/>
      <c r="BT634" s="135"/>
      <c r="CD634" s="135"/>
      <c r="CN634" s="135"/>
      <c r="CO634" s="135"/>
      <c r="CP634" s="135"/>
      <c r="CQ634" s="135"/>
      <c r="CR634" s="135"/>
      <c r="CS634" s="135"/>
      <c r="CT634" s="135"/>
      <c r="CU634" s="135"/>
      <c r="CX634" s="135"/>
      <c r="DH634" s="135"/>
      <c r="DR634" s="135"/>
      <c r="EB634" s="135"/>
      <c r="EL634" s="135"/>
      <c r="EV634" s="135"/>
      <c r="FF634" s="135"/>
      <c r="FP634" s="135"/>
      <c r="FZ634" s="135"/>
      <c r="GJ634" s="135"/>
      <c r="GT634" s="135"/>
      <c r="HD634" s="135"/>
      <c r="HN634" s="135"/>
      <c r="HX634" s="135"/>
      <c r="IH634" s="135"/>
      <c r="IR634" s="135"/>
      <c r="JB634" s="135"/>
      <c r="JL634" s="135"/>
    </row>
    <row xmlns:x14ac="http://schemas.microsoft.com/office/spreadsheetml/2009/9/ac" r="635" s="3" customFormat="true" x14ac:dyDescent="0.25">
      <c r="A635" s="419"/>
      <c r="B635" s="135"/>
      <c r="L635" s="135"/>
      <c r="V635" s="135"/>
      <c r="AF635" s="135"/>
      <c r="AP635" s="135"/>
      <c r="AZ635" s="135"/>
      <c r="BJ635" s="135"/>
      <c r="BT635" s="135"/>
      <c r="CD635" s="135"/>
      <c r="CN635" s="135"/>
      <c r="CO635" s="135"/>
      <c r="CP635" s="135"/>
      <c r="CQ635" s="135"/>
      <c r="CR635" s="135"/>
      <c r="CS635" s="135"/>
      <c r="CT635" s="135"/>
      <c r="CU635" s="135"/>
      <c r="CX635" s="135"/>
      <c r="DH635" s="135"/>
      <c r="DR635" s="135"/>
      <c r="EB635" s="135"/>
      <c r="EL635" s="135"/>
      <c r="EV635" s="135"/>
      <c r="FF635" s="135"/>
      <c r="FP635" s="135"/>
      <c r="FZ635" s="135"/>
      <c r="GJ635" s="135"/>
      <c r="GT635" s="135"/>
      <c r="HD635" s="135"/>
      <c r="HN635" s="135"/>
      <c r="HX635" s="135"/>
      <c r="IH635" s="135"/>
      <c r="IR635" s="135"/>
      <c r="JB635" s="135"/>
      <c r="JL635" s="135"/>
    </row>
    <row xmlns:x14ac="http://schemas.microsoft.com/office/spreadsheetml/2009/9/ac" r="636" s="3" customFormat="true" x14ac:dyDescent="0.25">
      <c r="A636" s="419"/>
      <c r="B636" s="135"/>
      <c r="L636" s="135"/>
      <c r="V636" s="135"/>
      <c r="AF636" s="135"/>
      <c r="AP636" s="135"/>
      <c r="AZ636" s="135"/>
      <c r="BJ636" s="135"/>
      <c r="BT636" s="135"/>
      <c r="CD636" s="135"/>
      <c r="CN636" s="135"/>
      <c r="CO636" s="135"/>
      <c r="CP636" s="135"/>
      <c r="CQ636" s="135"/>
      <c r="CR636" s="135"/>
      <c r="CS636" s="135"/>
      <c r="CT636" s="135"/>
      <c r="CU636" s="135"/>
      <c r="CX636" s="135"/>
      <c r="DH636" s="135"/>
      <c r="DR636" s="135"/>
      <c r="EB636" s="135"/>
      <c r="EL636" s="135"/>
      <c r="EV636" s="135"/>
      <c r="FF636" s="135"/>
      <c r="FP636" s="135"/>
      <c r="FZ636" s="135"/>
      <c r="GJ636" s="135"/>
      <c r="GT636" s="135"/>
      <c r="HD636" s="135"/>
      <c r="HN636" s="135"/>
      <c r="HX636" s="135"/>
      <c r="IH636" s="135"/>
      <c r="IR636" s="135"/>
      <c r="JB636" s="135"/>
      <c r="JL636" s="135"/>
    </row>
    <row xmlns:x14ac="http://schemas.microsoft.com/office/spreadsheetml/2009/9/ac" r="637" s="3" customFormat="true" x14ac:dyDescent="0.25">
      <c r="A637" s="419"/>
      <c r="B637" s="135"/>
      <c r="L637" s="135"/>
      <c r="V637" s="135"/>
      <c r="AF637" s="135"/>
      <c r="AP637" s="135"/>
      <c r="AZ637" s="135"/>
      <c r="BJ637" s="135"/>
      <c r="BT637" s="135"/>
      <c r="CD637" s="135"/>
      <c r="CN637" s="135"/>
      <c r="CO637" s="135"/>
      <c r="CP637" s="135"/>
      <c r="CQ637" s="135"/>
      <c r="CR637" s="135"/>
      <c r="CS637" s="135"/>
      <c r="CT637" s="135"/>
      <c r="CU637" s="135"/>
      <c r="CX637" s="135"/>
      <c r="DH637" s="135"/>
      <c r="DR637" s="135"/>
      <c r="EB637" s="135"/>
      <c r="EL637" s="135"/>
      <c r="EV637" s="135"/>
      <c r="FF637" s="135"/>
      <c r="FP637" s="135"/>
      <c r="FZ637" s="135"/>
      <c r="GJ637" s="135"/>
      <c r="GT637" s="135"/>
      <c r="HD637" s="135"/>
      <c r="HN637" s="135"/>
      <c r="HX637" s="135"/>
      <c r="IH637" s="135"/>
      <c r="IR637" s="135"/>
      <c r="JB637" s="135"/>
      <c r="JL637" s="135"/>
    </row>
  </sheetData>
  <mergeCells count="35">
    <mergeCell ref="ME26:MK26"/>
    <mergeCell ref="A2:A3"/>
    <mergeCell ref="GK26:GQ26"/>
    <mergeCell ref="EM26:ES26"/>
    <mergeCell ref="CO26:CU26"/>
    <mergeCell ref="HE26:HK26"/>
    <mergeCell ref="BU26:CA26"/>
    <mergeCell ref="CE26:CK26"/>
    <mergeCell ref="DI26:DO26"/>
    <mergeCell ref="DS26:DY26"/>
    <mergeCell ref="EC26:EI26"/>
    <mergeCell ref="GU26:HA26"/>
    <mergeCell ref="GA26:GG26"/>
    <mergeCell ref="FG26:FM26"/>
    <mergeCell ref="CY26:DE26"/>
    <mergeCell ref="FQ26:FW26"/>
    <mergeCell ref="EW26:FC26"/>
    <mergeCell ref="C26:I26"/>
    <mergeCell ref="BA26:BG26"/>
    <mergeCell ref="BK26:BQ26"/>
    <mergeCell ref="M26:S26"/>
    <mergeCell ref="AQ26:AW26"/>
    <mergeCell ref="AG26:AM26"/>
    <mergeCell ref="W26:AC26"/>
    <mergeCell ref="LU26:MA26"/>
    <mergeCell ref="JC26:JI26"/>
    <mergeCell ref="HO26:HU26"/>
    <mergeCell ref="JM26:JS26"/>
    <mergeCell ref="JW26:KC26"/>
    <mergeCell ref="KG26:KM26"/>
    <mergeCell ref="IS26:IY26"/>
    <mergeCell ref="HY26:IE26"/>
    <mergeCell ref="II26:IO26"/>
    <mergeCell ref="KQ26:KW26"/>
    <mergeCell ref="LK26:L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 ref="A29" location="myrangeW25" display="myrangeW25"/>
    <hyperlink ref="A30" location="myrangeW26" display="myrangeW26"/>
    <hyperlink ref="A31" location="myrangeW27" display="myrangeW27"/>
    <hyperlink ref="A32" location="myrangeW28" display="myrangeW28"/>
    <hyperlink ref="A33" location="myrangeW29" display="myrangeW29"/>
    <hyperlink ref="A34" location="myrangeW30" display="myrangeW30"/>
    <hyperlink ref="A35" location="myrangeW31" display="myrangeW31"/>
    <hyperlink ref="A36" location="myrangeW32" display="myrangeW32"/>
    <hyperlink ref="A37" location="myrangeW33" display="myrangeW33"/>
    <hyperlink ref="A38" location="myrangeW34" display="myrangeW3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MM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6" customWidth="true"/>
    <col min="3" max="3" width="29.75" customWidth="true"/>
    <col min="4" max="9" width="7.875" customWidth="true"/>
    <col min="10" max="11" width="1.125" customWidth="true"/>
    <col min="12" max="12" width="24.625" style="136" customWidth="true"/>
    <col min="13" max="13" width="29.75" customWidth="true"/>
    <col min="14" max="19" width="7.875" customWidth="true"/>
    <col min="20" max="21" width="1.125" customWidth="true"/>
    <col min="22" max="22" width="24.625" style="136" customWidth="true"/>
    <col min="23" max="23" width="29.75" customWidth="true"/>
    <col min="24" max="29" width="7.875" customWidth="true"/>
    <col min="30" max="31" width="1.125" customWidth="true"/>
    <col min="32" max="32" width="24.625" style="136" customWidth="true"/>
    <col min="33" max="33" width="29.75" customWidth="true"/>
    <col min="34" max="39" width="7.875" customWidth="true"/>
    <col min="40" max="41" width="1.125" customWidth="true"/>
    <col min="42" max="42" width="24.625" style="136" customWidth="true"/>
    <col min="43" max="43" width="29.75" customWidth="true"/>
    <col min="44" max="49" width="7.875" customWidth="true"/>
    <col min="50" max="51" width="1.125" customWidth="true"/>
    <col min="52" max="52" width="24.625" style="136" customWidth="true"/>
    <col min="53" max="53" width="29.75" customWidth="true"/>
    <col min="54" max="59" width="7.875" customWidth="true"/>
    <col min="60" max="61" width="1.125" customWidth="true"/>
    <col min="62" max="62" width="24.625" style="136" customWidth="true"/>
    <col min="63" max="63" width="29.75" customWidth="true"/>
    <col min="64" max="69" width="7.875" customWidth="true"/>
    <col min="70" max="71" width="1.125" customWidth="true"/>
    <col min="72" max="72" width="24.625" style="136" customWidth="true"/>
    <col min="73" max="73" width="29.75" customWidth="true"/>
    <col min="74" max="79" width="7.875" customWidth="true"/>
    <col min="80" max="81" width="1.125" customWidth="true"/>
    <col min="82" max="82" width="24.625" style="136" customWidth="true"/>
    <col min="83" max="83" width="29.75" customWidth="true"/>
    <col min="84" max="89" width="7.875" customWidth="true"/>
    <col min="90" max="91" width="1.125" customWidth="true"/>
    <col min="92" max="92" width="24.625" style="136" customWidth="true"/>
    <col min="93" max="93" width="29.75" style="136" customWidth="true"/>
    <col min="94" max="99" width="7.875" style="136" customWidth="true"/>
    <col min="100" max="101" width="1.125" customWidth="true"/>
    <col min="102" max="102" width="24.625" style="136" customWidth="true"/>
    <col min="103" max="103" width="29.75" customWidth="true"/>
    <col min="104" max="109" width="7.875" customWidth="true"/>
    <col min="110" max="111" width="1.125" customWidth="true"/>
    <col min="112" max="112" width="24.625" style="136" customWidth="true"/>
    <col min="113" max="113" width="29.75" customWidth="true"/>
    <col min="114" max="119" width="7.875" customWidth="true"/>
    <col min="120" max="121" width="1.125" customWidth="true"/>
    <col min="122" max="122" width="24.625" style="136" customWidth="true"/>
    <col min="123" max="123" width="29.75" customWidth="true"/>
    <col min="124" max="129" width="7.875" customWidth="true"/>
    <col min="130" max="131" width="1.125" customWidth="true"/>
    <col min="132" max="132" width="24.625" style="136" customWidth="true"/>
    <col min="133" max="133" width="29.75" customWidth="true"/>
    <col min="134" max="139" width="7.875" customWidth="true"/>
    <col min="140" max="141" width="1.125" customWidth="true"/>
    <col min="142" max="142" width="24.625" style="136" customWidth="true"/>
    <col min="143" max="143" width="29.75" customWidth="true"/>
    <col min="144" max="149" width="7.875" customWidth="true"/>
    <col min="150" max="151" width="1.125" customWidth="true"/>
    <col min="152" max="152" width="24.625" style="136" customWidth="true"/>
    <col min="153" max="153" width="29.75" customWidth="true"/>
    <col min="154" max="159" width="7.875" customWidth="true"/>
    <col min="160" max="161" width="1.125" customWidth="true"/>
    <col min="162" max="162" width="24.625" style="136" customWidth="true"/>
    <col min="163" max="163" width="29.75" customWidth="true"/>
    <col min="164" max="169" width="7.875" customWidth="true"/>
    <col min="170" max="171" width="1.125" customWidth="true"/>
    <col min="172" max="172" width="24.625" style="136" customWidth="true"/>
    <col min="173" max="173" width="29.75" customWidth="true"/>
    <col min="174" max="179" width="7.875" customWidth="true"/>
    <col min="180" max="181" width="1.125" customWidth="true"/>
    <col min="182" max="182" width="24.625" style="136" customWidth="true"/>
    <col min="183" max="183" width="29.75" customWidth="true"/>
    <col min="184" max="189" width="7.875" customWidth="true"/>
    <col min="190" max="191" width="1.125" customWidth="true"/>
    <col min="192" max="192" width="24.625" style="136" customWidth="true"/>
    <col min="193" max="193" width="29.75" customWidth="true"/>
    <col min="194" max="199" width="7.875" customWidth="true"/>
    <col min="200" max="201" width="1.125" customWidth="true"/>
    <col min="202" max="202" width="24.625" style="136" customWidth="true"/>
    <col min="203" max="203" width="29.75" customWidth="true"/>
    <col min="204" max="209" width="7.875" customWidth="true"/>
    <col min="210" max="211" width="1.125" customWidth="true"/>
    <col min="212" max="212" width="24.625" style="136" customWidth="true"/>
    <col min="213" max="213" width="29.75" customWidth="true"/>
    <col min="214" max="219" width="7.875" customWidth="true"/>
    <col min="220" max="221" width="1.125" customWidth="true"/>
    <col min="222" max="222" width="24.625" style="136" customWidth="true"/>
    <col min="223" max="223" width="29.75" customWidth="true"/>
    <col min="224" max="229" width="7.875" customWidth="true"/>
    <col min="230" max="231" width="1.125" customWidth="true"/>
    <col min="232" max="232" width="24.625" style="136" customWidth="true"/>
    <col min="233" max="233" width="29.75" customWidth="true"/>
    <col min="234" max="239" width="7.875" customWidth="true"/>
    <col min="240" max="241" width="1.125" customWidth="true"/>
    <col min="242" max="242" width="24.625" style="136" customWidth="true"/>
    <col min="243" max="243" width="29.75" customWidth="true"/>
    <col min="244" max="249" width="7.875" customWidth="true"/>
    <col min="250" max="251" width="1.125" customWidth="true"/>
    <col min="252" max="252" width="24.625" style="136" customWidth="true"/>
    <col min="253" max="253" width="29.75" customWidth="true"/>
    <col min="254" max="259" width="7.875" customWidth="true"/>
    <col min="260" max="261" width="1.125" customWidth="true"/>
    <col min="262" max="262" width="24.625" style="136" customWidth="true"/>
    <col min="263" max="263" width="29.75" customWidth="true"/>
    <col min="264" max="269" width="7.875" customWidth="true"/>
    <col min="270" max="271" width="1.125" customWidth="true"/>
    <col min="272" max="272" width="24.625" style="136" customWidth="true"/>
    <col min="273" max="273" width="29.75" customWidth="true"/>
    <col min="274" max="279" width="7.875" customWidth="true"/>
    <col min="280" max="281" width="1.125" customWidth="true"/>
    <col min="282" max="282" width="24.625" customWidth="true"/>
    <col min="283" max="283" width="29.75" customWidth="true"/>
    <col min="290" max="291" width="1.125" customWidth="true"/>
    <col min="292" max="292" width="24.625" customWidth="true"/>
    <col min="293" max="293" width="29.75" customWidth="true"/>
    <col min="300" max="301" width="1.125" customWidth="true"/>
    <col min="302" max="302" width="24.625" customWidth="true"/>
    <col min="303" max="303" width="29.75" customWidth="true"/>
    <col min="310" max="311" width="1.125" customWidth="true"/>
    <col min="312" max="312" width="24.625" customWidth="true"/>
    <col min="313" max="313" width="29.75" customWidth="true"/>
    <col min="320" max="321" width="1.125" customWidth="true"/>
    <col min="322" max="322" width="24.625" customWidth="true"/>
    <col min="323" max="323" width="29.75" customWidth="true"/>
    <col min="330" max="331" width="1.125" customWidth="true"/>
    <col min="332" max="332" width="24.625" customWidth="true"/>
    <col min="333" max="333" width="29.75" customWidth="true"/>
    <col min="340" max="341" width="1.125" customWidth="true"/>
    <col min="342" max="342" width="24.625" customWidth="true"/>
    <col min="343" max="343" width="29.75" customWidth="true"/>
    <col min="350" max="351" width="1.125" customWidth="true"/>
  </cols>
  <sheetData>
    <row xmlns:x14ac="http://schemas.microsoft.com/office/spreadsheetml/2009/9/ac" r="1" s="346" customFormat="true" ht="30" customHeight="true" x14ac:dyDescent="0.25">
      <c r="B1" s="363" t="s">
        <v>23</v>
      </c>
      <c r="C1" s="597" t="s">
        <v>315</v>
      </c>
      <c r="D1" s="342" t="s">
        <v>160</v>
      </c>
      <c r="E1" s="342"/>
      <c r="F1" s="342"/>
      <c r="G1" s="342"/>
      <c r="H1" s="342"/>
      <c r="I1" s="345"/>
      <c r="J1" s="343"/>
      <c r="K1" s="344"/>
      <c r="L1" s="363" t="s">
        <v>23</v>
      </c>
      <c r="M1" s="597" t="s">
        <v>316</v>
      </c>
      <c r="N1" s="342" t="s">
        <v>160</v>
      </c>
      <c r="O1" s="342"/>
      <c r="P1" s="342"/>
      <c r="Q1" s="342"/>
      <c r="R1" s="342"/>
      <c r="S1" s="345"/>
      <c r="T1" s="343"/>
      <c r="U1" s="344"/>
      <c r="V1" s="363" t="s">
        <v>23</v>
      </c>
      <c r="W1" s="597" t="s">
        <v>317</v>
      </c>
      <c r="X1" s="342" t="s">
        <v>160</v>
      </c>
      <c r="Y1" s="342"/>
      <c r="Z1" s="342"/>
      <c r="AA1" s="342"/>
      <c r="AB1" s="342"/>
      <c r="AC1" s="345"/>
      <c r="AD1" s="343"/>
      <c r="AE1" s="344"/>
      <c r="AF1" s="363" t="s">
        <v>23</v>
      </c>
      <c r="AG1" s="597" t="s">
        <v>318</v>
      </c>
      <c r="AH1" s="342" t="s">
        <v>160</v>
      </c>
      <c r="AI1" s="342"/>
      <c r="AJ1" s="342"/>
      <c r="AK1" s="342"/>
      <c r="AL1" s="342"/>
      <c r="AM1" s="345"/>
      <c r="AN1" s="343"/>
      <c r="AO1" s="344"/>
      <c r="AP1" s="363" t="s">
        <v>23</v>
      </c>
      <c r="AQ1" s="597" t="s">
        <v>319</v>
      </c>
      <c r="AR1" s="342" t="s">
        <v>160</v>
      </c>
      <c r="AS1" s="342"/>
      <c r="AT1" s="342"/>
      <c r="AU1" s="342"/>
      <c r="AV1" s="342"/>
      <c r="AW1" s="345"/>
      <c r="AX1" s="343"/>
      <c r="AY1" s="344"/>
      <c r="AZ1" s="363" t="s">
        <v>23</v>
      </c>
      <c r="BA1" s="597" t="s">
        <v>320</v>
      </c>
      <c r="BB1" s="342" t="s">
        <v>160</v>
      </c>
      <c r="BC1" s="342"/>
      <c r="BD1" s="342"/>
      <c r="BE1" s="342"/>
      <c r="BF1" s="342"/>
      <c r="BG1" s="345"/>
      <c r="BH1" s="343"/>
      <c r="BI1" s="344"/>
      <c r="BJ1" s="363" t="s">
        <v>23</v>
      </c>
      <c r="BK1" s="597" t="s">
        <v>321</v>
      </c>
      <c r="BL1" s="342" t="s">
        <v>160</v>
      </c>
      <c r="BM1" s="342"/>
      <c r="BN1" s="342"/>
      <c r="BO1" s="342"/>
      <c r="BP1" s="342"/>
      <c r="BQ1" s="345"/>
      <c r="BR1" s="343"/>
      <c r="BS1" s="344"/>
      <c r="BT1" s="363" t="s">
        <v>23</v>
      </c>
      <c r="BU1" s="597" t="s">
        <v>322</v>
      </c>
      <c r="BV1" s="342" t="s">
        <v>160</v>
      </c>
      <c r="BW1" s="342"/>
      <c r="BX1" s="342"/>
      <c r="BY1" s="342"/>
      <c r="BZ1" s="342"/>
      <c r="CA1" s="345"/>
      <c r="CB1" s="343"/>
      <c r="CC1" s="344"/>
      <c r="CD1" s="363" t="s">
        <v>23</v>
      </c>
      <c r="CE1" s="597" t="s">
        <v>322</v>
      </c>
      <c r="CF1" s="342" t="s">
        <v>160</v>
      </c>
      <c r="CG1" s="342"/>
      <c r="CH1" s="342"/>
      <c r="CI1" s="342"/>
      <c r="CJ1" s="342"/>
      <c r="CK1" s="345"/>
      <c r="CL1" s="343"/>
      <c r="CM1" s="344"/>
      <c r="CN1" s="363" t="s">
        <v>23</v>
      </c>
      <c r="CO1" s="597" t="s">
        <v>323</v>
      </c>
      <c r="CP1" s="342" t="s">
        <v>160</v>
      </c>
      <c r="CQ1" s="342"/>
      <c r="CR1" s="342"/>
      <c r="CS1" s="342"/>
      <c r="CT1" s="342"/>
      <c r="CU1" s="345"/>
      <c r="CV1" s="343"/>
      <c r="CW1" s="344"/>
      <c r="CX1" s="363" t="s">
        <v>23</v>
      </c>
      <c r="CY1" s="597" t="s">
        <v>323</v>
      </c>
      <c r="CZ1" s="342" t="s">
        <v>160</v>
      </c>
      <c r="DA1" s="342"/>
      <c r="DB1" s="342"/>
      <c r="DC1" s="342"/>
      <c r="DD1" s="342"/>
      <c r="DE1" s="345"/>
      <c r="DF1" s="343"/>
      <c r="DG1" s="344"/>
      <c r="DH1" s="363" t="s">
        <v>23</v>
      </c>
      <c r="DI1" s="597" t="s">
        <v>324</v>
      </c>
      <c r="DJ1" s="342" t="s">
        <v>160</v>
      </c>
      <c r="DK1" s="342"/>
      <c r="DL1" s="342"/>
      <c r="DM1" s="342"/>
      <c r="DN1" s="342"/>
      <c r="DO1" s="345"/>
      <c r="DP1" s="343"/>
      <c r="DQ1" s="344"/>
      <c r="DR1" s="363" t="s">
        <v>23</v>
      </c>
      <c r="DS1" s="597" t="s">
        <v>324</v>
      </c>
      <c r="DT1" s="342" t="s">
        <v>160</v>
      </c>
      <c r="DU1" s="342"/>
      <c r="DV1" s="342"/>
      <c r="DW1" s="342"/>
      <c r="DX1" s="342"/>
      <c r="DY1" s="345"/>
      <c r="DZ1" s="343"/>
      <c r="EA1" s="344"/>
      <c r="EB1" s="363" t="s">
        <v>23</v>
      </c>
      <c r="EC1" s="597" t="s">
        <v>325</v>
      </c>
      <c r="ED1" s="342" t="s">
        <v>160</v>
      </c>
      <c r="EE1" s="342"/>
      <c r="EF1" s="342"/>
      <c r="EG1" s="342"/>
      <c r="EH1" s="342"/>
      <c r="EI1" s="345"/>
      <c r="EJ1" s="343"/>
      <c r="EK1" s="344"/>
      <c r="EL1" s="363" t="s">
        <v>23</v>
      </c>
      <c r="EM1" s="597" t="s">
        <v>325</v>
      </c>
      <c r="EN1" s="342" t="s">
        <v>160</v>
      </c>
      <c r="EO1" s="342"/>
      <c r="EP1" s="342"/>
      <c r="EQ1" s="342"/>
      <c r="ER1" s="342"/>
      <c r="ES1" s="345"/>
      <c r="ET1" s="343"/>
      <c r="EU1" s="344"/>
      <c r="EV1" s="363" t="s">
        <v>23</v>
      </c>
      <c r="EW1" s="597" t="s">
        <v>326</v>
      </c>
      <c r="EX1" s="342" t="s">
        <v>160</v>
      </c>
      <c r="EY1" s="342"/>
      <c r="EZ1" s="342"/>
      <c r="FA1" s="342"/>
      <c r="FB1" s="342"/>
      <c r="FC1" s="345"/>
      <c r="FD1" s="343"/>
      <c r="FE1" s="344"/>
      <c r="FF1" s="363" t="s">
        <v>23</v>
      </c>
      <c r="FG1" s="597" t="s">
        <v>326</v>
      </c>
      <c r="FH1" s="342" t="s">
        <v>160</v>
      </c>
      <c r="FI1" s="342"/>
      <c r="FJ1" s="342"/>
      <c r="FK1" s="342"/>
      <c r="FL1" s="342"/>
      <c r="FM1" s="345"/>
      <c r="FN1" s="343"/>
      <c r="FO1" s="344"/>
      <c r="FP1" s="363" t="s">
        <v>23</v>
      </c>
      <c r="FQ1" s="597" t="s">
        <v>327</v>
      </c>
      <c r="FR1" s="342" t="s">
        <v>160</v>
      </c>
      <c r="FS1" s="342"/>
      <c r="FT1" s="342"/>
      <c r="FU1" s="342"/>
      <c r="FV1" s="342"/>
      <c r="FW1" s="345"/>
      <c r="FX1" s="343"/>
      <c r="FY1" s="344"/>
      <c r="FZ1" s="363" t="s">
        <v>23</v>
      </c>
      <c r="GA1" s="597" t="s">
        <v>327</v>
      </c>
      <c r="GB1" s="342" t="s">
        <v>160</v>
      </c>
      <c r="GC1" s="342"/>
      <c r="GD1" s="342"/>
      <c r="GE1" s="342"/>
      <c r="GF1" s="342"/>
      <c r="GG1" s="345"/>
      <c r="GH1" s="343"/>
      <c r="GI1" s="344"/>
      <c r="GJ1" s="363" t="s">
        <v>23</v>
      </c>
      <c r="GK1" s="597" t="s">
        <v>328</v>
      </c>
      <c r="GL1" s="342" t="s">
        <v>160</v>
      </c>
      <c r="GM1" s="342"/>
      <c r="GN1" s="342"/>
      <c r="GO1" s="342"/>
      <c r="GP1" s="342"/>
      <c r="GQ1" s="345"/>
      <c r="GR1" s="343"/>
      <c r="GS1" s="344"/>
      <c r="GT1" s="363" t="s">
        <v>23</v>
      </c>
      <c r="GU1" s="597" t="s">
        <v>328</v>
      </c>
      <c r="GV1" s="342" t="s">
        <v>160</v>
      </c>
      <c r="GW1" s="342"/>
      <c r="GX1" s="342"/>
      <c r="GY1" s="342"/>
      <c r="GZ1" s="342"/>
      <c r="HA1" s="345"/>
      <c r="HB1" s="343"/>
      <c r="HC1" s="344"/>
      <c r="HD1" s="363" t="s">
        <v>23</v>
      </c>
      <c r="HE1" s="597" t="s">
        <v>329</v>
      </c>
      <c r="HF1" s="342" t="s">
        <v>160</v>
      </c>
      <c r="HG1" s="342"/>
      <c r="HH1" s="342"/>
      <c r="HI1" s="342"/>
      <c r="HJ1" s="342"/>
      <c r="HK1" s="345"/>
      <c r="HL1" s="343"/>
      <c r="HM1" s="344"/>
      <c r="HN1" s="363" t="s">
        <v>23</v>
      </c>
      <c r="HO1" s="597" t="s">
        <v>329</v>
      </c>
      <c r="HP1" s="342" t="s">
        <v>160</v>
      </c>
      <c r="HQ1" s="342"/>
      <c r="HR1" s="342"/>
      <c r="HS1" s="342"/>
      <c r="HT1" s="342"/>
      <c r="HU1" s="345"/>
      <c r="HV1" s="343"/>
      <c r="HW1" s="344"/>
      <c r="HX1" s="363" t="s">
        <v>23</v>
      </c>
      <c r="HY1" s="597" t="s">
        <v>329</v>
      </c>
      <c r="HZ1" s="342" t="s">
        <v>160</v>
      </c>
      <c r="IA1" s="342"/>
      <c r="IB1" s="342"/>
      <c r="IC1" s="342"/>
      <c r="ID1" s="342"/>
      <c r="IE1" s="345"/>
      <c r="IF1" s="343"/>
      <c r="IG1" s="344"/>
      <c r="IH1" s="363" t="s">
        <v>23</v>
      </c>
      <c r="II1" s="597" t="s">
        <v>329</v>
      </c>
      <c r="IJ1" s="342" t="s">
        <v>160</v>
      </c>
      <c r="IK1" s="342"/>
      <c r="IL1" s="342"/>
      <c r="IM1" s="342"/>
      <c r="IN1" s="342"/>
      <c r="IO1" s="345"/>
      <c r="IP1" s="343"/>
      <c r="IQ1" s="344"/>
      <c r="IR1" s="363" t="s">
        <v>23</v>
      </c>
      <c r="IS1" s="597" t="s">
        <v>330</v>
      </c>
      <c r="IT1" s="342" t="s">
        <v>160</v>
      </c>
      <c r="IU1" s="342"/>
      <c r="IV1" s="342"/>
      <c r="IW1" s="342"/>
      <c r="IX1" s="342"/>
      <c r="IY1" s="345"/>
      <c r="IZ1" s="343"/>
      <c r="JA1" s="344"/>
      <c r="JB1" s="363" t="s">
        <v>23</v>
      </c>
      <c r="JC1" s="597">
        <v>2018</v>
      </c>
      <c r="JD1" s="342" t="s">
        <v>160</v>
      </c>
      <c r="JE1" s="342"/>
      <c r="JF1" s="342"/>
      <c r="JG1" s="342"/>
      <c r="JH1" s="342"/>
      <c r="JI1" s="345"/>
      <c r="JJ1" s="343"/>
      <c r="JK1" s="344"/>
      <c r="JL1" s="363" t="s">
        <v>23</v>
      </c>
      <c r="JM1" s="597">
        <v>2019</v>
      </c>
      <c r="JN1" s="342" t="s">
        <v>160</v>
      </c>
      <c r="JO1" s="342"/>
      <c r="JP1" s="342"/>
      <c r="JQ1" s="342"/>
      <c r="JR1" s="342"/>
      <c r="JS1" s="345"/>
      <c r="JT1" s="343"/>
      <c r="JU1" s="344"/>
      <c r="JV1" s="363" t="s">
        <v>23</v>
      </c>
      <c r="JW1" s="597">
        <v>2019</v>
      </c>
      <c r="JX1" s="342" t="s">
        <v>160</v>
      </c>
      <c r="JY1" s="342"/>
      <c r="JZ1" s="342"/>
      <c r="KA1" s="342"/>
      <c r="KB1" s="342"/>
      <c r="KC1" s="345"/>
      <c r="KD1" s="343"/>
      <c r="KE1" s="344"/>
      <c r="KF1" s="363" t="s">
        <v>23</v>
      </c>
      <c r="KG1" s="597">
        <v>2020</v>
      </c>
      <c r="KH1" s="342" t="s">
        <v>160</v>
      </c>
      <c r="KI1" s="342"/>
      <c r="KJ1" s="342"/>
      <c r="KK1" s="342"/>
      <c r="KL1" s="342"/>
      <c r="KM1" s="345"/>
      <c r="KN1" s="343"/>
      <c r="KO1" s="344"/>
      <c r="KP1" s="363" t="s">
        <v>23</v>
      </c>
      <c r="KQ1" s="597">
        <v>2021</v>
      </c>
      <c r="KR1" s="342" t="s">
        <v>160</v>
      </c>
      <c r="KS1" s="342"/>
      <c r="KT1" s="342"/>
      <c r="KU1" s="342"/>
      <c r="KV1" s="342"/>
      <c r="KW1" s="345"/>
      <c r="KX1" s="343"/>
      <c r="KY1" s="344"/>
      <c r="KZ1" s="363" t="s">
        <v>23</v>
      </c>
      <c r="LA1" s="597">
        <v>2021</v>
      </c>
      <c r="LB1" s="342" t="s">
        <v>160</v>
      </c>
      <c r="LC1" s="342"/>
      <c r="LD1" s="342"/>
      <c r="LE1" s="342"/>
      <c r="LF1" s="342"/>
      <c r="LG1" s="345"/>
      <c r="LH1" s="343"/>
      <c r="LI1" s="344"/>
      <c r="LJ1" s="363" t="s">
        <v>23</v>
      </c>
      <c r="LK1" s="597">
        <v>2021</v>
      </c>
      <c r="LL1" s="342" t="s">
        <v>160</v>
      </c>
      <c r="LM1" s="342"/>
      <c r="LN1" s="342"/>
      <c r="LO1" s="342"/>
      <c r="LP1" s="342"/>
      <c r="LQ1" s="345"/>
      <c r="LR1" s="343"/>
      <c r="LS1" s="344"/>
      <c r="LT1" s="363" t="s">
        <v>23</v>
      </c>
      <c r="LU1" s="597">
        <v>2022</v>
      </c>
      <c r="LV1" s="342" t="s">
        <v>160</v>
      </c>
      <c r="LW1" s="342"/>
      <c r="LX1" s="342"/>
      <c r="LY1" s="342"/>
      <c r="LZ1" s="342"/>
      <c r="MA1" s="345"/>
      <c r="MB1" s="343"/>
      <c r="MC1" s="344"/>
      <c r="MD1" s="363" t="s">
        <v>23</v>
      </c>
      <c r="ME1" s="597">
        <v>2023</v>
      </c>
      <c r="MF1" s="342" t="s">
        <v>160</v>
      </c>
      <c r="MG1" s="342"/>
      <c r="MH1" s="342"/>
      <c r="MI1" s="342"/>
      <c r="MJ1" s="342"/>
      <c r="MK1" s="345"/>
      <c r="ML1" s="343"/>
      <c r="MM1" s="344"/>
    </row>
    <row xmlns:x14ac="http://schemas.microsoft.com/office/spreadsheetml/2009/9/ac" r="2" s="346" customFormat="true" ht="30" customHeight="true" x14ac:dyDescent="0.25">
      <c r="A2" s="614" t="s">
        <v>373</v>
      </c>
      <c r="B2" s="349" t="s">
        <v>290</v>
      </c>
      <c r="C2" s="287" t="s">
        <v>190</v>
      </c>
      <c r="D2" s="287" t="s">
        <v>209</v>
      </c>
      <c r="E2" s="350"/>
      <c r="F2" s="350"/>
      <c r="G2" s="350"/>
      <c r="H2" s="350"/>
      <c r="I2" s="351"/>
      <c r="J2" s="347" t="s">
        <v>331</v>
      </c>
      <c r="K2" s="392"/>
      <c r="L2" s="349" t="s">
        <v>291</v>
      </c>
      <c r="M2" s="287" t="s">
        <v>190</v>
      </c>
      <c r="N2" s="287" t="s">
        <v>210</v>
      </c>
      <c r="O2" s="350"/>
      <c r="P2" s="350"/>
      <c r="Q2" s="350"/>
      <c r="R2" s="350"/>
      <c r="S2" s="351"/>
      <c r="T2" s="347" t="s">
        <v>331</v>
      </c>
      <c r="U2" s="392"/>
      <c r="V2" s="349" t="s">
        <v>292</v>
      </c>
      <c r="W2" s="287" t="s">
        <v>190</v>
      </c>
      <c r="X2" s="287" t="s">
        <v>211</v>
      </c>
      <c r="Y2" s="350"/>
      <c r="Z2" s="350"/>
      <c r="AA2" s="350"/>
      <c r="AB2" s="350"/>
      <c r="AC2" s="351"/>
      <c r="AD2" s="347" t="s">
        <v>331</v>
      </c>
      <c r="AE2" s="392"/>
      <c r="AF2" s="349" t="s">
        <v>293</v>
      </c>
      <c r="AG2" s="287" t="s">
        <v>190</v>
      </c>
      <c r="AH2" s="287" t="s">
        <v>212</v>
      </c>
      <c r="AI2" s="350"/>
      <c r="AJ2" s="350"/>
      <c r="AK2" s="350"/>
      <c r="AL2" s="350"/>
      <c r="AM2" s="351"/>
      <c r="AN2" s="347" t="s">
        <v>331</v>
      </c>
      <c r="AO2" s="392"/>
      <c r="AP2" s="349" t="s">
        <v>294</v>
      </c>
      <c r="AQ2" s="287" t="s">
        <v>190</v>
      </c>
      <c r="AR2" s="287" t="s">
        <v>167</v>
      </c>
      <c r="AS2" s="350"/>
      <c r="AT2" s="350"/>
      <c r="AU2" s="350"/>
      <c r="AV2" s="350"/>
      <c r="AW2" s="351"/>
      <c r="AX2" s="347" t="s">
        <v>331</v>
      </c>
      <c r="AY2" s="392"/>
      <c r="AZ2" s="349" t="s">
        <v>295</v>
      </c>
      <c r="BA2" s="287" t="s">
        <v>190</v>
      </c>
      <c r="BB2" s="287" t="s">
        <v>169</v>
      </c>
      <c r="BC2" s="350"/>
      <c r="BD2" s="350"/>
      <c r="BE2" s="350"/>
      <c r="BF2" s="350"/>
      <c r="BG2" s="351"/>
      <c r="BH2" s="347" t="s">
        <v>331</v>
      </c>
      <c r="BI2" s="392"/>
      <c r="BJ2" s="349" t="s">
        <v>296</v>
      </c>
      <c r="BK2" s="287" t="s">
        <v>190</v>
      </c>
      <c r="BL2" s="287" t="s">
        <v>171</v>
      </c>
      <c r="BM2" s="350"/>
      <c r="BN2" s="350"/>
      <c r="BO2" s="350"/>
      <c r="BP2" s="350"/>
      <c r="BQ2" s="351"/>
      <c r="BR2" s="347" t="s">
        <v>331</v>
      </c>
      <c r="BS2" s="392"/>
      <c r="BT2" s="349" t="s">
        <v>297</v>
      </c>
      <c r="BU2" s="287" t="s">
        <v>190</v>
      </c>
      <c r="BV2" s="287" t="s">
        <v>172</v>
      </c>
      <c r="BW2" s="350"/>
      <c r="BX2" s="350"/>
      <c r="BY2" s="350"/>
      <c r="BZ2" s="350"/>
      <c r="CA2" s="351"/>
      <c r="CB2" s="347" t="s">
        <v>331</v>
      </c>
      <c r="CC2" s="392"/>
      <c r="CD2" s="349" t="s">
        <v>298</v>
      </c>
      <c r="CE2" s="287" t="s">
        <v>191</v>
      </c>
      <c r="CF2" s="287" t="s">
        <v>161</v>
      </c>
      <c r="CG2" s="350"/>
      <c r="CH2" s="350"/>
      <c r="CI2" s="350"/>
      <c r="CJ2" s="350"/>
      <c r="CK2" s="351"/>
      <c r="CL2" s="347" t="s">
        <v>331</v>
      </c>
      <c r="CM2" s="392"/>
      <c r="CN2" s="349" t="s">
        <v>299</v>
      </c>
      <c r="CO2" s="287" t="s">
        <v>190</v>
      </c>
      <c r="CP2" s="287" t="s">
        <v>173</v>
      </c>
      <c r="CQ2" s="350"/>
      <c r="CR2" s="350"/>
      <c r="CS2" s="350"/>
      <c r="CT2" s="350"/>
      <c r="CU2" s="351"/>
      <c r="CV2" s="347" t="s">
        <v>331</v>
      </c>
      <c r="CW2" s="392"/>
      <c r="CX2" s="349" t="s">
        <v>300</v>
      </c>
      <c r="CY2" s="287" t="s">
        <v>191</v>
      </c>
      <c r="CZ2" s="287" t="s">
        <v>161</v>
      </c>
      <c r="DA2" s="350"/>
      <c r="DB2" s="350"/>
      <c r="DC2" s="350"/>
      <c r="DD2" s="350"/>
      <c r="DE2" s="351"/>
      <c r="DF2" s="347" t="s">
        <v>331</v>
      </c>
      <c r="DG2" s="392"/>
      <c r="DH2" s="349" t="s">
        <v>301</v>
      </c>
      <c r="DI2" s="287" t="s">
        <v>190</v>
      </c>
      <c r="DJ2" s="287" t="s">
        <v>174</v>
      </c>
      <c r="DK2" s="350"/>
      <c r="DL2" s="350"/>
      <c r="DM2" s="350"/>
      <c r="DN2" s="350"/>
      <c r="DO2" s="351"/>
      <c r="DP2" s="347" t="s">
        <v>331</v>
      </c>
      <c r="DQ2" s="392"/>
      <c r="DR2" s="349" t="s">
        <v>302</v>
      </c>
      <c r="DS2" s="287" t="s">
        <v>191</v>
      </c>
      <c r="DT2" s="287" t="s">
        <v>161</v>
      </c>
      <c r="DU2" s="350"/>
      <c r="DV2" s="350"/>
      <c r="DW2" s="350"/>
      <c r="DX2" s="350"/>
      <c r="DY2" s="351"/>
      <c r="DZ2" s="347" t="s">
        <v>331</v>
      </c>
      <c r="EA2" s="392"/>
      <c r="EB2" s="349" t="s">
        <v>303</v>
      </c>
      <c r="EC2" s="287" t="s">
        <v>190</v>
      </c>
      <c r="ED2" s="287" t="s">
        <v>175</v>
      </c>
      <c r="EE2" s="350"/>
      <c r="EF2" s="350"/>
      <c r="EG2" s="350"/>
      <c r="EH2" s="350"/>
      <c r="EI2" s="351"/>
      <c r="EJ2" s="347" t="s">
        <v>331</v>
      </c>
      <c r="EK2" s="392"/>
      <c r="EL2" s="349" t="s">
        <v>304</v>
      </c>
      <c r="EM2" s="287" t="s">
        <v>191</v>
      </c>
      <c r="EN2" s="287" t="s">
        <v>161</v>
      </c>
      <c r="EO2" s="350"/>
      <c r="EP2" s="350"/>
      <c r="EQ2" s="350"/>
      <c r="ER2" s="350"/>
      <c r="ES2" s="351"/>
      <c r="ET2" s="347" t="s">
        <v>331</v>
      </c>
      <c r="EU2" s="392"/>
      <c r="EV2" s="349" t="s">
        <v>305</v>
      </c>
      <c r="EW2" s="287" t="s">
        <v>190</v>
      </c>
      <c r="EX2" s="287" t="s">
        <v>289</v>
      </c>
      <c r="EY2" s="350"/>
      <c r="EZ2" s="350"/>
      <c r="FA2" s="350"/>
      <c r="FB2" s="350"/>
      <c r="FC2" s="351"/>
      <c r="FD2" s="347" t="s">
        <v>331</v>
      </c>
      <c r="FE2" s="392"/>
      <c r="FF2" s="349" t="s">
        <v>306</v>
      </c>
      <c r="FG2" s="287" t="s">
        <v>191</v>
      </c>
      <c r="FH2" s="287" t="s">
        <v>161</v>
      </c>
      <c r="FI2" s="350"/>
      <c r="FJ2" s="350"/>
      <c r="FK2" s="350"/>
      <c r="FL2" s="350"/>
      <c r="FM2" s="351"/>
      <c r="FN2" s="347" t="s">
        <v>331</v>
      </c>
      <c r="FO2" s="392"/>
      <c r="FP2" s="349" t="s">
        <v>307</v>
      </c>
      <c r="FQ2" s="287" t="s">
        <v>190</v>
      </c>
      <c r="FR2" s="287" t="s">
        <v>205</v>
      </c>
      <c r="FS2" s="350"/>
      <c r="FT2" s="350"/>
      <c r="FU2" s="350"/>
      <c r="FV2" s="350"/>
      <c r="FW2" s="351"/>
      <c r="FX2" s="347" t="s">
        <v>331</v>
      </c>
      <c r="FY2" s="392"/>
      <c r="FZ2" s="349" t="s">
        <v>308</v>
      </c>
      <c r="GA2" s="287" t="s">
        <v>191</v>
      </c>
      <c r="GB2" s="287" t="s">
        <v>161</v>
      </c>
      <c r="GC2" s="350"/>
      <c r="GD2" s="350"/>
      <c r="GE2" s="350"/>
      <c r="GF2" s="350"/>
      <c r="GG2" s="351"/>
      <c r="GH2" s="347" t="s">
        <v>331</v>
      </c>
      <c r="GI2" s="392"/>
      <c r="GJ2" s="349" t="s">
        <v>309</v>
      </c>
      <c r="GK2" s="287" t="s">
        <v>190</v>
      </c>
      <c r="GL2" s="287" t="s">
        <v>200</v>
      </c>
      <c r="GM2" s="350"/>
      <c r="GN2" s="350"/>
      <c r="GO2" s="350"/>
      <c r="GP2" s="350"/>
      <c r="GQ2" s="351"/>
      <c r="GR2" s="347" t="s">
        <v>331</v>
      </c>
      <c r="GS2" s="392"/>
      <c r="GT2" s="349" t="s">
        <v>310</v>
      </c>
      <c r="GU2" s="287" t="s">
        <v>191</v>
      </c>
      <c r="GV2" s="287" t="s">
        <v>161</v>
      </c>
      <c r="GW2" s="350"/>
      <c r="GX2" s="350"/>
      <c r="GY2" s="350"/>
      <c r="GZ2" s="350"/>
      <c r="HA2" s="351"/>
      <c r="HB2" s="347" t="s">
        <v>331</v>
      </c>
      <c r="HC2" s="392"/>
      <c r="HD2" s="349" t="s">
        <v>311</v>
      </c>
      <c r="HE2" s="287" t="s">
        <v>197</v>
      </c>
      <c r="HF2" s="287" t="s">
        <v>196</v>
      </c>
      <c r="HG2" s="350"/>
      <c r="HH2" s="350"/>
      <c r="HI2" s="350"/>
      <c r="HJ2" s="350"/>
      <c r="HK2" s="351"/>
      <c r="HL2" s="347" t="s">
        <v>331</v>
      </c>
      <c r="HM2" s="392"/>
      <c r="HN2" s="349" t="s">
        <v>369</v>
      </c>
      <c r="HO2" s="287" t="s">
        <v>190</v>
      </c>
      <c r="HP2" s="287" t="s">
        <v>347</v>
      </c>
      <c r="HQ2" s="350"/>
      <c r="HR2" s="350"/>
      <c r="HS2" s="350"/>
      <c r="HT2" s="350"/>
      <c r="HU2" s="351"/>
      <c r="HV2" s="347" t="s">
        <v>331</v>
      </c>
      <c r="HW2" s="392"/>
      <c r="HX2" s="349" t="s">
        <v>312</v>
      </c>
      <c r="HY2" s="287" t="s">
        <v>191</v>
      </c>
      <c r="HZ2" s="287" t="s">
        <v>161</v>
      </c>
      <c r="IA2" s="350"/>
      <c r="IB2" s="350"/>
      <c r="IC2" s="350"/>
      <c r="ID2" s="350"/>
      <c r="IE2" s="351"/>
      <c r="IF2" s="347" t="s">
        <v>331</v>
      </c>
      <c r="IG2" s="392"/>
      <c r="IH2" s="349" t="s">
        <v>313</v>
      </c>
      <c r="II2" s="287" t="s">
        <v>197</v>
      </c>
      <c r="IJ2" s="287" t="s">
        <v>262</v>
      </c>
      <c r="IK2" s="350"/>
      <c r="IL2" s="350"/>
      <c r="IM2" s="350"/>
      <c r="IN2" s="350"/>
      <c r="IO2" s="351"/>
      <c r="IP2" s="347" t="s">
        <v>331</v>
      </c>
      <c r="IQ2" s="392"/>
      <c r="IR2" s="349" t="s">
        <v>314</v>
      </c>
      <c r="IS2" s="287" t="s">
        <v>191</v>
      </c>
      <c r="IT2" s="287" t="s">
        <v>161</v>
      </c>
      <c r="IU2" s="350"/>
      <c r="IV2" s="350"/>
      <c r="IW2" s="350"/>
      <c r="IX2" s="350"/>
      <c r="IY2" s="351"/>
      <c r="IZ2" s="347" t="s">
        <v>331</v>
      </c>
      <c r="JA2" s="348"/>
      <c r="JB2" s="349" t="s">
        <v>352</v>
      </c>
      <c r="JC2" s="287" t="s">
        <v>190</v>
      </c>
      <c r="JD2" s="287" t="s">
        <v>353</v>
      </c>
      <c r="JE2" s="350"/>
      <c r="JF2" s="350"/>
      <c r="JG2" s="350"/>
      <c r="JH2" s="350"/>
      <c r="JI2" s="351"/>
      <c r="JJ2" s="347" t="s">
        <v>331</v>
      </c>
      <c r="JK2" s="348"/>
      <c r="JL2" s="349" t="s">
        <v>355</v>
      </c>
      <c r="JM2" s="287" t="s">
        <v>190</v>
      </c>
      <c r="JN2" s="287" t="s">
        <v>356</v>
      </c>
      <c r="JO2" s="350"/>
      <c r="JP2" s="350"/>
      <c r="JQ2" s="350"/>
      <c r="JR2" s="350"/>
      <c r="JS2" s="351"/>
      <c r="JT2" s="347" t="s">
        <v>331</v>
      </c>
      <c r="JU2" s="348"/>
      <c r="JV2" s="349" t="s">
        <v>359</v>
      </c>
      <c r="JW2" s="287" t="s">
        <v>191</v>
      </c>
      <c r="JX2" s="287" t="s">
        <v>161</v>
      </c>
      <c r="JY2" s="350"/>
      <c r="JZ2" s="350"/>
      <c r="KA2" s="350"/>
      <c r="KB2" s="350"/>
      <c r="KC2" s="351"/>
      <c r="KD2" s="347" t="s">
        <v>331</v>
      </c>
      <c r="KE2" s="348"/>
      <c r="KF2" s="349" t="s">
        <v>360</v>
      </c>
      <c r="KG2" s="287" t="s">
        <v>190</v>
      </c>
      <c r="KH2" s="287" t="s">
        <v>361</v>
      </c>
      <c r="KI2" s="350"/>
      <c r="KJ2" s="350"/>
      <c r="KK2" s="350"/>
      <c r="KL2" s="350"/>
      <c r="KM2" s="351"/>
      <c r="KN2" s="347" t="s">
        <v>331</v>
      </c>
      <c r="KO2" s="348"/>
      <c r="KP2" s="349" t="s">
        <v>392</v>
      </c>
      <c r="KQ2" s="287" t="s">
        <v>191</v>
      </c>
      <c r="KR2" s="287" t="s">
        <v>161</v>
      </c>
      <c r="KS2" s="350"/>
      <c r="KT2" s="350"/>
      <c r="KU2" s="350"/>
      <c r="KV2" s="350"/>
      <c r="KW2" s="351"/>
      <c r="KX2" s="347" t="s">
        <v>331</v>
      </c>
      <c r="KY2" s="348"/>
      <c r="KZ2" s="349" t="s">
        <v>379</v>
      </c>
      <c r="LA2" s="287" t="s">
        <v>197</v>
      </c>
      <c r="LB2" s="287" t="s">
        <v>380</v>
      </c>
      <c r="LC2" s="350"/>
      <c r="LD2" s="350"/>
      <c r="LE2" s="350"/>
      <c r="LF2" s="350"/>
      <c r="LG2" s="351"/>
      <c r="LH2" s="347" t="s">
        <v>331</v>
      </c>
      <c r="LI2" s="348"/>
      <c r="LJ2" s="349" t="s">
        <v>381</v>
      </c>
      <c r="LK2" s="287" t="s">
        <v>190</v>
      </c>
      <c r="LL2" s="287" t="s">
        <v>382</v>
      </c>
      <c r="LM2" s="350"/>
      <c r="LN2" s="350"/>
      <c r="LO2" s="350"/>
      <c r="LP2" s="350"/>
      <c r="LQ2" s="351"/>
      <c r="LR2" s="347" t="s">
        <v>331</v>
      </c>
      <c r="LS2" s="348"/>
      <c r="LT2" s="349" t="s">
        <v>383</v>
      </c>
      <c r="LU2" s="287" t="s">
        <v>190</v>
      </c>
      <c r="LV2" s="287" t="s">
        <v>394</v>
      </c>
      <c r="LW2" s="350"/>
      <c r="LX2" s="350"/>
      <c r="LY2" s="350"/>
      <c r="LZ2" s="350"/>
      <c r="MA2" s="351"/>
      <c r="MB2" s="347" t="s">
        <v>331</v>
      </c>
      <c r="MC2" s="348"/>
      <c r="MD2" s="349" t="s">
        <v>397</v>
      </c>
      <c r="ME2" s="287" t="s">
        <v>190</v>
      </c>
      <c r="MF2" s="287" t="s">
        <v>398</v>
      </c>
      <c r="MG2" s="350"/>
      <c r="MH2" s="350"/>
      <c r="MI2" s="350"/>
      <c r="MJ2" s="350"/>
      <c r="MK2" s="351"/>
      <c r="ML2" s="347" t="s">
        <v>331</v>
      </c>
      <c r="MM2" s="348"/>
    </row>
    <row xmlns:x14ac="http://schemas.microsoft.com/office/spreadsheetml/2009/9/ac" r="3" s="278" customFormat="true" ht="18" customHeight="true" x14ac:dyDescent="0.25">
      <c r="A3" s="614"/>
      <c r="B3" s="391" t="s">
        <v>182</v>
      </c>
      <c r="C3" s="289" t="s">
        <v>57</v>
      </c>
      <c r="D3" s="290" t="s">
        <v>7</v>
      </c>
      <c r="E3" s="291" t="s">
        <v>1</v>
      </c>
      <c r="F3" s="291" t="s">
        <v>2</v>
      </c>
      <c r="G3" s="291" t="s">
        <v>17</v>
      </c>
      <c r="H3" s="291" t="s">
        <v>18</v>
      </c>
      <c r="I3" s="292" t="s">
        <v>19</v>
      </c>
      <c r="J3" s="276"/>
      <c r="K3" s="293"/>
      <c r="L3" s="391" t="s">
        <v>182</v>
      </c>
      <c r="M3" s="289" t="s">
        <v>57</v>
      </c>
      <c r="N3" s="290" t="s">
        <v>7</v>
      </c>
      <c r="O3" s="291" t="s">
        <v>1</v>
      </c>
      <c r="P3" s="291" t="s">
        <v>2</v>
      </c>
      <c r="Q3" s="291" t="s">
        <v>17</v>
      </c>
      <c r="R3" s="291" t="s">
        <v>18</v>
      </c>
      <c r="S3" s="292" t="s">
        <v>19</v>
      </c>
      <c r="T3" s="276"/>
      <c r="U3" s="293"/>
      <c r="V3" s="391" t="s">
        <v>182</v>
      </c>
      <c r="W3" s="289" t="s">
        <v>57</v>
      </c>
      <c r="X3" s="290" t="s">
        <v>7</v>
      </c>
      <c r="Y3" s="291" t="s">
        <v>1</v>
      </c>
      <c r="Z3" s="291" t="s">
        <v>2</v>
      </c>
      <c r="AA3" s="291" t="s">
        <v>17</v>
      </c>
      <c r="AB3" s="291" t="s">
        <v>18</v>
      </c>
      <c r="AC3" s="292" t="s">
        <v>19</v>
      </c>
      <c r="AD3" s="276"/>
      <c r="AE3" s="293"/>
      <c r="AF3" s="391" t="s">
        <v>182</v>
      </c>
      <c r="AG3" s="289" t="s">
        <v>57</v>
      </c>
      <c r="AH3" s="290" t="s">
        <v>7</v>
      </c>
      <c r="AI3" s="291" t="s">
        <v>1</v>
      </c>
      <c r="AJ3" s="291" t="s">
        <v>2</v>
      </c>
      <c r="AK3" s="291" t="s">
        <v>17</v>
      </c>
      <c r="AL3" s="291" t="s">
        <v>18</v>
      </c>
      <c r="AM3" s="292" t="s">
        <v>19</v>
      </c>
      <c r="AN3" s="276"/>
      <c r="AO3" s="293"/>
      <c r="AP3" s="391" t="s">
        <v>182</v>
      </c>
      <c r="AQ3" s="289" t="s">
        <v>57</v>
      </c>
      <c r="AR3" s="290" t="s">
        <v>7</v>
      </c>
      <c r="AS3" s="291" t="s">
        <v>1</v>
      </c>
      <c r="AT3" s="291" t="s">
        <v>2</v>
      </c>
      <c r="AU3" s="291" t="s">
        <v>17</v>
      </c>
      <c r="AV3" s="291" t="s">
        <v>18</v>
      </c>
      <c r="AW3" s="292" t="s">
        <v>19</v>
      </c>
      <c r="AX3" s="276"/>
      <c r="AY3" s="293"/>
      <c r="AZ3" s="391" t="s">
        <v>182</v>
      </c>
      <c r="BA3" s="289" t="s">
        <v>57</v>
      </c>
      <c r="BB3" s="290" t="s">
        <v>7</v>
      </c>
      <c r="BC3" s="291" t="s">
        <v>1</v>
      </c>
      <c r="BD3" s="291" t="s">
        <v>2</v>
      </c>
      <c r="BE3" s="291" t="s">
        <v>17</v>
      </c>
      <c r="BF3" s="291" t="s">
        <v>18</v>
      </c>
      <c r="BG3" s="292" t="s">
        <v>19</v>
      </c>
      <c r="BH3" s="276"/>
      <c r="BI3" s="293"/>
      <c r="BJ3" s="391" t="s">
        <v>182</v>
      </c>
      <c r="BK3" s="289" t="s">
        <v>57</v>
      </c>
      <c r="BL3" s="290" t="s">
        <v>7</v>
      </c>
      <c r="BM3" s="291" t="s">
        <v>1</v>
      </c>
      <c r="BN3" s="291" t="s">
        <v>2</v>
      </c>
      <c r="BO3" s="291" t="s">
        <v>17</v>
      </c>
      <c r="BP3" s="291" t="s">
        <v>18</v>
      </c>
      <c r="BQ3" s="292" t="s">
        <v>19</v>
      </c>
      <c r="BR3" s="276"/>
      <c r="BS3" s="293"/>
      <c r="BT3" s="391" t="s">
        <v>182</v>
      </c>
      <c r="BU3" s="289" t="s">
        <v>57</v>
      </c>
      <c r="BV3" s="290" t="s">
        <v>7</v>
      </c>
      <c r="BW3" s="291" t="s">
        <v>1</v>
      </c>
      <c r="BX3" s="291" t="s">
        <v>2</v>
      </c>
      <c r="BY3" s="291" t="s">
        <v>17</v>
      </c>
      <c r="BZ3" s="291" t="s">
        <v>18</v>
      </c>
      <c r="CA3" s="292" t="s">
        <v>19</v>
      </c>
      <c r="CB3" s="276"/>
      <c r="CC3" s="293"/>
      <c r="CD3" s="391" t="s">
        <v>182</v>
      </c>
      <c r="CE3" s="289" t="s">
        <v>57</v>
      </c>
      <c r="CF3" s="290" t="s">
        <v>7</v>
      </c>
      <c r="CG3" s="291" t="s">
        <v>1</v>
      </c>
      <c r="CH3" s="291" t="s">
        <v>2</v>
      </c>
      <c r="CI3" s="291" t="s">
        <v>17</v>
      </c>
      <c r="CJ3" s="291" t="s">
        <v>18</v>
      </c>
      <c r="CK3" s="292" t="s">
        <v>19</v>
      </c>
      <c r="CL3" s="276"/>
      <c r="CM3" s="293"/>
      <c r="CN3" s="391" t="s">
        <v>182</v>
      </c>
      <c r="CO3" s="294" t="s">
        <v>57</v>
      </c>
      <c r="CP3" s="290" t="s">
        <v>7</v>
      </c>
      <c r="CQ3" s="291" t="s">
        <v>1</v>
      </c>
      <c r="CR3" s="291" t="s">
        <v>2</v>
      </c>
      <c r="CS3" s="291" t="s">
        <v>17</v>
      </c>
      <c r="CT3" s="291" t="s">
        <v>18</v>
      </c>
      <c r="CU3" s="292" t="s">
        <v>19</v>
      </c>
      <c r="CV3" s="276"/>
      <c r="CW3" s="293"/>
      <c r="CX3" s="391" t="s">
        <v>182</v>
      </c>
      <c r="CY3" s="289" t="s">
        <v>57</v>
      </c>
      <c r="CZ3" s="290" t="s">
        <v>7</v>
      </c>
      <c r="DA3" s="291" t="s">
        <v>1</v>
      </c>
      <c r="DB3" s="291" t="s">
        <v>2</v>
      </c>
      <c r="DC3" s="291" t="s">
        <v>17</v>
      </c>
      <c r="DD3" s="291" t="s">
        <v>18</v>
      </c>
      <c r="DE3" s="292" t="s">
        <v>19</v>
      </c>
      <c r="DF3" s="276"/>
      <c r="DG3" s="293"/>
      <c r="DH3" s="391" t="s">
        <v>182</v>
      </c>
      <c r="DI3" s="289" t="s">
        <v>57</v>
      </c>
      <c r="DJ3" s="290" t="s">
        <v>7</v>
      </c>
      <c r="DK3" s="291" t="s">
        <v>1</v>
      </c>
      <c r="DL3" s="291" t="s">
        <v>2</v>
      </c>
      <c r="DM3" s="291" t="s">
        <v>17</v>
      </c>
      <c r="DN3" s="291" t="s">
        <v>18</v>
      </c>
      <c r="DO3" s="292" t="s">
        <v>19</v>
      </c>
      <c r="DP3" s="276"/>
      <c r="DQ3" s="293"/>
      <c r="DR3" s="391" t="s">
        <v>182</v>
      </c>
      <c r="DS3" s="289" t="s">
        <v>57</v>
      </c>
      <c r="DT3" s="290" t="s">
        <v>7</v>
      </c>
      <c r="DU3" s="291" t="s">
        <v>1</v>
      </c>
      <c r="DV3" s="291" t="s">
        <v>2</v>
      </c>
      <c r="DW3" s="291" t="s">
        <v>17</v>
      </c>
      <c r="DX3" s="291" t="s">
        <v>18</v>
      </c>
      <c r="DY3" s="292" t="s">
        <v>19</v>
      </c>
      <c r="DZ3" s="276"/>
      <c r="EA3" s="293"/>
      <c r="EB3" s="391" t="s">
        <v>182</v>
      </c>
      <c r="EC3" s="289" t="s">
        <v>57</v>
      </c>
      <c r="ED3" s="290" t="s">
        <v>7</v>
      </c>
      <c r="EE3" s="291" t="s">
        <v>1</v>
      </c>
      <c r="EF3" s="291" t="s">
        <v>2</v>
      </c>
      <c r="EG3" s="291" t="s">
        <v>17</v>
      </c>
      <c r="EH3" s="291" t="s">
        <v>18</v>
      </c>
      <c r="EI3" s="292" t="s">
        <v>19</v>
      </c>
      <c r="EJ3" s="276"/>
      <c r="EK3" s="293"/>
      <c r="EL3" s="391" t="s">
        <v>182</v>
      </c>
      <c r="EM3" s="289" t="s">
        <v>57</v>
      </c>
      <c r="EN3" s="290" t="s">
        <v>7</v>
      </c>
      <c r="EO3" s="291" t="s">
        <v>1</v>
      </c>
      <c r="EP3" s="291" t="s">
        <v>2</v>
      </c>
      <c r="EQ3" s="291" t="s">
        <v>17</v>
      </c>
      <c r="ER3" s="291" t="s">
        <v>18</v>
      </c>
      <c r="ES3" s="292" t="s">
        <v>19</v>
      </c>
      <c r="ET3" s="276"/>
      <c r="EU3" s="293"/>
      <c r="EV3" s="391" t="s">
        <v>182</v>
      </c>
      <c r="EW3" s="289" t="s">
        <v>57</v>
      </c>
      <c r="EX3" s="290" t="s">
        <v>7</v>
      </c>
      <c r="EY3" s="291" t="s">
        <v>1</v>
      </c>
      <c r="EZ3" s="291" t="s">
        <v>2</v>
      </c>
      <c r="FA3" s="291" t="s">
        <v>17</v>
      </c>
      <c r="FB3" s="291" t="s">
        <v>18</v>
      </c>
      <c r="FC3" s="292" t="s">
        <v>19</v>
      </c>
      <c r="FD3" s="276"/>
      <c r="FE3" s="293"/>
      <c r="FF3" s="391" t="s">
        <v>182</v>
      </c>
      <c r="FG3" s="289" t="s">
        <v>57</v>
      </c>
      <c r="FH3" s="290" t="s">
        <v>7</v>
      </c>
      <c r="FI3" s="291" t="s">
        <v>1</v>
      </c>
      <c r="FJ3" s="291" t="s">
        <v>2</v>
      </c>
      <c r="FK3" s="291" t="s">
        <v>17</v>
      </c>
      <c r="FL3" s="291" t="s">
        <v>18</v>
      </c>
      <c r="FM3" s="292" t="s">
        <v>19</v>
      </c>
      <c r="FN3" s="276"/>
      <c r="FO3" s="293"/>
      <c r="FP3" s="391" t="s">
        <v>182</v>
      </c>
      <c r="FQ3" s="289" t="s">
        <v>57</v>
      </c>
      <c r="FR3" s="290" t="s">
        <v>7</v>
      </c>
      <c r="FS3" s="291" t="s">
        <v>1</v>
      </c>
      <c r="FT3" s="291" t="s">
        <v>2</v>
      </c>
      <c r="FU3" s="291" t="s">
        <v>17</v>
      </c>
      <c r="FV3" s="291" t="s">
        <v>18</v>
      </c>
      <c r="FW3" s="292" t="s">
        <v>19</v>
      </c>
      <c r="FX3" s="276"/>
      <c r="FY3" s="293"/>
      <c r="FZ3" s="391" t="s">
        <v>182</v>
      </c>
      <c r="GA3" s="289" t="s">
        <v>57</v>
      </c>
      <c r="GB3" s="290" t="s">
        <v>7</v>
      </c>
      <c r="GC3" s="291" t="s">
        <v>1</v>
      </c>
      <c r="GD3" s="291" t="s">
        <v>2</v>
      </c>
      <c r="GE3" s="291" t="s">
        <v>17</v>
      </c>
      <c r="GF3" s="291" t="s">
        <v>18</v>
      </c>
      <c r="GG3" s="292" t="s">
        <v>19</v>
      </c>
      <c r="GH3" s="276"/>
      <c r="GI3" s="293"/>
      <c r="GJ3" s="391" t="s">
        <v>182</v>
      </c>
      <c r="GK3" s="289" t="s">
        <v>57</v>
      </c>
      <c r="GL3" s="290" t="s">
        <v>7</v>
      </c>
      <c r="GM3" s="291" t="s">
        <v>1</v>
      </c>
      <c r="GN3" s="291" t="s">
        <v>2</v>
      </c>
      <c r="GO3" s="291" t="s">
        <v>17</v>
      </c>
      <c r="GP3" s="291" t="s">
        <v>18</v>
      </c>
      <c r="GQ3" s="292" t="s">
        <v>19</v>
      </c>
      <c r="GR3" s="276"/>
      <c r="GS3" s="293"/>
      <c r="GT3" s="391" t="s">
        <v>182</v>
      </c>
      <c r="GU3" s="289" t="s">
        <v>57</v>
      </c>
      <c r="GV3" s="290" t="s">
        <v>7</v>
      </c>
      <c r="GW3" s="291" t="s">
        <v>1</v>
      </c>
      <c r="GX3" s="291" t="s">
        <v>2</v>
      </c>
      <c r="GY3" s="291" t="s">
        <v>17</v>
      </c>
      <c r="GZ3" s="291" t="s">
        <v>18</v>
      </c>
      <c r="HA3" s="292" t="s">
        <v>19</v>
      </c>
      <c r="HB3" s="276"/>
      <c r="HC3" s="293"/>
      <c r="HD3" s="391" t="s">
        <v>182</v>
      </c>
      <c r="HE3" s="289" t="s">
        <v>57</v>
      </c>
      <c r="HF3" s="290" t="s">
        <v>7</v>
      </c>
      <c r="HG3" s="291" t="s">
        <v>1</v>
      </c>
      <c r="HH3" s="291" t="s">
        <v>2</v>
      </c>
      <c r="HI3" s="291" t="s">
        <v>17</v>
      </c>
      <c r="HJ3" s="291" t="s">
        <v>18</v>
      </c>
      <c r="HK3" s="292" t="s">
        <v>19</v>
      </c>
      <c r="HL3" s="276"/>
      <c r="HM3" s="293"/>
      <c r="HN3" s="391" t="s">
        <v>182</v>
      </c>
      <c r="HO3" s="289" t="s">
        <v>57</v>
      </c>
      <c r="HP3" s="290" t="s">
        <v>7</v>
      </c>
      <c r="HQ3" s="291" t="s">
        <v>1</v>
      </c>
      <c r="HR3" s="291" t="s">
        <v>2</v>
      </c>
      <c r="HS3" s="291" t="s">
        <v>17</v>
      </c>
      <c r="HT3" s="291" t="s">
        <v>18</v>
      </c>
      <c r="HU3" s="292" t="s">
        <v>19</v>
      </c>
      <c r="HV3" s="276"/>
      <c r="HW3" s="293"/>
      <c r="HX3" s="391" t="s">
        <v>182</v>
      </c>
      <c r="HY3" s="289" t="s">
        <v>57</v>
      </c>
      <c r="HZ3" s="290" t="s">
        <v>7</v>
      </c>
      <c r="IA3" s="291" t="s">
        <v>1</v>
      </c>
      <c r="IB3" s="291" t="s">
        <v>2</v>
      </c>
      <c r="IC3" s="291" t="s">
        <v>17</v>
      </c>
      <c r="ID3" s="291" t="s">
        <v>18</v>
      </c>
      <c r="IE3" s="292" t="s">
        <v>19</v>
      </c>
      <c r="IF3" s="276"/>
      <c r="IG3" s="293"/>
      <c r="IH3" s="391" t="s">
        <v>182</v>
      </c>
      <c r="II3" s="289" t="s">
        <v>57</v>
      </c>
      <c r="IJ3" s="290" t="s">
        <v>7</v>
      </c>
      <c r="IK3" s="291" t="s">
        <v>1</v>
      </c>
      <c r="IL3" s="291" t="s">
        <v>2</v>
      </c>
      <c r="IM3" s="291" t="s">
        <v>17</v>
      </c>
      <c r="IN3" s="291" t="s">
        <v>18</v>
      </c>
      <c r="IO3" s="292" t="s">
        <v>19</v>
      </c>
      <c r="IP3" s="276"/>
      <c r="IQ3" s="293"/>
      <c r="IR3" s="391" t="s">
        <v>182</v>
      </c>
      <c r="IS3" s="289" t="s">
        <v>57</v>
      </c>
      <c r="IT3" s="290" t="s">
        <v>7</v>
      </c>
      <c r="IU3" s="291" t="s">
        <v>1</v>
      </c>
      <c r="IV3" s="291" t="s">
        <v>2</v>
      </c>
      <c r="IW3" s="291" t="s">
        <v>17</v>
      </c>
      <c r="IX3" s="291" t="s">
        <v>18</v>
      </c>
      <c r="IY3" s="292" t="s">
        <v>19</v>
      </c>
      <c r="IZ3" s="276"/>
      <c r="JA3" s="293"/>
      <c r="JB3" s="391" t="s">
        <v>182</v>
      </c>
      <c r="JC3" s="289" t="s">
        <v>57</v>
      </c>
      <c r="JD3" s="290" t="s">
        <v>7</v>
      </c>
      <c r="JE3" s="291" t="s">
        <v>1</v>
      </c>
      <c r="JF3" s="291" t="s">
        <v>2</v>
      </c>
      <c r="JG3" s="291" t="s">
        <v>17</v>
      </c>
      <c r="JH3" s="291" t="s">
        <v>18</v>
      </c>
      <c r="JI3" s="292" t="s">
        <v>19</v>
      </c>
      <c r="JJ3" s="276"/>
      <c r="JK3" s="293"/>
      <c r="JL3" s="391" t="s">
        <v>182</v>
      </c>
      <c r="JM3" s="289" t="s">
        <v>57</v>
      </c>
      <c r="JN3" s="290" t="s">
        <v>7</v>
      </c>
      <c r="JO3" s="291" t="s">
        <v>1</v>
      </c>
      <c r="JP3" s="291" t="s">
        <v>2</v>
      </c>
      <c r="JQ3" s="291" t="s">
        <v>17</v>
      </c>
      <c r="JR3" s="291" t="s">
        <v>18</v>
      </c>
      <c r="JS3" s="292" t="s">
        <v>19</v>
      </c>
      <c r="JT3" s="276"/>
      <c r="JU3" s="293"/>
      <c r="JV3" s="391" t="s">
        <v>182</v>
      </c>
      <c r="JW3" s="289" t="s">
        <v>57</v>
      </c>
      <c r="JX3" s="290" t="s">
        <v>7</v>
      </c>
      <c r="JY3" s="291" t="s">
        <v>1</v>
      </c>
      <c r="JZ3" s="291" t="s">
        <v>2</v>
      </c>
      <c r="KA3" s="291" t="s">
        <v>17</v>
      </c>
      <c r="KB3" s="291" t="s">
        <v>18</v>
      </c>
      <c r="KC3" s="292" t="s">
        <v>19</v>
      </c>
      <c r="KD3" s="276"/>
      <c r="KE3" s="293"/>
      <c r="KF3" s="391" t="s">
        <v>182</v>
      </c>
      <c r="KG3" s="289" t="s">
        <v>57</v>
      </c>
      <c r="KH3" s="290" t="s">
        <v>7</v>
      </c>
      <c r="KI3" s="291" t="s">
        <v>1</v>
      </c>
      <c r="KJ3" s="291" t="s">
        <v>2</v>
      </c>
      <c r="KK3" s="291" t="s">
        <v>17</v>
      </c>
      <c r="KL3" s="291" t="s">
        <v>18</v>
      </c>
      <c r="KM3" s="292" t="s">
        <v>19</v>
      </c>
      <c r="KN3" s="276"/>
      <c r="KO3" s="293"/>
      <c r="KP3" s="391" t="s">
        <v>182</v>
      </c>
      <c r="KQ3" s="289" t="s">
        <v>57</v>
      </c>
      <c r="KR3" s="290" t="s">
        <v>7</v>
      </c>
      <c r="KS3" s="291" t="s">
        <v>1</v>
      </c>
      <c r="KT3" s="291" t="s">
        <v>2</v>
      </c>
      <c r="KU3" s="291" t="s">
        <v>17</v>
      </c>
      <c r="KV3" s="291" t="s">
        <v>18</v>
      </c>
      <c r="KW3" s="292" t="s">
        <v>19</v>
      </c>
      <c r="KX3" s="276"/>
      <c r="KY3" s="293"/>
      <c r="KZ3" s="391" t="s">
        <v>182</v>
      </c>
      <c r="LA3" s="289" t="s">
        <v>57</v>
      </c>
      <c r="LB3" s="290" t="s">
        <v>7</v>
      </c>
      <c r="LC3" s="291" t="s">
        <v>1</v>
      </c>
      <c r="LD3" s="291" t="s">
        <v>2</v>
      </c>
      <c r="LE3" s="291" t="s">
        <v>17</v>
      </c>
      <c r="LF3" s="291" t="s">
        <v>18</v>
      </c>
      <c r="LG3" s="292" t="s">
        <v>19</v>
      </c>
      <c r="LH3" s="276"/>
      <c r="LI3" s="293"/>
      <c r="LJ3" s="391" t="s">
        <v>182</v>
      </c>
      <c r="LK3" s="289" t="s">
        <v>57</v>
      </c>
      <c r="LL3" s="290" t="s">
        <v>7</v>
      </c>
      <c r="LM3" s="291" t="s">
        <v>1</v>
      </c>
      <c r="LN3" s="291" t="s">
        <v>2</v>
      </c>
      <c r="LO3" s="291" t="s">
        <v>17</v>
      </c>
      <c r="LP3" s="291" t="s">
        <v>18</v>
      </c>
      <c r="LQ3" s="292" t="s">
        <v>19</v>
      </c>
      <c r="LR3" s="276"/>
      <c r="LS3" s="293"/>
      <c r="LT3" s="391" t="s">
        <v>182</v>
      </c>
      <c r="LU3" s="289" t="s">
        <v>57</v>
      </c>
      <c r="LV3" s="290" t="s">
        <v>7</v>
      </c>
      <c r="LW3" s="291" t="s">
        <v>1</v>
      </c>
      <c r="LX3" s="291" t="s">
        <v>2</v>
      </c>
      <c r="LY3" s="291" t="s">
        <v>17</v>
      </c>
      <c r="LZ3" s="291" t="s">
        <v>18</v>
      </c>
      <c r="MA3" s="292" t="s">
        <v>19</v>
      </c>
      <c r="MB3" s="276"/>
      <c r="MC3" s="293"/>
      <c r="MD3" s="391" t="s">
        <v>182</v>
      </c>
      <c r="ME3" s="289" t="s">
        <v>57</v>
      </c>
      <c r="MF3" s="290" t="s">
        <v>7</v>
      </c>
      <c r="MG3" s="291" t="s">
        <v>1</v>
      </c>
      <c r="MH3" s="291" t="s">
        <v>2</v>
      </c>
      <c r="MI3" s="291" t="s">
        <v>17</v>
      </c>
      <c r="MJ3" s="291" t="s">
        <v>18</v>
      </c>
      <c r="MK3" s="292" t="s">
        <v>19</v>
      </c>
      <c r="ML3" s="276"/>
      <c r="MM3" s="293"/>
    </row>
    <row xmlns:x14ac="http://schemas.microsoft.com/office/spreadsheetml/2009/9/ac" r="4" s="4" customFormat="true" x14ac:dyDescent="0.25">
      <c r="A4" s="422" t="str">
        <f>IF(ISBLANK('Data Summary'!A6),"",'Data Summary'!A6)</f>
        <v>NER_2003_EMIS</v>
      </c>
      <c r="B4" s="129"/>
      <c r="C4" s="15" t="s">
        <v>3</v>
      </c>
      <c r="D4" s="9" t="str">
        <f t="shared" ref="D4:I4" si="0">IF(COUNTA(D14)=0,"",D14)</f>
        <v/>
      </c>
      <c r="E4" s="9" t="str">
        <f t="shared" si="0"/>
        <v/>
      </c>
      <c r="F4" s="9" t="str">
        <f t="shared" si="0"/>
        <v/>
      </c>
      <c r="G4" s="9" t="str">
        <f t="shared" si="0"/>
        <v/>
      </c>
      <c r="H4" s="9" t="str">
        <f t="shared" si="0"/>
        <v/>
      </c>
      <c r="I4" s="29" t="str">
        <f t="shared" si="0"/>
        <v/>
      </c>
      <c r="J4" s="24"/>
      <c r="K4" s="17"/>
      <c r="L4" s="129"/>
      <c r="M4" s="15" t="s">
        <v>3</v>
      </c>
      <c r="N4" s="9">
        <f t="shared" ref="N4:S4" si="1">IF(COUNTA(N14)=0,"",N14)</f>
        <v>83.595632626846566</v>
      </c>
      <c r="O4" s="9">
        <f t="shared" si="1"/>
        <v>39.540507859733978</v>
      </c>
      <c r="P4" s="9">
        <f t="shared" si="1"/>
        <v>89.768829231916484</v>
      </c>
      <c r="Q4" s="9">
        <f t="shared" si="1"/>
        <v>64</v>
      </c>
      <c r="R4" s="9">
        <f t="shared" si="1"/>
        <v>84.253850238980405</v>
      </c>
      <c r="S4" s="29" t="str">
        <f t="shared" si="1"/>
        <v/>
      </c>
      <c r="T4" s="24"/>
      <c r="U4" s="17"/>
      <c r="V4" s="129"/>
      <c r="W4" s="15" t="s">
        <v>3</v>
      </c>
      <c r="X4" s="9" t="str">
        <f t="shared" ref="X4:AC4" si="2">IF(COUNTA(X14)=0,"",X14)</f>
        <v/>
      </c>
      <c r="Y4" s="9" t="str">
        <f t="shared" si="2"/>
        <v/>
      </c>
      <c r="Z4" s="9" t="str">
        <f t="shared" si="2"/>
        <v/>
      </c>
      <c r="AA4" s="9">
        <f t="shared" si="2"/>
        <v>47</v>
      </c>
      <c r="AB4" s="9" t="str">
        <f t="shared" si="2"/>
        <v/>
      </c>
      <c r="AC4" s="29" t="str">
        <f t="shared" si="2"/>
        <v/>
      </c>
      <c r="AD4" s="24"/>
      <c r="AE4" s="17"/>
      <c r="AF4" s="129"/>
      <c r="AG4" s="15" t="s">
        <v>3</v>
      </c>
      <c r="AH4" s="9">
        <f t="shared" ref="AH4:AM4" si="3">IF(COUNTA(AH14)=0,"",AH14)</f>
        <v>82.258971762853008</v>
      </c>
      <c r="AI4" s="9">
        <f t="shared" si="3"/>
        <v>28.637413394919164</v>
      </c>
      <c r="AJ4" s="9">
        <f t="shared" si="3"/>
        <v>88.046865262370687</v>
      </c>
      <c r="AK4" s="9">
        <f t="shared" si="3"/>
        <v>55</v>
      </c>
      <c r="AL4" s="9">
        <f t="shared" si="3"/>
        <v>82.258971762853008</v>
      </c>
      <c r="AM4" s="29" t="str">
        <f t="shared" si="3"/>
        <v/>
      </c>
      <c r="AN4" s="24"/>
      <c r="AO4" s="17"/>
      <c r="AP4" s="129"/>
      <c r="AQ4" s="15" t="s">
        <v>3</v>
      </c>
      <c r="AR4" s="9">
        <f t="shared" ref="AR4:AW4" si="4">IF(COUNTA(AR14)=0,"",AR14)</f>
        <v>76.940686086623245</v>
      </c>
      <c r="AS4" s="9">
        <f t="shared" si="4"/>
        <v>42.484248424842484</v>
      </c>
      <c r="AT4" s="9">
        <f t="shared" si="4"/>
        <v>84.664041055018501</v>
      </c>
      <c r="AU4" s="9">
        <f t="shared" si="4"/>
        <v>53</v>
      </c>
      <c r="AV4" s="9">
        <f t="shared" si="4"/>
        <v>79.726027397260282</v>
      </c>
      <c r="AW4" s="29">
        <f t="shared" si="4"/>
        <v>46.055045871559628</v>
      </c>
      <c r="AX4" s="24"/>
      <c r="AY4" s="17"/>
      <c r="AZ4" s="129"/>
      <c r="BA4" s="15" t="s">
        <v>3</v>
      </c>
      <c r="BB4" s="9">
        <f t="shared" ref="BB4:BG4" si="5">IF(COUNTA(BB14)=0,"",BB14)</f>
        <v>83.32740213523131</v>
      </c>
      <c r="BC4" s="9">
        <f t="shared" si="5"/>
        <v>68.08346213292117</v>
      </c>
      <c r="BD4" s="9">
        <f t="shared" si="5"/>
        <v>89.794767704104643</v>
      </c>
      <c r="BE4" s="9">
        <f t="shared" si="5"/>
        <v>55.049504950495049</v>
      </c>
      <c r="BF4" s="9">
        <f t="shared" si="5"/>
        <v>87.030112182641204</v>
      </c>
      <c r="BG4" s="29">
        <f t="shared" si="5"/>
        <v>42.582897033158815</v>
      </c>
      <c r="BH4" s="24"/>
      <c r="BI4" s="17"/>
      <c r="BJ4" s="129"/>
      <c r="BK4" s="15" t="s">
        <v>3</v>
      </c>
      <c r="BL4" s="9">
        <f t="shared" ref="BL4:BQ4" si="6">IF(COUNTA(BL14)=0,"",BL14)</f>
        <v>82.061663033322958</v>
      </c>
      <c r="BM4" s="9">
        <f t="shared" si="6"/>
        <v>65.003326679973384</v>
      </c>
      <c r="BN4" s="9">
        <f t="shared" si="6"/>
        <v>88.47333531215989</v>
      </c>
      <c r="BO4" s="9">
        <f t="shared" si="6"/>
        <v>57.326892109500804</v>
      </c>
      <c r="BP4" s="9">
        <f t="shared" si="6"/>
        <v>85.433715220949267</v>
      </c>
      <c r="BQ4" s="29">
        <f t="shared" si="6"/>
        <v>43.322475570032573</v>
      </c>
      <c r="BR4" s="24"/>
      <c r="BS4" s="17"/>
      <c r="BT4" s="129"/>
      <c r="BU4" s="15" t="s">
        <v>3</v>
      </c>
      <c r="BV4" s="9">
        <f t="shared" ref="BV4:CA4" si="7">IF(COUNTA(BV14)=0,"",BV14)</f>
        <v>84.162391255855454</v>
      </c>
      <c r="BW4" s="9">
        <f t="shared" si="7"/>
        <v>64.205955334987593</v>
      </c>
      <c r="BX4" s="9">
        <f t="shared" si="7"/>
        <v>88.293524657161015</v>
      </c>
      <c r="BY4" s="9">
        <f t="shared" si="7"/>
        <v>68.038740920096856</v>
      </c>
      <c r="BZ4" s="9">
        <f t="shared" si="7"/>
        <v>85.217460191713542</v>
      </c>
      <c r="CA4" s="29" t="str">
        <f t="shared" si="7"/>
        <v/>
      </c>
      <c r="CB4" s="24"/>
      <c r="CC4" s="17"/>
      <c r="CD4" s="129"/>
      <c r="CE4" s="15" t="s">
        <v>3</v>
      </c>
      <c r="CF4" s="9">
        <f t="shared" ref="CF4:CK4" si="8">IF(COUNTA(CF14)=0,"",CF14)</f>
        <v>76.670850022251898</v>
      </c>
      <c r="CG4" s="9" t="str">
        <f t="shared" si="8"/>
        <v/>
      </c>
      <c r="CH4" s="9" t="str">
        <f t="shared" si="8"/>
        <v/>
      </c>
      <c r="CI4" s="9" t="str">
        <f t="shared" si="8"/>
        <v/>
      </c>
      <c r="CJ4" s="9">
        <f t="shared" si="8"/>
        <v>78.2</v>
      </c>
      <c r="CK4" s="29">
        <f t="shared" si="8"/>
        <v>54.2</v>
      </c>
      <c r="CL4" s="24"/>
      <c r="CM4" s="17"/>
      <c r="CN4" s="129"/>
      <c r="CO4" s="65" t="s">
        <v>3</v>
      </c>
      <c r="CP4" s="9">
        <f t="shared" ref="CP4:CU4" si="9">IF(COUNTA(CP14)=0,"",CP14)</f>
        <v>82.114847800079758</v>
      </c>
      <c r="CQ4" s="9">
        <f t="shared" si="9"/>
        <v>60.231023102310232</v>
      </c>
      <c r="CR4" s="9">
        <f t="shared" si="9"/>
        <v>86.747593135203019</v>
      </c>
      <c r="CS4" s="9">
        <f t="shared" si="9"/>
        <v>69.992205767731875</v>
      </c>
      <c r="CT4" s="9">
        <f t="shared" si="9"/>
        <v>83.244932064230184</v>
      </c>
      <c r="CU4" s="29" t="str">
        <f t="shared" si="9"/>
        <v/>
      </c>
      <c r="CV4" s="24"/>
      <c r="CW4" s="17"/>
      <c r="CX4" s="129"/>
      <c r="CY4" s="15" t="s">
        <v>3</v>
      </c>
      <c r="CZ4" s="9">
        <f t="shared" ref="CZ4:DE4" si="10">IF(COUNTA(CZ14)=0,"",CZ14)</f>
        <v>74.599999999999994</v>
      </c>
      <c r="DA4" s="9" t="str">
        <f t="shared" si="10"/>
        <v/>
      </c>
      <c r="DB4" s="9" t="str">
        <f t="shared" si="10"/>
        <v/>
      </c>
      <c r="DC4" s="9" t="str">
        <f t="shared" si="10"/>
        <v/>
      </c>
      <c r="DD4" s="9">
        <f t="shared" si="10"/>
        <v>74.599999999999994</v>
      </c>
      <c r="DE4" s="29" t="str">
        <f t="shared" si="10"/>
        <v/>
      </c>
      <c r="DF4" s="24"/>
      <c r="DG4" s="17"/>
      <c r="DH4" s="129"/>
      <c r="DI4" s="15" t="s">
        <v>3</v>
      </c>
      <c r="DJ4" s="9">
        <f t="shared" ref="DJ4:DO4" si="11">IF(COUNTA(DJ14)=0,"",DJ14)</f>
        <v>73.578823383547203</v>
      </c>
      <c r="DK4" s="9">
        <f t="shared" si="11"/>
        <v>46.37817497648166</v>
      </c>
      <c r="DL4" s="9">
        <f t="shared" si="11"/>
        <v>78.688524590163937</v>
      </c>
      <c r="DM4" s="9">
        <f t="shared" si="11"/>
        <v>69.533333333333331</v>
      </c>
      <c r="DN4" s="9">
        <f t="shared" si="11"/>
        <v>73.993575285353018</v>
      </c>
      <c r="DO4" s="29" t="str">
        <f t="shared" si="11"/>
        <v/>
      </c>
      <c r="DP4" s="24"/>
      <c r="DQ4" s="17"/>
      <c r="DR4" s="129"/>
      <c r="DS4" s="15" t="s">
        <v>3</v>
      </c>
      <c r="DT4" s="9">
        <f t="shared" ref="DT4:DY4" si="12">IF(COUNTA(DT14)=0,"",DT14)</f>
        <v>74.354539385847787</v>
      </c>
      <c r="DU4" s="9" t="str">
        <f t="shared" si="12"/>
        <v/>
      </c>
      <c r="DV4" s="9" t="str">
        <f t="shared" si="12"/>
        <v/>
      </c>
      <c r="DW4" s="9" t="str">
        <f t="shared" si="12"/>
        <v/>
      </c>
      <c r="DX4" s="9">
        <f t="shared" si="12"/>
        <v>75.099999999999994</v>
      </c>
      <c r="DY4" s="29">
        <f t="shared" si="12"/>
        <v>63.4</v>
      </c>
      <c r="DZ4" s="24"/>
      <c r="EA4" s="17"/>
      <c r="EB4" s="129"/>
      <c r="EC4" s="15" t="s">
        <v>3</v>
      </c>
      <c r="ED4" s="9">
        <f t="shared" ref="ED4:EI4" si="13">IF(COUNTA(ED14)=0,"",ED14)</f>
        <v>82.424207951766121</v>
      </c>
      <c r="EE4" s="9">
        <f t="shared" si="13"/>
        <v>62.215274676194731</v>
      </c>
      <c r="EF4" s="9">
        <f t="shared" si="13"/>
        <v>87.117443087592335</v>
      </c>
      <c r="EG4" s="9">
        <f t="shared" si="13"/>
        <v>74.229287090558771</v>
      </c>
      <c r="EH4" s="9">
        <f t="shared" si="13"/>
        <v>83.521444695259589</v>
      </c>
      <c r="EI4" s="29" t="str">
        <f t="shared" si="13"/>
        <v/>
      </c>
      <c r="EJ4" s="24"/>
      <c r="EK4" s="17"/>
      <c r="EL4" s="129"/>
      <c r="EM4" s="15" t="s">
        <v>3</v>
      </c>
      <c r="EN4" s="9">
        <f t="shared" ref="EN4:ES4" si="14">IF(COUNTA(EN14)=0,"",EN14)</f>
        <v>73.248390446521285</v>
      </c>
      <c r="EO4" s="9" t="str">
        <f t="shared" si="14"/>
        <v/>
      </c>
      <c r="EP4" s="9" t="str">
        <f t="shared" si="14"/>
        <v/>
      </c>
      <c r="EQ4" s="9" t="str">
        <f t="shared" si="14"/>
        <v/>
      </c>
      <c r="ER4" s="9">
        <f t="shared" si="14"/>
        <v>75.3</v>
      </c>
      <c r="ES4" s="29">
        <f t="shared" si="14"/>
        <v>43.1</v>
      </c>
      <c r="ET4" s="24"/>
      <c r="EU4" s="17"/>
      <c r="EV4" s="129"/>
      <c r="EW4" s="15" t="s">
        <v>3</v>
      </c>
      <c r="EX4" s="9">
        <f t="shared" ref="EX4:FC4" si="15">IF(COUNTA(EX14)=0,"",EX14)</f>
        <v>71.800136892539356</v>
      </c>
      <c r="EY4" s="9">
        <f t="shared" si="15"/>
        <v>46.044444444444444</v>
      </c>
      <c r="EZ4" s="9">
        <f t="shared" si="15"/>
        <v>77.749058415183512</v>
      </c>
      <c r="FA4" s="9">
        <f t="shared" si="15"/>
        <v>74.236206110351105</v>
      </c>
      <c r="FB4" s="9">
        <f t="shared" si="15"/>
        <v>73.231587613197391</v>
      </c>
      <c r="FC4" s="29">
        <f t="shared" si="15"/>
        <v>44.103072348860259</v>
      </c>
      <c r="FD4" s="24"/>
      <c r="FE4" s="17"/>
      <c r="FF4" s="129"/>
      <c r="FG4" s="15" t="s">
        <v>3</v>
      </c>
      <c r="FH4" s="9">
        <f t="shared" ref="FH4:FM4" si="16">IF(COUNTA(FH14)=0,"",FH14)</f>
        <v>72.142337932057558</v>
      </c>
      <c r="FI4" s="9" t="str">
        <f t="shared" si="16"/>
        <v/>
      </c>
      <c r="FJ4" s="9" t="str">
        <f t="shared" si="16"/>
        <v/>
      </c>
      <c r="FK4" s="9" t="str">
        <f t="shared" si="16"/>
        <v/>
      </c>
      <c r="FL4" s="9">
        <f t="shared" si="16"/>
        <v>73.2</v>
      </c>
      <c r="FM4" s="29">
        <f t="shared" si="16"/>
        <v>56.6</v>
      </c>
      <c r="FN4" s="24"/>
      <c r="FO4" s="17"/>
      <c r="FP4" s="129"/>
      <c r="FQ4" s="15" t="s">
        <v>3</v>
      </c>
      <c r="FR4" s="9" t="str">
        <f t="shared" ref="FR4:FW4" si="17">IF(COUNTA(FR14)=0,"",FR14)</f>
        <v/>
      </c>
      <c r="FS4" s="9" t="str">
        <f t="shared" si="17"/>
        <v/>
      </c>
      <c r="FT4" s="9" t="str">
        <f t="shared" si="17"/>
        <v/>
      </c>
      <c r="FU4" s="9" t="str">
        <f t="shared" si="17"/>
        <v/>
      </c>
      <c r="FV4" s="9" t="str">
        <f t="shared" si="17"/>
        <v/>
      </c>
      <c r="FW4" s="29">
        <f t="shared" si="17"/>
        <v>43.311582381729195</v>
      </c>
      <c r="FX4" s="24"/>
      <c r="FY4" s="17"/>
      <c r="FZ4" s="129"/>
      <c r="GA4" s="15" t="s">
        <v>3</v>
      </c>
      <c r="GB4" s="9">
        <f t="shared" ref="GB4:GG4" si="18">IF(COUNTA(GB14)=0,"",GB14)</f>
        <v>72.410480640854473</v>
      </c>
      <c r="GC4" s="9" t="str">
        <f t="shared" si="18"/>
        <v/>
      </c>
      <c r="GD4" s="9" t="str">
        <f t="shared" si="18"/>
        <v/>
      </c>
      <c r="GE4" s="9" t="str">
        <f t="shared" si="18"/>
        <v/>
      </c>
      <c r="GF4" s="9">
        <f t="shared" si="18"/>
        <v>73.5</v>
      </c>
      <c r="GG4" s="29">
        <f t="shared" si="18"/>
        <v>56.4</v>
      </c>
      <c r="GH4" s="24"/>
      <c r="GI4" s="17"/>
      <c r="GJ4" s="129"/>
      <c r="GK4" s="15" t="s">
        <v>3</v>
      </c>
      <c r="GL4" s="9" t="str">
        <f t="shared" ref="GL4:GQ4" si="19">IF(COUNTA(GL14)=0,"",GL14)</f>
        <v/>
      </c>
      <c r="GM4" s="9" t="str">
        <f t="shared" si="19"/>
        <v/>
      </c>
      <c r="GN4" s="9" t="str">
        <f t="shared" si="19"/>
        <v/>
      </c>
      <c r="GO4" s="9" t="str">
        <f t="shared" si="19"/>
        <v/>
      </c>
      <c r="GP4" s="9" t="str">
        <f t="shared" si="19"/>
        <v/>
      </c>
      <c r="GQ4" s="29">
        <f t="shared" si="19"/>
        <v>44.53961456102784</v>
      </c>
      <c r="GR4" s="24"/>
      <c r="GS4" s="17"/>
      <c r="GT4" s="129"/>
      <c r="GU4" s="15" t="s">
        <v>3</v>
      </c>
      <c r="GV4" s="9" t="str">
        <f t="shared" ref="GV4:HA4" si="20">IF(COUNTA(GV14)=0,"",GV14)</f>
        <v/>
      </c>
      <c r="GW4" s="9" t="str">
        <f t="shared" si="20"/>
        <v/>
      </c>
      <c r="GX4" s="9" t="str">
        <f t="shared" si="20"/>
        <v/>
      </c>
      <c r="GY4" s="9" t="str">
        <f t="shared" si="20"/>
        <v/>
      </c>
      <c r="GZ4" s="9" t="str">
        <f t="shared" si="20"/>
        <v/>
      </c>
      <c r="HA4" s="29" t="str">
        <f t="shared" si="20"/>
        <v/>
      </c>
      <c r="HB4" s="24"/>
      <c r="HC4" s="17"/>
      <c r="HD4" s="129"/>
      <c r="HE4" s="15" t="s">
        <v>3</v>
      </c>
      <c r="HF4" s="9">
        <f t="shared" ref="HF4:HK4" si="21">IF(COUNTA(HF14)=0,"",HF14)</f>
        <v>57.8</v>
      </c>
      <c r="HG4" s="9">
        <f t="shared" si="21"/>
        <v>25.900000000000006</v>
      </c>
      <c r="HH4" s="9">
        <f t="shared" si="21"/>
        <v>66.3</v>
      </c>
      <c r="HI4" s="9" t="str">
        <f t="shared" si="21"/>
        <v/>
      </c>
      <c r="HJ4" s="9" t="str">
        <f t="shared" si="21"/>
        <v/>
      </c>
      <c r="HK4" s="29" t="str">
        <f t="shared" si="21"/>
        <v/>
      </c>
      <c r="HL4" s="24"/>
      <c r="HM4" s="17"/>
      <c r="HN4" s="129"/>
      <c r="HO4" s="15" t="s">
        <v>3</v>
      </c>
      <c r="HP4" s="9" t="str">
        <f t="shared" ref="HP4:HU4" si="22">IF(COUNTA(HP14)=0,"",HP14)</f>
        <v/>
      </c>
      <c r="HQ4" s="9" t="str">
        <f t="shared" si="22"/>
        <v/>
      </c>
      <c r="HR4" s="9" t="str">
        <f t="shared" si="22"/>
        <v/>
      </c>
      <c r="HS4" s="9" t="str">
        <f t="shared" si="22"/>
        <v/>
      </c>
      <c r="HT4" s="9" t="str">
        <f t="shared" si="22"/>
        <v/>
      </c>
      <c r="HU4" s="29" t="str">
        <f t="shared" si="22"/>
        <v/>
      </c>
      <c r="HV4" s="24"/>
      <c r="HW4" s="17"/>
      <c r="HX4" s="129"/>
      <c r="HY4" s="15" t="s">
        <v>3</v>
      </c>
      <c r="HZ4" s="9" t="str">
        <f t="shared" ref="HZ4:IE4" si="23">IF(COUNTA(HZ14)=0,"",HZ14)</f>
        <v/>
      </c>
      <c r="IA4" s="9" t="str">
        <f t="shared" si="23"/>
        <v/>
      </c>
      <c r="IB4" s="9" t="str">
        <f t="shared" si="23"/>
        <v/>
      </c>
      <c r="IC4" s="9" t="str">
        <f t="shared" si="23"/>
        <v/>
      </c>
      <c r="ID4" s="9" t="str">
        <f t="shared" si="23"/>
        <v/>
      </c>
      <c r="IE4" s="29" t="str">
        <f t="shared" si="23"/>
        <v/>
      </c>
      <c r="IF4" s="24"/>
      <c r="IG4" s="17"/>
      <c r="IH4" s="129"/>
      <c r="II4" s="15" t="s">
        <v>3</v>
      </c>
      <c r="IJ4" s="9" t="str">
        <f t="shared" ref="IJ4:IO4" si="24">IF(COUNTA(IJ14)=0,"",IJ14)</f>
        <v/>
      </c>
      <c r="IK4" s="9" t="str">
        <f t="shared" si="24"/>
        <v/>
      </c>
      <c r="IL4" s="9">
        <f t="shared" si="24"/>
        <v>24.576270000000001</v>
      </c>
      <c r="IM4" s="9" t="str">
        <f t="shared" si="24"/>
        <v/>
      </c>
      <c r="IN4" s="9" t="str">
        <f t="shared" si="24"/>
        <v/>
      </c>
      <c r="IO4" s="29" t="str">
        <f t="shared" si="24"/>
        <v/>
      </c>
      <c r="IP4" s="24"/>
      <c r="IQ4" s="17"/>
      <c r="IR4" s="129"/>
      <c r="IS4" s="15" t="s">
        <v>3</v>
      </c>
      <c r="IT4" s="9" t="str">
        <f t="shared" ref="IT4:IY4" si="25">IF(COUNTA(IT14)=0,"",IT14)</f>
        <v/>
      </c>
      <c r="IU4" s="9" t="str">
        <f t="shared" si="25"/>
        <v/>
      </c>
      <c r="IV4" s="9" t="str">
        <f t="shared" si="25"/>
        <v/>
      </c>
      <c r="IW4" s="9" t="str">
        <f t="shared" si="25"/>
        <v/>
      </c>
      <c r="IX4" s="9" t="str">
        <f t="shared" si="25"/>
        <v/>
      </c>
      <c r="IY4" s="29" t="str">
        <f t="shared" si="25"/>
        <v/>
      </c>
      <c r="IZ4" s="24"/>
      <c r="JA4" s="17"/>
      <c r="JB4" s="129"/>
      <c r="JC4" s="15" t="s">
        <v>3</v>
      </c>
      <c r="JD4" s="9">
        <f t="shared" ref="JD4:JI4" si="26">IF(COUNTA(JD14)=0,"",JD14)</f>
        <v>71.072893834654082</v>
      </c>
      <c r="JE4" s="9" t="str">
        <f t="shared" si="26"/>
        <v/>
      </c>
      <c r="JF4" s="9" t="str">
        <f t="shared" si="26"/>
        <v/>
      </c>
      <c r="JG4" s="9" t="str">
        <f t="shared" si="26"/>
        <v/>
      </c>
      <c r="JH4" s="9">
        <f t="shared" si="26"/>
        <v>71.072893834654082</v>
      </c>
      <c r="JI4" s="29" t="str">
        <f t="shared" si="26"/>
        <v/>
      </c>
      <c r="JJ4" s="24"/>
      <c r="JK4" s="17"/>
      <c r="JL4" s="129"/>
      <c r="JM4" s="15" t="s">
        <v>3</v>
      </c>
      <c r="JN4" s="9">
        <f t="shared" ref="JN4:JS4" si="27">IF(COUNTA(JN14)=0,"",JN14)</f>
        <v>66.8</v>
      </c>
      <c r="JO4" s="9" t="str">
        <f t="shared" si="27"/>
        <v/>
      </c>
      <c r="JP4" s="9" t="str">
        <f t="shared" si="27"/>
        <v/>
      </c>
      <c r="JQ4" s="9" t="str">
        <f t="shared" si="27"/>
        <v/>
      </c>
      <c r="JR4" s="9">
        <f t="shared" si="27"/>
        <v>66.8</v>
      </c>
      <c r="JS4" s="29" t="str">
        <f t="shared" si="27"/>
        <v/>
      </c>
      <c r="JT4" s="24"/>
      <c r="JU4" s="17"/>
      <c r="JV4" s="129"/>
      <c r="JW4" s="15" t="s">
        <v>3</v>
      </c>
      <c r="JX4" s="9" t="str">
        <f t="shared" ref="JX4:KC4" si="28">IF(COUNTA(JX14)=0,"",JX14)</f>
        <v/>
      </c>
      <c r="JY4" s="9" t="str">
        <f t="shared" si="28"/>
        <v/>
      </c>
      <c r="JZ4" s="9" t="str">
        <f t="shared" si="28"/>
        <v/>
      </c>
      <c r="KA4" s="9" t="str">
        <f t="shared" si="28"/>
        <v/>
      </c>
      <c r="KB4" s="9" t="str">
        <f t="shared" si="28"/>
        <v/>
      </c>
      <c r="KC4" s="29" t="str">
        <f t="shared" si="28"/>
        <v/>
      </c>
      <c r="KD4" s="24"/>
      <c r="KE4" s="17"/>
      <c r="KF4" s="129"/>
      <c r="KG4" s="15" t="s">
        <v>3</v>
      </c>
      <c r="KH4" s="9">
        <f t="shared" ref="KH4:KM4" si="29">IF(COUNTA(KH14)=0,"",KH14)</f>
        <v>61.961041803458087</v>
      </c>
      <c r="KI4" s="9" t="str">
        <f t="shared" si="29"/>
        <v/>
      </c>
      <c r="KJ4" s="9" t="str">
        <f t="shared" si="29"/>
        <v/>
      </c>
      <c r="KK4" s="9" t="str">
        <f t="shared" si="29"/>
        <v/>
      </c>
      <c r="KL4" s="9">
        <f t="shared" si="29"/>
        <v>61.961041803458087</v>
      </c>
      <c r="KM4" s="29" t="str">
        <f t="shared" si="29"/>
        <v/>
      </c>
      <c r="KN4" s="24"/>
      <c r="KO4" s="17"/>
      <c r="KP4" s="129"/>
      <c r="KQ4" s="15" t="s">
        <v>3</v>
      </c>
      <c r="KR4" s="9" t="str">
        <f t="shared" ref="KR4:KW4" si="30">IF(COUNTA(KR14)=0,"",KR14)</f>
        <v/>
      </c>
      <c r="KS4" s="9" t="str">
        <f t="shared" si="30"/>
        <v/>
      </c>
      <c r="KT4" s="9" t="str">
        <f t="shared" si="30"/>
        <v/>
      </c>
      <c r="KU4" s="9" t="str">
        <f t="shared" si="30"/>
        <v/>
      </c>
      <c r="KV4" s="9" t="str">
        <f t="shared" si="30"/>
        <v/>
      </c>
      <c r="KW4" s="29" t="str">
        <f t="shared" si="30"/>
        <v/>
      </c>
      <c r="KX4" s="24"/>
      <c r="KY4" s="17"/>
      <c r="KZ4" s="129"/>
      <c r="LA4" s="15" t="s">
        <v>3</v>
      </c>
      <c r="LB4" s="9" t="str">
        <f t="shared" ref="LB4:LG4" si="31">IF(COUNTA(LB14)=0,"",LB14)</f>
        <v/>
      </c>
      <c r="LC4" s="9">
        <f t="shared" si="31"/>
        <v>29.4</v>
      </c>
      <c r="LD4" s="9">
        <f t="shared" si="31"/>
        <v>65.3</v>
      </c>
      <c r="LE4" s="9" t="str">
        <f t="shared" si="31"/>
        <v/>
      </c>
      <c r="LF4" s="9">
        <f t="shared" si="31"/>
        <v>48.2</v>
      </c>
      <c r="LG4" s="29" t="str">
        <f t="shared" si="31"/>
        <v/>
      </c>
      <c r="LH4" s="24"/>
      <c r="LI4" s="17"/>
      <c r="LJ4" s="129"/>
      <c r="LK4" s="15" t="s">
        <v>3</v>
      </c>
      <c r="LL4" s="9">
        <f t="shared" ref="LL4:LQ4" si="32">IF(COUNTA(LL14)=0,"",LL14)</f>
        <v>59.033671902095826</v>
      </c>
      <c r="LM4" s="9" t="str">
        <f t="shared" si="32"/>
        <v/>
      </c>
      <c r="LN4" s="9">
        <f t="shared" si="32"/>
        <v>34.572514249525014</v>
      </c>
      <c r="LO4" s="9" t="str">
        <f t="shared" si="32"/>
        <v/>
      </c>
      <c r="LP4" s="9">
        <f t="shared" si="32"/>
        <v>62.1</v>
      </c>
      <c r="LQ4" s="29">
        <f t="shared" si="32"/>
        <v>30.149716055756329</v>
      </c>
      <c r="LR4" s="24"/>
      <c r="LS4" s="17"/>
      <c r="LT4" s="129"/>
      <c r="LU4" s="15" t="s">
        <v>3</v>
      </c>
      <c r="LV4" s="9">
        <f t="shared" ref="LV4:MA4" si="33">IF(COUNTA(LV14)=0,"",LV14)</f>
        <v>54.8366873937333</v>
      </c>
      <c r="LW4" s="9" t="str">
        <f t="shared" si="33"/>
        <v/>
      </c>
      <c r="LX4" s="9">
        <f t="shared" si="33"/>
        <v>67.252733973778021</v>
      </c>
      <c r="LY4" s="9">
        <f t="shared" si="33"/>
        <v>28</v>
      </c>
      <c r="LZ4" s="9">
        <f t="shared" si="33"/>
        <v>58.73</v>
      </c>
      <c r="MA4" s="29" t="str">
        <f t="shared" si="33"/>
        <v/>
      </c>
      <c r="MB4" s="24"/>
      <c r="MC4" s="17"/>
      <c r="MD4" s="129"/>
      <c r="ME4" s="15" t="s">
        <v>3</v>
      </c>
      <c r="MF4" s="9">
        <f t="shared" ref="MF4:MK4" si="34">IF(COUNTA(MF14)=0,"",MF14)</f>
        <v>55.649587575045679</v>
      </c>
      <c r="MG4" s="9">
        <f t="shared" si="34"/>
        <v>60.938166311300641</v>
      </c>
      <c r="MH4" s="9">
        <f t="shared" si="34"/>
        <v>64.463768115942031</v>
      </c>
      <c r="MI4" s="9">
        <f t="shared" si="34"/>
        <v>30.040000000000006</v>
      </c>
      <c r="MJ4" s="9">
        <f t="shared" si="34"/>
        <v>58.11</v>
      </c>
      <c r="MK4" s="29" t="str">
        <f t="shared" si="34"/>
        <v/>
      </c>
      <c r="ML4" s="24"/>
      <c r="MM4" s="17"/>
    </row>
    <row xmlns:x14ac="http://schemas.microsoft.com/office/spreadsheetml/2009/9/ac" r="5" s="4" customFormat="true" x14ac:dyDescent="0.25">
      <c r="A5" s="422" t="str">
        <f ca="true">IF(ISBLANK('Data Summary'!A7),"",'Data Summary'!A7)</f>
        <v>NER_2004_EMIS</v>
      </c>
      <c r="B5" s="129"/>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9"/>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9"/>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9"/>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9"/>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9"/>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9"/>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9"/>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9"/>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9"/>
      <c r="CO5" s="6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9"/>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9"/>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9"/>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9"/>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9"/>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9"/>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29"/>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9" t="str">
        <f>IF((COUNTA(FM15:FM26)=0)+(COUNTA(FM14)=0),"",100-FM14-SUMPRODUCT(FG15:FG26,FM15:FM26))</f>
        <v/>
      </c>
      <c r="FN5" s="24"/>
      <c r="FO5" s="17"/>
      <c r="FP5" s="129"/>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29" t="str">
        <f>IF((COUNTA(FW15:FW26)=0)+(COUNTA(FW14)=0),"",100-FW14-SUMPRODUCT(FQ15:FQ26,FW15:FW26))</f>
        <v/>
      </c>
      <c r="FX5" s="24"/>
      <c r="FY5" s="17"/>
      <c r="FZ5" s="129"/>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9" t="str">
        <f>IF((COUNTA(GG15:GG26)=0)+(COUNTA(GG14)=0),"",100-GG14-SUMPRODUCT(GA15:GA26,GG15:GG26))</f>
        <v/>
      </c>
      <c r="GH5" s="24"/>
      <c r="GI5" s="17"/>
      <c r="GJ5" s="129"/>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c r="GQ5" s="29"/>
      <c r="GR5" s="24"/>
      <c r="GS5" s="17"/>
      <c r="GT5" s="129"/>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c r="HA5" s="29"/>
      <c r="HB5" s="24"/>
      <c r="HC5" s="17"/>
      <c r="HD5" s="129"/>
      <c r="HE5" s="15"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c r="HK5" s="29"/>
      <c r="HL5" s="24"/>
      <c r="HM5" s="17"/>
      <c r="HN5" s="129"/>
      <c r="HO5" s="15"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c r="HU5" s="29"/>
      <c r="HV5" s="24"/>
      <c r="HW5" s="17"/>
      <c r="HX5" s="129"/>
      <c r="HY5" s="15" t="s">
        <v>0</v>
      </c>
      <c r="HZ5" s="9" t="str">
        <f>IF((COUNTA(HZ15:HZ26)=0)+(COUNTA(HZ14)=0),"",100-HZ14-SUMPRODUCT(HY15:HY26,HZ15:HZ26))</f>
        <v/>
      </c>
      <c r="IA5" s="9" t="str">
        <f>IF((COUNTA(IA15:IA26)=0)+(COUNTA(IA14)=0),"",100-IA14-SUMPRODUCT(HY15:HY26,IA15:IA26))</f>
        <v/>
      </c>
      <c r="IB5" s="9" t="str">
        <f>IF((COUNTA(IB15:IB26)=0)+(COUNTA(IB14)=0),"",100-IB14-SUMPRODUCT(HY15:HY26,IB15:IB26))</f>
        <v/>
      </c>
      <c r="IC5" s="9" t="str">
        <f>IF((COUNTA(IC15:IC26)=0)+(COUNTA(IC14)=0),"",100-IC14-SUMPRODUCT(HY15:HY26,IC15:IC26))</f>
        <v/>
      </c>
      <c r="ID5" s="9"/>
      <c r="IE5" s="29"/>
      <c r="IF5" s="24"/>
      <c r="IG5" s="17"/>
      <c r="IH5" s="129"/>
      <c r="II5" s="15" t="s">
        <v>0</v>
      </c>
      <c r="IJ5" s="9" t="str">
        <f>IF((COUNTA(IJ15:IJ26)=0)+(COUNTA(IJ14)=0),"",100-IJ14-SUMPRODUCT(II15:II26,IJ15:IJ26))</f>
        <v/>
      </c>
      <c r="IK5" s="9" t="str">
        <f>IF((COUNTA(IK15:IK26)=0)+(COUNTA(IK14)=0),"",100-IK14-SUMPRODUCT(II15:II26,IK15:IK26))</f>
        <v/>
      </c>
      <c r="IL5" s="9">
        <f>IF((COUNTA(IL15:IL26)=0)+(COUNTA(IL14)=0),"",100-IL14-SUMPRODUCT(II15:II26,IL15:IL26))</f>
        <v>24.576270000000008</v>
      </c>
      <c r="IM5" s="9" t="str">
        <f>IF((COUNTA(IM15:IM26)=0)+(COUNTA(IM14)=0),"",100-IM14-SUMPRODUCT(II15:II26,IM15:IM26))</f>
        <v/>
      </c>
      <c r="IN5" s="9"/>
      <c r="IO5" s="29"/>
      <c r="IP5" s="24"/>
      <c r="IQ5" s="17"/>
      <c r="IR5" s="129"/>
      <c r="IS5" s="15" t="s">
        <v>0</v>
      </c>
      <c r="IT5" s="9" t="str">
        <f>IF((COUNTA(IT15:IT26)=0)+(COUNTA(IT14)=0),"",100-IT14-SUMPRODUCT(IS15:IS26,IT15:IT26))</f>
        <v/>
      </c>
      <c r="IU5" s="9" t="str">
        <f>IF((COUNTA(IU15:IU26)=0)+(COUNTA(IU14)=0),"",100-IU14-SUMPRODUCT(IS15:IS26,IU15:IU26))</f>
        <v/>
      </c>
      <c r="IV5" s="9" t="str">
        <f>IF((COUNTA(IV15:IV26)=0)+(COUNTA(IV14)=0),"",100-IV14-SUMPRODUCT(IS15:IS26,IV15:IV26))</f>
        <v/>
      </c>
      <c r="IW5" s="9" t="str">
        <f>IF((COUNTA(IW15:IW26)=0)+(COUNTA(IW14)=0),"",100-IW14-SUMPRODUCT(IS15:IS26,IW15:IW26))</f>
        <v/>
      </c>
      <c r="IX5" s="9"/>
      <c r="IY5" s="29"/>
      <c r="IZ5" s="24"/>
      <c r="JA5" s="17"/>
      <c r="JB5" s="129"/>
      <c r="JC5" s="15" t="s">
        <v>0</v>
      </c>
      <c r="JD5" s="9"/>
      <c r="JE5" s="9"/>
      <c r="JF5" s="9"/>
      <c r="JG5" s="9"/>
      <c r="JH5" s="9"/>
      <c r="JI5" s="29" t="str">
        <f t="shared" ref="JI5" si="35">IF((COUNTA(JI15:JI26)=0)+(COUNTA(JI14)=0),"",100-JI14-SUMPRODUCT(JE15:JE26,JI15:JI26))</f>
        <v/>
      </c>
      <c r="JJ5" s="24"/>
      <c r="JK5" s="17"/>
      <c r="JL5" s="129"/>
      <c r="JM5" s="15" t="s">
        <v>0</v>
      </c>
      <c r="JN5" s="9"/>
      <c r="JO5" s="9"/>
      <c r="JP5" s="9"/>
      <c r="JQ5" s="9"/>
      <c r="JR5" s="9"/>
      <c r="JS5" s="29" t="str">
        <f t="shared" ref="JS5" si="36">IF((COUNTA(JS15:JS26)=0)+(COUNTA(JS14)=0),"",100-JS14-SUMPRODUCT(JO15:JO26,JS15:JS26))</f>
        <v/>
      </c>
      <c r="JT5" s="24"/>
      <c r="JU5" s="17"/>
      <c r="JV5" s="129"/>
      <c r="JW5" s="15" t="s">
        <v>0</v>
      </c>
      <c r="JX5" s="9" t="str">
        <f>IF((COUNTA(JX15:JX26)=0)+(COUNTA(JX14)=0),"",100-JX14-SUMPRODUCT(JW15:JW26,JX15:JX26))</f>
        <v/>
      </c>
      <c r="JY5" s="9" t="str">
        <f>IF((COUNTA(JY15:JY26)=0)+(COUNTA(JY14)=0),"",100-JY14-SUMPRODUCT(JW15:JW26,JY15:JY26))</f>
        <v/>
      </c>
      <c r="JZ5" s="9" t="str">
        <f>IF((COUNTA(JZ15:JZ26)=0)+(COUNTA(JZ14)=0),"",100-JZ14-SUMPRODUCT(JW15:JW26,JZ15:JZ26))</f>
        <v/>
      </c>
      <c r="KA5" s="9" t="str">
        <f>IF((COUNTA(KA15:KA26)=0)+(COUNTA(KA14)=0),"",100-KA14-SUMPRODUCT(JW15:JW26,KA15:KA26))</f>
        <v/>
      </c>
      <c r="KB5" s="9"/>
      <c r="KC5" s="29"/>
      <c r="KD5" s="24"/>
      <c r="KE5" s="17"/>
      <c r="KF5" s="129"/>
      <c r="KG5" s="15" t="s">
        <v>0</v>
      </c>
      <c r="KH5" s="9">
        <f>IF((COUNTA(KH15:KH26)=0)+(COUNTA(KH14)=0),"",100-KH14-SUMPRODUCT(KG15:KG26,KH15:KH26))</f>
        <v>0</v>
      </c>
      <c r="KI5" s="9" t="str">
        <f>IF((COUNTA(KI15:KI26)=0)+(COUNTA(KI14)=0),"",100-KI14-SUMPRODUCT(KG15:KG26,KI15:KI26))</f>
        <v/>
      </c>
      <c r="KJ5" s="9" t="str">
        <f>IF((COUNTA(KJ15:KJ26)=0)+(COUNTA(KJ14)=0),"",100-KJ14-SUMPRODUCT(KG15:KG26,KJ15:KJ26))</f>
        <v/>
      </c>
      <c r="KK5" s="9" t="str">
        <f>IF((COUNTA(KK15:KK26)=0)+(COUNTA(KK14)=0),"",100-KK14-SUMPRODUCT(KG15:KG26,KK15:KK26))</f>
        <v/>
      </c>
      <c r="KL5" s="9">
        <f>IF((COUNTA(KL15:KL26)=0)+(COUNTA(KL14)=0),"",100-KL14-SUMPRODUCT(KG15:KG26,KL15:KL26))</f>
        <v>0</v>
      </c>
      <c r="KM5" s="29" t="str">
        <f t="shared" ref="KM5" si="37">IF((COUNTA(KM15:KM26)=0)+(COUNTA(KM14)=0),"",100-KM14-SUMPRODUCT(KI15:KI26,KM15:KM26))</f>
        <v/>
      </c>
      <c r="KN5" s="24"/>
      <c r="KO5" s="17"/>
      <c r="KP5" s="129"/>
      <c r="KQ5" s="15" t="s">
        <v>0</v>
      </c>
      <c r="KR5" s="9" t="str">
        <f>IF((COUNTA(KR15:KR26)=0)+(COUNTA(KR14)=0),"",100-KR14-SUMPRODUCT(KQ15:KQ26,KR15:KR26))</f>
        <v/>
      </c>
      <c r="KS5" s="9" t="str">
        <f>IF((COUNTA(KS15:KS26)=0)+(COUNTA(KS14)=0),"",100-KS14-SUMPRODUCT(KQ15:KQ26,KS15:KS26))</f>
        <v/>
      </c>
      <c r="KT5" s="9" t="str">
        <f>IF((COUNTA(KT15:KT26)=0)+(COUNTA(KT14)=0),"",100-KT14-SUMPRODUCT(KQ15:KQ26,KT15:KT26))</f>
        <v/>
      </c>
      <c r="KU5" s="9" t="str">
        <f>IF((COUNTA(KU15:KU26)=0)+(COUNTA(KU14)=0),"",100-KU14-SUMPRODUCT(KQ15:KQ26,KU15:KU26))</f>
        <v/>
      </c>
      <c r="KV5" s="9"/>
      <c r="KW5" s="29"/>
      <c r="KX5" s="24"/>
      <c r="KY5" s="17"/>
      <c r="KZ5" s="129"/>
      <c r="LA5" s="15" t="s">
        <v>0</v>
      </c>
      <c r="LB5" s="9" t="str">
        <f>IF((COUNTA(LB15:LB26)=0)+(COUNTA(LB14)=0),"",100-LB14-SUMPRODUCT(LA15:LA26,LB15:LB26))</f>
        <v/>
      </c>
      <c r="LC5" s="9" t="str">
        <f>IF((COUNTA(LC15:LC26)=0)+(COUNTA(LC14)=0),"",100-LC14-SUMPRODUCT(LA15:LA26,LC15:LC26))</f>
        <v/>
      </c>
      <c r="LD5" s="9" t="str">
        <f>IF((COUNTA(LD15:LD26)=0)+(COUNTA(LD14)=0),"",100-LD14-SUMPRODUCT(LA15:LA26,LD15:LD26))</f>
        <v/>
      </c>
      <c r="LE5" s="9" t="str">
        <f>IF((COUNTA(LE15:LE26)=0)+(COUNTA(LE14)=0),"",100-LE14-SUMPRODUCT(LA15:LA26,LE15:LE26))</f>
        <v/>
      </c>
      <c r="LF5" s="9" t="str">
        <f>IF((COUNTA(LF15:LF26)=0)+(COUNTA(LF14)=0),"",100-LF14-SUMPRODUCT(LA15:LA26,LF15:LF26))</f>
        <v/>
      </c>
      <c r="LG5" s="29" t="str">
        <f t="shared" ref="LG5" si="38">IF((COUNTA(LG15:LG26)=0)+(COUNTA(LG14)=0),"",100-LG14-SUMPRODUCT(LC15:LC26,LG15:LG26))</f>
        <v/>
      </c>
      <c r="LH5" s="24"/>
      <c r="LI5" s="17"/>
      <c r="LJ5" s="129"/>
      <c r="LK5" s="15" t="s">
        <v>0</v>
      </c>
      <c r="LL5" s="9" t="str">
        <f>IF((COUNTA(LL15:LL26)=0)+(COUNTA(LL14)=0),"",100-LL14-SUMPRODUCT(LK15:LK26,LL15:LL26))</f>
        <v/>
      </c>
      <c r="LM5" s="9" t="str">
        <f>IF((COUNTA(LM15:LM26)=0)+(COUNTA(LM14)=0),"",100-LM14-SUMPRODUCT(LK15:LK26,LM15:LM26))</f>
        <v/>
      </c>
      <c r="LN5" s="9" t="str">
        <f>IF((COUNTA(LN15:LN26)=0)+(COUNTA(LN14)=0),"",100-LN14-SUMPRODUCT(LK15:LK26,LN15:LN26))</f>
        <v/>
      </c>
      <c r="LO5" s="9" t="str">
        <f>IF((COUNTA(LO15:LO26)=0)+(COUNTA(LO14)=0),"",100-LO14-SUMPRODUCT(LK15:LK26,LO15:LO26))</f>
        <v/>
      </c>
      <c r="LP5" s="9" t="str">
        <f>IF((COUNTA(LP15:LP26)=0)+(COUNTA(LP14)=0),"",100-LP14-SUMPRODUCT(LK15:LK26,LP15:LP26))</f>
        <v/>
      </c>
      <c r="LQ5" s="29" t="str">
        <f t="shared" ref="LQ5" si="39">IF((COUNTA(LQ15:LQ26)=0)+(COUNTA(LQ14)=0),"",100-LQ14-SUMPRODUCT(LM15:LM26,LQ15:LQ26))</f>
        <v/>
      </c>
      <c r="LR5" s="24"/>
      <c r="LS5" s="17"/>
      <c r="LT5" s="129"/>
      <c r="LU5" s="15" t="s">
        <v>0</v>
      </c>
      <c r="LV5" s="9" t="str">
        <f>IF((COUNTA(LV15:LV26)=0)+(COUNTA(LV14)=0),"",100-LV14-SUMPRODUCT(LU15:LU26,LV15:LV26))</f>
        <v/>
      </c>
      <c r="LW5" s="9" t="str">
        <f>IF((COUNTA(LW15:LW26)=0)+(COUNTA(LW14)=0),"",100-LW14-SUMPRODUCT(LU15:LU26,LW15:LW26))</f>
        <v/>
      </c>
      <c r="LX5" s="9" t="str">
        <f>IF((COUNTA(LX15:LX26)=0)+(COUNTA(LX14)=0),"",100-LX14-SUMPRODUCT(LU15:LU26,LX15:LX26))</f>
        <v/>
      </c>
      <c r="LY5" s="9" t="str">
        <f>IF((COUNTA(LY15:LY26)=0)+(COUNTA(LY14)=0),"",100-LY14-SUMPRODUCT(LU15:LU26,LY15:LY26))</f>
        <v/>
      </c>
      <c r="LZ5" s="9" t="str">
        <f>IF((COUNTA(LZ15:LZ26)=0)+(COUNTA(LZ14)=0),"",100-LZ14-SUMPRODUCT(LU15:LU26,LZ15:LZ26))</f>
        <v/>
      </c>
      <c r="MA5" s="29" t="str">
        <f t="shared" ref="MA5" si="40">IF((COUNTA(MA15:MA26)=0)+(COUNTA(MA14)=0),"",100-MA14-SUMPRODUCT(LW15:LW26,MA15:MA26))</f>
        <v/>
      </c>
      <c r="MB5" s="24"/>
      <c r="MC5" s="17"/>
      <c r="MD5" s="129"/>
      <c r="ME5" s="15" t="s">
        <v>0</v>
      </c>
      <c r="MF5" s="9" t="str">
        <f>IF((COUNTA(MF15:MF26)=0)+(COUNTA(MF14)=0),"",100-MF14-SUMPRODUCT(ME15:ME26,MF15:MF26))</f>
        <v/>
      </c>
      <c r="MG5" s="9" t="str">
        <f>IF((COUNTA(MG15:MG26)=0)+(COUNTA(MG14)=0),"",100-MG14-SUMPRODUCT(ME15:ME26,MG15:MG26))</f>
        <v/>
      </c>
      <c r="MH5" s="9" t="str">
        <f>IF((COUNTA(MH15:MH26)=0)+(COUNTA(MH14)=0),"",100-MH14-SUMPRODUCT(ME15:ME26,MH15:MH26))</f>
        <v/>
      </c>
      <c r="MI5" s="9" t="str">
        <f>IF((COUNTA(MI15:MI26)=0)+(COUNTA(MI14)=0),"",100-MI14-SUMPRODUCT(ME15:ME26,MI15:MI26))</f>
        <v/>
      </c>
      <c r="MJ5" s="9" t="str">
        <f>IF((COUNTA(MJ15:MJ26)=0)+(COUNTA(MJ14)=0),"",100-MJ14-SUMPRODUCT(ME15:ME26,MJ15:MJ26))</f>
        <v/>
      </c>
      <c r="MK5" s="29" t="str">
        <f t="shared" ref="MK5" si="41">IF((COUNTA(MK15:MK26)=0)+(COUNTA(MK14)=0),"",100-MK14-SUMPRODUCT(MG15:MG26,MK15:MK26))</f>
        <v/>
      </c>
      <c r="ML5" s="24"/>
      <c r="MM5" s="17"/>
    </row>
    <row xmlns:x14ac="http://schemas.microsoft.com/office/spreadsheetml/2009/9/ac" r="6" s="4" customFormat="true" x14ac:dyDescent="0.25">
      <c r="A6" s="422" t="str">
        <f ca="true">IF(ISBLANK('Data Summary'!A8),"",'Data Summary'!A8)</f>
        <v>NER_2005_EMIS</v>
      </c>
      <c r="B6" s="129"/>
      <c r="C6" s="15" t="s">
        <v>20</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9"/>
      <c r="M6" s="15" t="s">
        <v>20</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9"/>
      <c r="W6" s="15" t="s">
        <v>20</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9"/>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9"/>
      <c r="AQ6" s="15" t="s">
        <v>20</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9"/>
      <c r="BA6" s="15" t="s">
        <v>20</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9"/>
      <c r="BK6" s="15" t="s">
        <v>20</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9"/>
      <c r="BU6" s="15" t="s">
        <v>20</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9"/>
      <c r="CE6" s="15" t="s">
        <v>20</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9"/>
      <c r="CO6" s="65" t="s">
        <v>20</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9"/>
      <c r="CY6" s="15" t="s">
        <v>20</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9"/>
      <c r="DI6" s="15" t="s">
        <v>20</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9"/>
      <c r="DS6" s="15" t="s">
        <v>20</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9"/>
      <c r="EC6" s="15" t="s">
        <v>20</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29"/>
      <c r="EM6" s="15" t="s">
        <v>20</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9" t="str">
        <f>IF(COUNTA(ES15:ES26)=0,"",SUMPRODUCT(ES15:ES26,EM15:EM26))</f>
        <v/>
      </c>
      <c r="ET6" s="24"/>
      <c r="EU6" s="17"/>
      <c r="EV6" s="129"/>
      <c r="EW6" s="15" t="s">
        <v>20</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29" t="str">
        <f>IF(COUNTA(FC15:FC26)=0,"",SUMPRODUCT(FC15:FC26,EW15:EW26))</f>
        <v/>
      </c>
      <c r="FD6" s="24"/>
      <c r="FE6" s="17"/>
      <c r="FF6" s="129"/>
      <c r="FG6" s="15" t="s">
        <v>20</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29" t="str">
        <f>IF(COUNTA(FM15:FM26)=0,"",SUMPRODUCT(FM15:FM26,FG15:FG26))</f>
        <v/>
      </c>
      <c r="FN6" s="24"/>
      <c r="FO6" s="17"/>
      <c r="FP6" s="129"/>
      <c r="FQ6" s="15" t="s">
        <v>20</v>
      </c>
      <c r="FR6" s="9" t="str">
        <f>IF(COUNTA(FR15:FR26)=0,"",SUMPRODUCT(FR15:FR26,FQ15:FQ26))</f>
        <v/>
      </c>
      <c r="FS6" s="9" t="str">
        <f>IF(COUNTA(FS15:FS26)=0,"",SUMPRODUCT(FS15:FS26,FQ15:FQ26))</f>
        <v/>
      </c>
      <c r="FT6" s="9" t="str">
        <f>IF(COUNTA(FT15:FT26)=0,"",SUMPRODUCT(FT15:FT26,FQ15:FQ26))</f>
        <v/>
      </c>
      <c r="FU6" s="9" t="str">
        <f>IF(COUNTA(FU15:FU26)=0,"",SUMPRODUCT(FU15:FU26,FQ15:FQ26))</f>
        <v/>
      </c>
      <c r="FV6" s="9" t="str">
        <f>IF(COUNTA(FV15:FV26)=0,"",SUMPRODUCT(FV15:FV26,FQ15:FQ26))</f>
        <v/>
      </c>
      <c r="FW6" s="29" t="str">
        <f>IF(COUNTA(FW15:FW26)=0,"",SUMPRODUCT(FW15:FW26,FQ15:FQ26))</f>
        <v/>
      </c>
      <c r="FX6" s="24"/>
      <c r="FY6" s="17"/>
      <c r="FZ6" s="129"/>
      <c r="GA6" s="15" t="s">
        <v>20</v>
      </c>
      <c r="GB6" s="9" t="str">
        <f>IF(COUNTA(GB15:GB26)=0,"",SUMPRODUCT(GB15:GB26,GA15:GA26))</f>
        <v/>
      </c>
      <c r="GC6" s="9" t="str">
        <f>IF(COUNTA(GC15:GC26)=0,"",SUMPRODUCT(GC15:GC26,GA15:GA26))</f>
        <v/>
      </c>
      <c r="GD6" s="9" t="str">
        <f>IF(COUNTA(GD15:GD26)=0,"",SUMPRODUCT(GD15:GD26,GA15:GA26))</f>
        <v/>
      </c>
      <c r="GE6" s="9" t="str">
        <f>IF(COUNTA(GE15:GE26)=0,"",SUMPRODUCT(GE15:GE26,GA15:GA26))</f>
        <v/>
      </c>
      <c r="GF6" s="9" t="str">
        <f>IF(COUNTA(GF15:GF26)=0,"",SUMPRODUCT(GF15:GF26,GA15:GA26))</f>
        <v/>
      </c>
      <c r="GG6" s="29" t="str">
        <f>IF(COUNTA(GG15:GG26)=0,"",SUMPRODUCT(GG15:GG26,GA15:GA26))</f>
        <v/>
      </c>
      <c r="GH6" s="24"/>
      <c r="GI6" s="17"/>
      <c r="GJ6" s="129"/>
      <c r="GK6" s="15" t="s">
        <v>20</v>
      </c>
      <c r="GL6" s="9" t="str">
        <f>IF(COUNTA(GL15:GL26)=0,"",SUMPRODUCT(GL15:GL26,GK15:GK26))</f>
        <v/>
      </c>
      <c r="GM6" s="9" t="str">
        <f>IF(COUNTA(GM15:GM26)=0,"",SUMPRODUCT(GM15:GM26,GK15:GK26))</f>
        <v/>
      </c>
      <c r="GN6" s="9" t="str">
        <f>IF(COUNTA(GN15:GN26)=0,"",SUMPRODUCT(GN15:GN26,GK15:GK26))</f>
        <v/>
      </c>
      <c r="GO6" s="9" t="str">
        <f>IF(COUNTA(GO15:GO26)=0,"",SUMPRODUCT(GO15:GO26,GK15:GK26))</f>
        <v/>
      </c>
      <c r="GP6" s="9"/>
      <c r="GQ6" s="29"/>
      <c r="GR6" s="24"/>
      <c r="GS6" s="17"/>
      <c r="GT6" s="129"/>
      <c r="GU6" s="15" t="s">
        <v>20</v>
      </c>
      <c r="GV6" s="9" t="str">
        <f>IF(COUNTA(GV15:GV26)=0,"",SUMPRODUCT(GV15:GV26,GU15:GU26))</f>
        <v/>
      </c>
      <c r="GW6" s="9" t="str">
        <f>IF(COUNTA(GW15:GW26)=0,"",SUMPRODUCT(GW15:GW26,GU15:GU26))</f>
        <v/>
      </c>
      <c r="GX6" s="9" t="str">
        <f>IF(COUNTA(GX15:GX26)=0,"",SUMPRODUCT(GX15:GX26,GU15:GU26))</f>
        <v/>
      </c>
      <c r="GY6" s="9" t="str">
        <f>IF(COUNTA(GY15:GY26)=0,"",SUMPRODUCT(GY15:GY26,GU15:GU26))</f>
        <v/>
      </c>
      <c r="GZ6" s="9"/>
      <c r="HA6" s="29"/>
      <c r="HB6" s="24"/>
      <c r="HC6" s="17"/>
      <c r="HD6" s="129"/>
      <c r="HE6" s="15" t="s">
        <v>20</v>
      </c>
      <c r="HF6" s="9"/>
      <c r="HG6" s="9"/>
      <c r="HH6" s="9"/>
      <c r="HI6" s="9" t="str">
        <f>IF(COUNTA(HI15:HI26)=0,"",SUMPRODUCT(HI15:HI26,HE15:HE26))</f>
        <v/>
      </c>
      <c r="HJ6" s="9"/>
      <c r="HK6" s="29"/>
      <c r="HL6" s="24"/>
      <c r="HM6" s="17"/>
      <c r="HN6" s="129"/>
      <c r="HO6" s="15" t="s">
        <v>20</v>
      </c>
      <c r="HP6" s="9"/>
      <c r="HQ6" s="9"/>
      <c r="HR6" s="9"/>
      <c r="HS6" s="9" t="str">
        <f>IF(COUNTA(HS15:HS26)=0,"",SUMPRODUCT(HS15:HS26,HO15:HO26))</f>
        <v/>
      </c>
      <c r="HT6" s="9"/>
      <c r="HU6" s="29"/>
      <c r="HV6" s="24"/>
      <c r="HW6" s="17"/>
      <c r="HX6" s="129"/>
      <c r="HY6" s="15" t="s">
        <v>20</v>
      </c>
      <c r="HZ6" s="9"/>
      <c r="IA6" s="9"/>
      <c r="IB6" s="9"/>
      <c r="IC6" s="9" t="str">
        <f>IF(COUNTA(IC15:IC26)=0,"",SUMPRODUCT(IC15:IC26,HY15:HY26))</f>
        <v/>
      </c>
      <c r="ID6" s="9"/>
      <c r="IE6" s="29"/>
      <c r="IF6" s="24"/>
      <c r="IG6" s="17"/>
      <c r="IH6" s="129"/>
      <c r="II6" s="15" t="s">
        <v>20</v>
      </c>
      <c r="IJ6" s="9"/>
      <c r="IK6" s="9"/>
      <c r="IL6" s="9">
        <f>IF(COUNTA(IL15:IL26)=0,"",SUMPRODUCT(IL15:IL26,II15:II26))</f>
        <v>50.847459999999998</v>
      </c>
      <c r="IM6" s="9" t="str">
        <f>IF(COUNTA(IM15:IM26)=0,"",SUMPRODUCT(IM15:IM26,II15:II26))</f>
        <v/>
      </c>
      <c r="IN6" s="9"/>
      <c r="IO6" s="29"/>
      <c r="IP6" s="24"/>
      <c r="IQ6" s="17"/>
      <c r="IR6" s="129"/>
      <c r="IS6" s="15" t="s">
        <v>20</v>
      </c>
      <c r="IT6" s="9"/>
      <c r="IU6" s="9"/>
      <c r="IV6" s="9"/>
      <c r="IW6" s="9" t="str">
        <f>IF(COUNTA(IW15:IW26)=0,"",SUMPRODUCT(IW15:IW26,IS15:IS26))</f>
        <v/>
      </c>
      <c r="IX6" s="9"/>
      <c r="IY6" s="29"/>
      <c r="IZ6" s="24"/>
      <c r="JA6" s="17"/>
      <c r="JB6" s="129"/>
      <c r="JC6" s="15" t="s">
        <v>20</v>
      </c>
      <c r="JD6" s="9"/>
      <c r="JE6" s="9"/>
      <c r="JF6" s="9"/>
      <c r="JG6" s="9" t="str">
        <f>IF(COUNTA(JG15:JG26)=0,"",SUMPRODUCT(JG15:JG26,JC15:JC26))</f>
        <v/>
      </c>
      <c r="JH6" s="9"/>
      <c r="JI6" s="29" t="str">
        <f t="shared" ref="JI6" si="42">IF(COUNTA(JI15:JI26)=0,"",SUMPRODUCT(JI15:JI26,JE15:JE26))</f>
        <v/>
      </c>
      <c r="JJ6" s="24"/>
      <c r="JK6" s="17"/>
      <c r="JL6" s="129"/>
      <c r="JM6" s="15" t="s">
        <v>20</v>
      </c>
      <c r="JN6" s="9"/>
      <c r="JO6" s="9"/>
      <c r="JP6" s="9"/>
      <c r="JQ6" s="9" t="str">
        <f>IF(COUNTA(JQ15:JQ26)=0,"",SUMPRODUCT(JQ15:JQ26,JM15:JM26))</f>
        <v/>
      </c>
      <c r="JR6" s="9"/>
      <c r="JS6" s="29" t="str">
        <f t="shared" ref="JS6" si="43">IF(COUNTA(JS15:JS26)=0,"",SUMPRODUCT(JS15:JS26,JO15:JO26))</f>
        <v/>
      </c>
      <c r="JT6" s="24"/>
      <c r="JU6" s="17"/>
      <c r="JV6" s="129"/>
      <c r="JW6" s="15" t="s">
        <v>20</v>
      </c>
      <c r="JX6" s="9"/>
      <c r="JY6" s="9"/>
      <c r="JZ6" s="9"/>
      <c r="KA6" s="9" t="str">
        <f>IF(COUNTA(KA15:KA26)=0,"",SUMPRODUCT(KA15:KA26,JW15:JW26))</f>
        <v/>
      </c>
      <c r="KB6" s="9" t="str">
        <f>IF(COUNTA(KB15:KB26)=0,"",SUMPRODUCT(KB15:KB26,JW15:JW26))</f>
        <v/>
      </c>
      <c r="KC6" s="29"/>
      <c r="KD6" s="24"/>
      <c r="KE6" s="17"/>
      <c r="KF6" s="129"/>
      <c r="KG6" s="15" t="s">
        <v>20</v>
      </c>
      <c r="KH6" s="9"/>
      <c r="KI6" s="9"/>
      <c r="KJ6" s="9"/>
      <c r="KK6" s="9" t="str">
        <f>IF(COUNTA(KK15:KK26)=0,"",SUMPRODUCT(KK15:KK26,KG15:KG26))</f>
        <v/>
      </c>
      <c r="KL6" s="9"/>
      <c r="KM6" s="29" t="str">
        <f t="shared" ref="KM6" si="44">IF(COUNTA(KM15:KM26)=0,"",SUMPRODUCT(KM15:KM26,KI15:KI26))</f>
        <v/>
      </c>
      <c r="KN6" s="24"/>
      <c r="KO6" s="17"/>
      <c r="KP6" s="129"/>
      <c r="KQ6" s="15" t="s">
        <v>20</v>
      </c>
      <c r="KR6" s="9"/>
      <c r="KS6" s="9"/>
      <c r="KT6" s="9"/>
      <c r="KU6" s="9" t="str">
        <f>IF(COUNTA(KU15:KU26)=0,"",SUMPRODUCT(KU15:KU26,KQ15:KQ26))</f>
        <v/>
      </c>
      <c r="KV6" s="9" t="str">
        <f>IF(COUNTA(KV15:KV26)=0,"",SUMPRODUCT(KV15:KV26,KQ15:KQ26))</f>
        <v/>
      </c>
      <c r="KW6" s="29"/>
      <c r="KX6" s="24"/>
      <c r="KY6" s="17"/>
      <c r="KZ6" s="129"/>
      <c r="LA6" s="15" t="s">
        <v>20</v>
      </c>
      <c r="LB6" s="9"/>
      <c r="LC6" s="9"/>
      <c r="LD6" s="9"/>
      <c r="LE6" s="9" t="str">
        <f>IF(COUNTA(LE15:LE26)=0,"",SUMPRODUCT(LE15:LE26,LA15:LA26))</f>
        <v/>
      </c>
      <c r="LF6" s="9"/>
      <c r="LG6" s="29" t="str">
        <f t="shared" ref="LG6" si="45">IF(COUNTA(LG15:LG26)=0,"",SUMPRODUCT(LG15:LG26,LC15:LC26))</f>
        <v/>
      </c>
      <c r="LH6" s="24"/>
      <c r="LI6" s="17"/>
      <c r="LJ6" s="129"/>
      <c r="LK6" s="15" t="s">
        <v>20</v>
      </c>
      <c r="LL6" s="9"/>
      <c r="LM6" s="9"/>
      <c r="LN6" s="9"/>
      <c r="LO6" s="9" t="str">
        <f>IF(COUNTA(LO15:LO26)=0,"",SUMPRODUCT(LO15:LO26,LK15:LK26))</f>
        <v/>
      </c>
      <c r="LP6" s="9"/>
      <c r="LQ6" s="29" t="str">
        <f t="shared" ref="LQ6" si="46">IF(COUNTA(LQ15:LQ26)=0,"",SUMPRODUCT(LQ15:LQ26,LM15:LM26))</f>
        <v/>
      </c>
      <c r="LR6" s="24"/>
      <c r="LS6" s="17"/>
      <c r="LT6" s="129"/>
      <c r="LU6" s="15" t="s">
        <v>20</v>
      </c>
      <c r="LV6" s="9"/>
      <c r="LW6" s="9"/>
      <c r="LX6" s="9"/>
      <c r="LY6" s="9" t="str">
        <f>IF(COUNTA(LY15:LY26)=0,"",SUMPRODUCT(LY15:LY26,LU15:LU26))</f>
        <v/>
      </c>
      <c r="LZ6" s="9"/>
      <c r="MA6" s="29" t="str">
        <f t="shared" ref="MA6" si="47">IF(COUNTA(MA15:MA26)=0,"",SUMPRODUCT(MA15:MA26,LW15:LW26))</f>
        <v/>
      </c>
      <c r="MB6" s="24"/>
      <c r="MC6" s="17"/>
      <c r="MD6" s="129"/>
      <c r="ME6" s="15" t="s">
        <v>20</v>
      </c>
      <c r="MF6" s="9"/>
      <c r="MG6" s="9"/>
      <c r="MH6" s="9"/>
      <c r="MI6" s="9" t="str">
        <f>IF(COUNTA(MI15:MI26)=0,"",SUMPRODUCT(MI15:MI26,ME15:ME26))</f>
        <v/>
      </c>
      <c r="MJ6" s="9"/>
      <c r="MK6" s="29" t="str">
        <f t="shared" ref="MK6" si="48">IF(COUNTA(MK15:MK26)=0,"",SUMPRODUCT(MK15:MK26,MG15:MG26))</f>
        <v/>
      </c>
      <c r="ML6" s="24"/>
      <c r="MM6" s="17"/>
    </row>
    <row xmlns:x14ac="http://schemas.microsoft.com/office/spreadsheetml/2009/9/ac" r="7" s="4" customFormat="true" x14ac:dyDescent="0.25">
      <c r="A7" s="422" t="str">
        <f ca="true">IF(ISBLANK('Data Summary'!A9),"",'Data Summary'!A9)</f>
        <v>NER_2006_EMIS</v>
      </c>
      <c r="B7" s="129"/>
      <c r="C7" s="46" t="s">
        <v>54</v>
      </c>
      <c r="D7" s="45"/>
      <c r="E7" s="19"/>
      <c r="F7" s="19"/>
      <c r="G7" s="19"/>
      <c r="H7" s="19"/>
      <c r="I7" s="78"/>
      <c r="J7" s="24"/>
      <c r="K7" s="17"/>
      <c r="L7" s="129"/>
      <c r="M7" s="46" t="s">
        <v>54</v>
      </c>
      <c r="N7" s="45"/>
      <c r="O7" s="19"/>
      <c r="P7" s="19"/>
      <c r="Q7" s="19"/>
      <c r="R7" s="19"/>
      <c r="S7" s="78"/>
      <c r="T7" s="24"/>
      <c r="U7" s="17"/>
      <c r="V7" s="129"/>
      <c r="W7" s="46" t="s">
        <v>54</v>
      </c>
      <c r="X7" s="45"/>
      <c r="Y7" s="19"/>
      <c r="Z7" s="19"/>
      <c r="AA7" s="19"/>
      <c r="AB7" s="19"/>
      <c r="AC7" s="78"/>
      <c r="AD7" s="24"/>
      <c r="AE7" s="17"/>
      <c r="AF7" s="129"/>
      <c r="AG7" s="46" t="s">
        <v>54</v>
      </c>
      <c r="AH7" s="45"/>
      <c r="AI7" s="19"/>
      <c r="AJ7" s="19"/>
      <c r="AK7" s="19"/>
      <c r="AL7" s="19"/>
      <c r="AM7" s="78"/>
      <c r="AN7" s="24"/>
      <c r="AO7" s="17"/>
      <c r="AP7" s="129"/>
      <c r="AQ7" s="46" t="s">
        <v>54</v>
      </c>
      <c r="AR7" s="45"/>
      <c r="AS7" s="19"/>
      <c r="AT7" s="19"/>
      <c r="AU7" s="19"/>
      <c r="AV7" s="19"/>
      <c r="AW7" s="78"/>
      <c r="AX7" s="24"/>
      <c r="AY7" s="17"/>
      <c r="AZ7" s="129"/>
      <c r="BA7" s="46" t="s">
        <v>54</v>
      </c>
      <c r="BB7" s="19"/>
      <c r="BC7" s="19"/>
      <c r="BD7" s="19"/>
      <c r="BE7" s="19"/>
      <c r="BF7" s="19"/>
      <c r="BG7" s="78"/>
      <c r="BH7" s="24"/>
      <c r="BI7" s="17"/>
      <c r="BJ7" s="129"/>
      <c r="BK7" s="46" t="s">
        <v>54</v>
      </c>
      <c r="BL7" s="19"/>
      <c r="BM7" s="19"/>
      <c r="BN7" s="19"/>
      <c r="BO7" s="19"/>
      <c r="BP7" s="19"/>
      <c r="BQ7" s="78"/>
      <c r="BR7" s="24"/>
      <c r="BS7" s="17"/>
      <c r="BT7" s="129"/>
      <c r="BU7" s="46" t="s">
        <v>54</v>
      </c>
      <c r="BV7" s="19"/>
      <c r="BW7" s="19"/>
      <c r="BX7" s="19"/>
      <c r="BY7" s="19"/>
      <c r="BZ7" s="19"/>
      <c r="CA7" s="78"/>
      <c r="CB7" s="24"/>
      <c r="CC7" s="17"/>
      <c r="CD7" s="129"/>
      <c r="CE7" s="46" t="s">
        <v>54</v>
      </c>
      <c r="CF7" s="45"/>
      <c r="CG7" s="19"/>
      <c r="CH7" s="19"/>
      <c r="CI7" s="19"/>
      <c r="CJ7" s="19"/>
      <c r="CK7" s="78"/>
      <c r="CL7" s="24"/>
      <c r="CM7" s="17"/>
      <c r="CN7" s="129"/>
      <c r="CO7" s="104" t="s">
        <v>54</v>
      </c>
      <c r="CP7" s="19"/>
      <c r="CQ7" s="19"/>
      <c r="CR7" s="19"/>
      <c r="CS7" s="19"/>
      <c r="CT7" s="19"/>
      <c r="CU7" s="78"/>
      <c r="CV7" s="24"/>
      <c r="CW7" s="17"/>
      <c r="CX7" s="129"/>
      <c r="CY7" s="46" t="s">
        <v>54</v>
      </c>
      <c r="CZ7" s="19"/>
      <c r="DA7" s="19"/>
      <c r="DB7" s="19"/>
      <c r="DC7" s="19"/>
      <c r="DD7" s="19"/>
      <c r="DE7" s="78"/>
      <c r="DF7" s="24"/>
      <c r="DG7" s="17"/>
      <c r="DH7" s="129"/>
      <c r="DI7" s="46" t="s">
        <v>54</v>
      </c>
      <c r="DJ7" s="19"/>
      <c r="DK7" s="19"/>
      <c r="DL7" s="19"/>
      <c r="DM7" s="19"/>
      <c r="DN7" s="19"/>
      <c r="DO7" s="78"/>
      <c r="DP7" s="24"/>
      <c r="DQ7" s="17"/>
      <c r="DR7" s="129"/>
      <c r="DS7" s="46" t="s">
        <v>54</v>
      </c>
      <c r="DT7" s="19"/>
      <c r="DU7" s="19"/>
      <c r="DV7" s="19"/>
      <c r="DW7" s="19"/>
      <c r="DX7" s="19"/>
      <c r="DY7" s="78"/>
      <c r="DZ7" s="24"/>
      <c r="EA7" s="17"/>
      <c r="EB7" s="129"/>
      <c r="EC7" s="46" t="s">
        <v>54</v>
      </c>
      <c r="ED7" s="19"/>
      <c r="EE7" s="19"/>
      <c r="EF7" s="19"/>
      <c r="EG7" s="19"/>
      <c r="EH7" s="19"/>
      <c r="EI7" s="78"/>
      <c r="EJ7" s="24"/>
      <c r="EK7" s="17"/>
      <c r="EL7" s="129"/>
      <c r="EM7" s="46" t="s">
        <v>54</v>
      </c>
      <c r="EN7" s="19"/>
      <c r="EO7" s="19"/>
      <c r="EP7" s="19"/>
      <c r="EQ7" s="19"/>
      <c r="ER7" s="19"/>
      <c r="ES7" s="78"/>
      <c r="ET7" s="24"/>
      <c r="EU7" s="17"/>
      <c r="EV7" s="129"/>
      <c r="EW7" s="46" t="s">
        <v>54</v>
      </c>
      <c r="EX7" s="19"/>
      <c r="EY7" s="19"/>
      <c r="EZ7" s="19"/>
      <c r="FA7" s="19"/>
      <c r="FB7" s="19"/>
      <c r="FC7" s="78"/>
      <c r="FD7" s="24"/>
      <c r="FE7" s="17"/>
      <c r="FF7" s="129"/>
      <c r="FG7" s="46" t="s">
        <v>54</v>
      </c>
      <c r="FH7" s="19"/>
      <c r="FI7" s="19"/>
      <c r="FJ7" s="19"/>
      <c r="FK7" s="19"/>
      <c r="FL7" s="19"/>
      <c r="FM7" s="78"/>
      <c r="FN7" s="24"/>
      <c r="FO7" s="17"/>
      <c r="FP7" s="129"/>
      <c r="FQ7" s="46" t="s">
        <v>54</v>
      </c>
      <c r="FR7" s="19"/>
      <c r="FS7" s="19"/>
      <c r="FT7" s="19"/>
      <c r="FU7" s="19"/>
      <c r="FV7" s="19"/>
      <c r="FW7" s="78"/>
      <c r="FX7" s="24"/>
      <c r="FY7" s="17"/>
      <c r="FZ7" s="129"/>
      <c r="GA7" s="46" t="s">
        <v>54</v>
      </c>
      <c r="GB7" s="19"/>
      <c r="GC7" s="19"/>
      <c r="GD7" s="19"/>
      <c r="GE7" s="19"/>
      <c r="GF7" s="19"/>
      <c r="GG7" s="78"/>
      <c r="GH7" s="24"/>
      <c r="GI7" s="17"/>
      <c r="GJ7" s="129"/>
      <c r="GK7" s="46" t="s">
        <v>54</v>
      </c>
      <c r="GL7" s="19"/>
      <c r="GM7" s="19"/>
      <c r="GN7" s="19"/>
      <c r="GO7" s="19"/>
      <c r="GP7" s="19"/>
      <c r="GQ7" s="78"/>
      <c r="GR7" s="24"/>
      <c r="GS7" s="17"/>
      <c r="GT7" s="129"/>
      <c r="GU7" s="46" t="s">
        <v>54</v>
      </c>
      <c r="GV7" s="19"/>
      <c r="GW7" s="19"/>
      <c r="GX7" s="19"/>
      <c r="GY7" s="19"/>
      <c r="GZ7" s="19"/>
      <c r="HA7" s="78"/>
      <c r="HB7" s="24"/>
      <c r="HC7" s="17"/>
      <c r="HD7" s="129"/>
      <c r="HE7" s="46" t="s">
        <v>54</v>
      </c>
      <c r="HF7" s="19"/>
      <c r="HG7" s="19"/>
      <c r="HH7" s="19"/>
      <c r="HI7" s="19"/>
      <c r="HJ7" s="19"/>
      <c r="HK7" s="78"/>
      <c r="HL7" s="24"/>
      <c r="HM7" s="17"/>
      <c r="HN7" s="129"/>
      <c r="HO7" s="46" t="s">
        <v>54</v>
      </c>
      <c r="HP7" s="19"/>
      <c r="HQ7" s="19"/>
      <c r="HR7" s="19"/>
      <c r="HS7" s="19"/>
      <c r="HT7" s="19"/>
      <c r="HU7" s="78"/>
      <c r="HV7" s="24"/>
      <c r="HW7" s="17"/>
      <c r="HX7" s="129"/>
      <c r="HY7" s="46" t="s">
        <v>54</v>
      </c>
      <c r="HZ7" s="19"/>
      <c r="IA7" s="19"/>
      <c r="IB7" s="19"/>
      <c r="IC7" s="19"/>
      <c r="ID7" s="19"/>
      <c r="IE7" s="78"/>
      <c r="IF7" s="24"/>
      <c r="IG7" s="17"/>
      <c r="IH7" s="129"/>
      <c r="II7" s="205" t="s">
        <v>54</v>
      </c>
      <c r="IJ7" s="208"/>
      <c r="IK7" s="208"/>
      <c r="IL7" s="208">
        <v>36.44068</v>
      </c>
      <c r="IM7" s="208"/>
      <c r="IN7" s="208"/>
      <c r="IO7" s="78"/>
      <c r="IP7" s="24"/>
      <c r="IQ7" s="17"/>
      <c r="IR7" s="129"/>
      <c r="IS7" s="46" t="s">
        <v>54</v>
      </c>
      <c r="IT7" s="19"/>
      <c r="IU7" s="19"/>
      <c r="IV7" s="19"/>
      <c r="IW7" s="19"/>
      <c r="IX7" s="19"/>
      <c r="IY7" s="78"/>
      <c r="IZ7" s="24"/>
      <c r="JA7" s="17"/>
      <c r="JB7" s="129"/>
      <c r="JC7" s="46" t="s">
        <v>54</v>
      </c>
      <c r="JD7" s="19"/>
      <c r="JE7" s="19"/>
      <c r="JF7" s="19"/>
      <c r="JG7" s="19"/>
      <c r="JH7" s="19"/>
      <c r="JI7" s="78"/>
      <c r="JJ7" s="24"/>
      <c r="JK7" s="17"/>
      <c r="JL7" s="129"/>
      <c r="JM7" s="46" t="s">
        <v>54</v>
      </c>
      <c r="JN7" s="19"/>
      <c r="JO7" s="19"/>
      <c r="JP7" s="19"/>
      <c r="JQ7" s="19"/>
      <c r="JR7" s="19"/>
      <c r="JS7" s="78"/>
      <c r="JT7" s="24"/>
      <c r="JU7" s="17"/>
      <c r="JV7" s="129"/>
      <c r="JW7" s="46" t="s">
        <v>54</v>
      </c>
      <c r="JX7" s="19"/>
      <c r="JY7" s="19"/>
      <c r="JZ7" s="19"/>
      <c r="KA7" s="19"/>
      <c r="KB7" s="19"/>
      <c r="KC7" s="78"/>
      <c r="KD7" s="24"/>
      <c r="KE7" s="17"/>
      <c r="KF7" s="129" t="s">
        <v>365</v>
      </c>
      <c r="KG7" s="46" t="s">
        <v>54</v>
      </c>
      <c r="KH7" s="19">
        <v>35.822937185379736</v>
      </c>
      <c r="KI7" s="19"/>
      <c r="KJ7" s="19"/>
      <c r="KK7" s="19"/>
      <c r="KL7" s="19">
        <v>35.822937185379736</v>
      </c>
      <c r="KM7" s="78"/>
      <c r="KN7" s="24"/>
      <c r="KO7" s="17"/>
      <c r="KP7" s="129"/>
      <c r="KQ7" s="46" t="s">
        <v>54</v>
      </c>
      <c r="KR7" s="19"/>
      <c r="KS7" s="19"/>
      <c r="KT7" s="19"/>
      <c r="KU7" s="19"/>
      <c r="KV7" s="19"/>
      <c r="KW7" s="78"/>
      <c r="KX7" s="24"/>
      <c r="KY7" s="17"/>
      <c r="KZ7" s="129" t="s">
        <v>384</v>
      </c>
      <c r="LA7" s="46" t="s">
        <v>54</v>
      </c>
      <c r="LB7" s="19"/>
      <c r="LC7" s="19">
        <v>21.8</v>
      </c>
      <c r="LD7" s="19">
        <v>12</v>
      </c>
      <c r="LE7" s="19"/>
      <c r="LF7" s="19">
        <v>16.7</v>
      </c>
      <c r="LG7" s="78"/>
      <c r="LH7" s="24"/>
      <c r="LI7" s="17"/>
      <c r="LJ7" s="129"/>
      <c r="LK7" s="445" t="s">
        <v>54</v>
      </c>
      <c r="LL7" s="19"/>
      <c r="LM7" s="19"/>
      <c r="LN7" s="19"/>
      <c r="LO7" s="19"/>
      <c r="LP7" s="19"/>
      <c r="LQ7" s="78"/>
      <c r="LR7" s="24"/>
      <c r="LS7" s="17"/>
      <c r="LT7" s="129" t="s">
        <v>387</v>
      </c>
      <c r="LU7" s="445" t="s">
        <v>54</v>
      </c>
      <c r="LV7" s="446"/>
      <c r="LW7" s="446"/>
      <c r="LX7" s="446">
        <v>50.439471598586429</v>
      </c>
      <c r="LY7" s="446"/>
      <c r="LZ7" s="446"/>
      <c r="MA7" s="447">
        <v>72.225063938618931</v>
      </c>
      <c r="MB7" s="24"/>
      <c r="MC7" s="17"/>
      <c r="MD7" s="129" t="s">
        <v>387</v>
      </c>
      <c r="ME7" s="445" t="s">
        <v>54</v>
      </c>
      <c r="MF7" s="446"/>
      <c r="MG7" s="446"/>
      <c r="MH7" s="446"/>
      <c r="MI7" s="446"/>
      <c r="MJ7" s="446"/>
      <c r="MK7" s="26">
        <v>70.712136409227682</v>
      </c>
      <c r="ML7" s="24"/>
      <c r="MM7" s="17"/>
    </row>
    <row xmlns:x14ac="http://schemas.microsoft.com/office/spreadsheetml/2009/9/ac" r="8" s="4" customFormat="true" x14ac:dyDescent="0.25">
      <c r="A8" s="422" t="str">
        <f ca="true">IF(ISBLANK('Data Summary'!A10),"",'Data Summary'!A10)</f>
        <v>NER_2007_EMIS</v>
      </c>
      <c r="B8" s="129"/>
      <c r="C8" s="46" t="s">
        <v>59</v>
      </c>
      <c r="D8" s="45"/>
      <c r="E8" s="19"/>
      <c r="F8" s="19"/>
      <c r="G8" s="19"/>
      <c r="H8" s="19"/>
      <c r="I8" s="78"/>
      <c r="J8" s="24"/>
      <c r="K8" s="17"/>
      <c r="L8" s="129"/>
      <c r="M8" s="46" t="s">
        <v>59</v>
      </c>
      <c r="N8" s="45"/>
      <c r="O8" s="19"/>
      <c r="P8" s="19"/>
      <c r="Q8" s="19"/>
      <c r="R8" s="19"/>
      <c r="S8" s="78"/>
      <c r="T8" s="24"/>
      <c r="U8" s="17"/>
      <c r="V8" s="129"/>
      <c r="W8" s="46" t="s">
        <v>59</v>
      </c>
      <c r="X8" s="45"/>
      <c r="Y8" s="19"/>
      <c r="Z8" s="19"/>
      <c r="AA8" s="19"/>
      <c r="AB8" s="19"/>
      <c r="AC8" s="78"/>
      <c r="AD8" s="24"/>
      <c r="AE8" s="17"/>
      <c r="AF8" s="129"/>
      <c r="AG8" s="46" t="s">
        <v>59</v>
      </c>
      <c r="AH8" s="45"/>
      <c r="AI8" s="19"/>
      <c r="AJ8" s="19"/>
      <c r="AK8" s="19"/>
      <c r="AL8" s="19"/>
      <c r="AM8" s="78"/>
      <c r="AN8" s="24"/>
      <c r="AO8" s="17"/>
      <c r="AP8" s="129"/>
      <c r="AQ8" s="46" t="s">
        <v>59</v>
      </c>
      <c r="AR8" s="45"/>
      <c r="AS8" s="19"/>
      <c r="AT8" s="19"/>
      <c r="AU8" s="19"/>
      <c r="AV8" s="19"/>
      <c r="AW8" s="78"/>
      <c r="AX8" s="24"/>
      <c r="AY8" s="17"/>
      <c r="AZ8" s="129"/>
      <c r="BA8" s="46" t="s">
        <v>59</v>
      </c>
      <c r="BB8" s="19"/>
      <c r="BC8" s="19"/>
      <c r="BD8" s="19"/>
      <c r="BE8" s="19"/>
      <c r="BF8" s="19"/>
      <c r="BG8" s="78"/>
      <c r="BH8" s="24"/>
      <c r="BI8" s="17"/>
      <c r="BJ8" s="129"/>
      <c r="BK8" s="46" t="s">
        <v>59</v>
      </c>
      <c r="BL8" s="19"/>
      <c r="BM8" s="19"/>
      <c r="BN8" s="19"/>
      <c r="BO8" s="19"/>
      <c r="BP8" s="19"/>
      <c r="BQ8" s="78"/>
      <c r="BR8" s="24"/>
      <c r="BS8" s="17"/>
      <c r="BT8" s="129"/>
      <c r="BU8" s="46" t="s">
        <v>59</v>
      </c>
      <c r="BV8" s="19"/>
      <c r="BW8" s="19"/>
      <c r="BX8" s="19"/>
      <c r="BY8" s="19"/>
      <c r="BZ8" s="19"/>
      <c r="CA8" s="78"/>
      <c r="CB8" s="24"/>
      <c r="CC8" s="17"/>
      <c r="CD8" s="129" t="s">
        <v>59</v>
      </c>
      <c r="CE8" s="46" t="s">
        <v>59</v>
      </c>
      <c r="CF8" s="45">
        <f>(CJ8*12623 + CK8*859)/SUM(12623+859)</f>
        <v>15.737464767838599</v>
      </c>
      <c r="CG8" s="19"/>
      <c r="CH8" s="19"/>
      <c r="CI8" s="19"/>
      <c r="CJ8" s="19">
        <v>14.1</v>
      </c>
      <c r="CK8" s="78">
        <v>39.799999999999997</v>
      </c>
      <c r="CL8" s="24"/>
      <c r="CM8" s="17"/>
      <c r="CN8" s="129"/>
      <c r="CO8" s="104" t="s">
        <v>59</v>
      </c>
      <c r="CP8" s="19"/>
      <c r="CQ8" s="19"/>
      <c r="CR8" s="19"/>
      <c r="CS8" s="19"/>
      <c r="CT8" s="19"/>
      <c r="CU8" s="78"/>
      <c r="CV8" s="24"/>
      <c r="CW8" s="17"/>
      <c r="CX8" s="129"/>
      <c r="CY8" s="46" t="s">
        <v>59</v>
      </c>
      <c r="CZ8" s="19"/>
      <c r="DA8" s="19"/>
      <c r="DB8" s="19"/>
      <c r="DC8" s="19"/>
      <c r="DD8" s="19"/>
      <c r="DE8" s="78"/>
      <c r="DF8" s="24"/>
      <c r="DG8" s="17"/>
      <c r="DH8" s="129"/>
      <c r="DI8" s="46" t="s">
        <v>59</v>
      </c>
      <c r="DJ8" s="19"/>
      <c r="DK8" s="19"/>
      <c r="DL8" s="19"/>
      <c r="DM8" s="19"/>
      <c r="DN8" s="19"/>
      <c r="DO8" s="78"/>
      <c r="DP8" s="24"/>
      <c r="DQ8" s="17"/>
      <c r="DR8" s="129" t="s">
        <v>59</v>
      </c>
      <c r="DS8" s="46" t="s">
        <v>59</v>
      </c>
      <c r="DT8" s="45">
        <f>(DX8/100*12623+DY8/100*859)/(12623+859)*100</f>
        <v>16.470404984423677</v>
      </c>
      <c r="DU8" s="19"/>
      <c r="DV8" s="19"/>
      <c r="DW8" s="19"/>
      <c r="DX8" s="19">
        <v>15.4</v>
      </c>
      <c r="DY8" s="78">
        <v>32.200000000000003</v>
      </c>
      <c r="DZ8" s="24"/>
      <c r="EA8" s="17"/>
      <c r="EB8" s="129"/>
      <c r="EC8" s="46" t="s">
        <v>59</v>
      </c>
      <c r="ED8" s="19"/>
      <c r="EE8" s="19"/>
      <c r="EF8" s="19"/>
      <c r="EG8" s="19"/>
      <c r="EH8" s="19"/>
      <c r="EI8" s="78"/>
      <c r="EJ8" s="24"/>
      <c r="EK8" s="17"/>
      <c r="EL8" s="129" t="s">
        <v>59</v>
      </c>
      <c r="EM8" s="46" t="s">
        <v>59</v>
      </c>
      <c r="EN8" s="45">
        <f>(ER8/100*12623+ES8/100*859)/(12623+859)*100</f>
        <v>17.092864560154279</v>
      </c>
      <c r="EO8" s="19"/>
      <c r="EP8" s="19"/>
      <c r="EQ8" s="19"/>
      <c r="ER8" s="19">
        <v>15.5</v>
      </c>
      <c r="ES8" s="78">
        <v>40.5</v>
      </c>
      <c r="ET8" s="24"/>
      <c r="EU8" s="17"/>
      <c r="EV8" s="129"/>
      <c r="EW8" s="46" t="s">
        <v>59</v>
      </c>
      <c r="EX8" s="19"/>
      <c r="EY8" s="19"/>
      <c r="EZ8" s="19"/>
      <c r="FA8" s="19"/>
      <c r="FB8" s="19"/>
      <c r="FC8" s="78"/>
      <c r="FD8" s="24"/>
      <c r="FE8" s="17"/>
      <c r="FF8" s="129" t="s">
        <v>59</v>
      </c>
      <c r="FG8" s="46" t="s">
        <v>59</v>
      </c>
      <c r="FH8" s="45">
        <f>(FL8/100*12623+FM8/100*859)/(12623+859)*100</f>
        <v>18.740491025070465</v>
      </c>
      <c r="FI8" s="19"/>
      <c r="FJ8" s="19"/>
      <c r="FK8" s="19"/>
      <c r="FL8" s="19">
        <v>17.600000000000001</v>
      </c>
      <c r="FM8" s="78">
        <v>35.5</v>
      </c>
      <c r="FN8" s="24"/>
      <c r="FO8" s="17"/>
      <c r="FP8" s="129"/>
      <c r="FQ8" s="46" t="s">
        <v>59</v>
      </c>
      <c r="FR8" s="45"/>
      <c r="FS8" s="19"/>
      <c r="FT8" s="19"/>
      <c r="FU8" s="19"/>
      <c r="FV8" s="19"/>
      <c r="FW8" s="78"/>
      <c r="FX8" s="24"/>
      <c r="FY8" s="17"/>
      <c r="FZ8" s="129" t="s">
        <v>59</v>
      </c>
      <c r="GA8" s="46" t="s">
        <v>59</v>
      </c>
      <c r="GB8" s="45">
        <f>(GF8/100*12623+GG8/100*859)/(12623+859)*100</f>
        <v>18.78843643376354</v>
      </c>
      <c r="GC8" s="19"/>
      <c r="GD8" s="19"/>
      <c r="GE8" s="19"/>
      <c r="GF8" s="19">
        <v>17.100000000000001</v>
      </c>
      <c r="GG8" s="78">
        <v>43.6</v>
      </c>
      <c r="GH8" s="24"/>
      <c r="GI8" s="17"/>
      <c r="GJ8" s="129"/>
      <c r="GK8" s="46" t="s">
        <v>59</v>
      </c>
      <c r="GL8" s="19"/>
      <c r="GM8" s="19"/>
      <c r="GN8" s="19"/>
      <c r="GO8" s="19"/>
      <c r="GP8" s="19"/>
      <c r="GQ8" s="78"/>
      <c r="GR8" s="24"/>
      <c r="GS8" s="17"/>
      <c r="GT8" s="129"/>
      <c r="GU8" s="46" t="s">
        <v>59</v>
      </c>
      <c r="GV8" s="19"/>
      <c r="GW8" s="19"/>
      <c r="GX8" s="19"/>
      <c r="GY8" s="19"/>
      <c r="GZ8" s="19"/>
      <c r="HA8" s="78"/>
      <c r="HB8" s="24"/>
      <c r="HC8" s="17"/>
      <c r="HD8" s="129"/>
      <c r="HE8" s="46" t="s">
        <v>59</v>
      </c>
      <c r="HF8" s="19"/>
      <c r="HG8" s="19"/>
      <c r="HH8" s="19"/>
      <c r="HI8" s="19"/>
      <c r="HJ8" s="19"/>
      <c r="HK8" s="78"/>
      <c r="HL8" s="24"/>
      <c r="HM8" s="17"/>
      <c r="HN8" s="129"/>
      <c r="HO8" s="46" t="s">
        <v>59</v>
      </c>
      <c r="HP8" s="19"/>
      <c r="HQ8" s="19"/>
      <c r="HR8" s="19"/>
      <c r="HS8" s="19"/>
      <c r="HT8" s="19"/>
      <c r="HU8" s="78"/>
      <c r="HV8" s="24"/>
      <c r="HW8" s="17"/>
      <c r="HX8" s="129"/>
      <c r="HY8" s="46" t="s">
        <v>59</v>
      </c>
      <c r="HZ8" s="19"/>
      <c r="IA8" s="19"/>
      <c r="IB8" s="19"/>
      <c r="IC8" s="19"/>
      <c r="ID8" s="19"/>
      <c r="IE8" s="78"/>
      <c r="IF8" s="24"/>
      <c r="IG8" s="17"/>
      <c r="IH8" s="129"/>
      <c r="II8" s="205" t="s">
        <v>59</v>
      </c>
      <c r="IJ8" s="208"/>
      <c r="IK8" s="208"/>
      <c r="IL8" s="208">
        <v>33.898310000000002</v>
      </c>
      <c r="IM8" s="208"/>
      <c r="IN8" s="208"/>
      <c r="IO8" s="78"/>
      <c r="IP8" s="24"/>
      <c r="IQ8" s="17"/>
      <c r="IR8" s="129"/>
      <c r="IS8" s="46" t="s">
        <v>59</v>
      </c>
      <c r="IT8" s="19"/>
      <c r="IU8" s="19"/>
      <c r="IV8" s="19"/>
      <c r="IW8" s="19"/>
      <c r="IX8" s="19"/>
      <c r="IY8" s="78"/>
      <c r="IZ8" s="24"/>
      <c r="JA8" s="17"/>
      <c r="JB8" s="129"/>
      <c r="JC8" s="46" t="s">
        <v>59</v>
      </c>
      <c r="JD8" s="19">
        <v>17.568706794806946</v>
      </c>
      <c r="JE8" s="19"/>
      <c r="JF8" s="19"/>
      <c r="JG8" s="19"/>
      <c r="JH8" s="19">
        <v>17.568706794806946</v>
      </c>
      <c r="JI8" s="78"/>
      <c r="JJ8" s="24"/>
      <c r="JK8" s="17"/>
      <c r="JL8" s="129"/>
      <c r="JM8" s="46" t="s">
        <v>59</v>
      </c>
      <c r="JN8" s="19">
        <v>20.440000000000001</v>
      </c>
      <c r="JO8" s="19"/>
      <c r="JP8" s="19"/>
      <c r="JQ8" s="19"/>
      <c r="JR8" s="19">
        <v>20.440000000000001</v>
      </c>
      <c r="JS8" s="78"/>
      <c r="JT8" s="24"/>
      <c r="JU8" s="17"/>
      <c r="JV8" s="129"/>
      <c r="JW8" s="46" t="s">
        <v>59</v>
      </c>
      <c r="JX8" s="19">
        <v>20.42352</v>
      </c>
      <c r="JY8" s="19"/>
      <c r="JZ8" s="19"/>
      <c r="KA8" s="19"/>
      <c r="KB8" s="19">
        <v>20.42352</v>
      </c>
      <c r="KC8" s="78"/>
      <c r="KD8" s="24"/>
      <c r="KE8" s="17"/>
      <c r="KF8" s="129"/>
      <c r="KG8" s="46" t="s">
        <v>59</v>
      </c>
      <c r="KH8" s="19"/>
      <c r="KI8" s="19"/>
      <c r="KJ8" s="19"/>
      <c r="KK8" s="19"/>
      <c r="KL8" s="19"/>
      <c r="KM8" s="78"/>
      <c r="KN8" s="24"/>
      <c r="KO8" s="17"/>
      <c r="KP8" s="129"/>
      <c r="KQ8" s="46" t="s">
        <v>59</v>
      </c>
      <c r="KR8" s="19"/>
      <c r="KS8" s="19"/>
      <c r="KT8" s="19"/>
      <c r="KU8" s="19"/>
      <c r="KV8" s="19"/>
      <c r="KW8" s="78"/>
      <c r="KX8" s="24"/>
      <c r="KY8" s="17"/>
      <c r="KZ8" s="129"/>
      <c r="LA8" s="46" t="s">
        <v>59</v>
      </c>
      <c r="LB8" s="19"/>
      <c r="LC8" s="19"/>
      <c r="LD8" s="19"/>
      <c r="LE8" s="19"/>
      <c r="LF8" s="19"/>
      <c r="LG8" s="78"/>
      <c r="LH8" s="24"/>
      <c r="LI8" s="17"/>
      <c r="LJ8" s="129" t="s">
        <v>386</v>
      </c>
      <c r="LK8" s="46" t="s">
        <v>59</v>
      </c>
      <c r="LL8" s="19"/>
      <c r="LM8" s="19"/>
      <c r="LN8" s="19">
        <v>19.48701709943002</v>
      </c>
      <c r="LO8" s="19"/>
      <c r="LP8" s="19">
        <v>24.065548613394718</v>
      </c>
      <c r="LQ8" s="78"/>
      <c r="LR8" s="24"/>
      <c r="LS8" s="17"/>
      <c r="LT8" s="129" t="s">
        <v>386</v>
      </c>
      <c r="LU8" s="445" t="s">
        <v>59</v>
      </c>
      <c r="LV8" s="446"/>
      <c r="LW8" s="446"/>
      <c r="LX8" s="446">
        <v>31.96033186913856</v>
      </c>
      <c r="LY8" s="446"/>
      <c r="LZ8" s="446">
        <v>49.707960171330036</v>
      </c>
      <c r="MA8" s="447"/>
      <c r="MB8" s="24"/>
      <c r="MC8" s="17"/>
      <c r="MD8" s="129" t="s">
        <v>386</v>
      </c>
      <c r="ME8" s="445" t="s">
        <v>59</v>
      </c>
      <c r="MF8" s="446"/>
      <c r="MG8" s="446">
        <v>48.272921108742004</v>
      </c>
      <c r="MH8" s="446">
        <v>36.972624798711756</v>
      </c>
      <c r="MI8" s="446"/>
      <c r="MJ8" s="446">
        <v>52.477602035173099</v>
      </c>
      <c r="MK8" s="447"/>
      <c r="ML8" s="24"/>
      <c r="MM8" s="17"/>
    </row>
    <row xmlns:x14ac="http://schemas.microsoft.com/office/spreadsheetml/2009/9/ac" r="9" s="4" customFormat="true" x14ac:dyDescent="0.25">
      <c r="A9" s="422" t="str">
        <f ca="true">IF(ISBLANK('Data Summary'!A11),"",'Data Summary'!A11)</f>
        <v>NER_2008_EMIS</v>
      </c>
      <c r="B9" s="129"/>
      <c r="C9" s="46" t="s">
        <v>110</v>
      </c>
      <c r="D9" s="19"/>
      <c r="E9" s="19"/>
      <c r="F9" s="19"/>
      <c r="G9" s="19"/>
      <c r="H9" s="19"/>
      <c r="I9" s="78"/>
      <c r="J9" s="24"/>
      <c r="K9" s="17"/>
      <c r="L9" s="129"/>
      <c r="M9" s="46" t="s">
        <v>110</v>
      </c>
      <c r="N9" s="19"/>
      <c r="O9" s="19"/>
      <c r="P9" s="19"/>
      <c r="Q9" s="19"/>
      <c r="R9" s="19"/>
      <c r="S9" s="78"/>
      <c r="T9" s="24"/>
      <c r="U9" s="17"/>
      <c r="V9" s="129"/>
      <c r="W9" s="46" t="s">
        <v>110</v>
      </c>
      <c r="X9" s="19"/>
      <c r="Y9" s="19"/>
      <c r="Z9" s="19"/>
      <c r="AA9" s="19"/>
      <c r="AB9" s="19"/>
      <c r="AC9" s="78"/>
      <c r="AD9" s="24"/>
      <c r="AE9" s="17"/>
      <c r="AF9" s="129"/>
      <c r="AG9" s="46" t="s">
        <v>110</v>
      </c>
      <c r="AH9" s="19"/>
      <c r="AI9" s="19"/>
      <c r="AJ9" s="19"/>
      <c r="AK9" s="19"/>
      <c r="AL9" s="19"/>
      <c r="AM9" s="78"/>
      <c r="AN9" s="24"/>
      <c r="AO9" s="17"/>
      <c r="AP9" s="129"/>
      <c r="AQ9" s="46" t="s">
        <v>110</v>
      </c>
      <c r="AR9" s="19"/>
      <c r="AS9" s="19"/>
      <c r="AT9" s="19"/>
      <c r="AU9" s="19"/>
      <c r="AV9" s="19"/>
      <c r="AW9" s="78"/>
      <c r="AX9" s="24"/>
      <c r="AY9" s="17"/>
      <c r="AZ9" s="129"/>
      <c r="BA9" s="46" t="s">
        <v>110</v>
      </c>
      <c r="BB9" s="19"/>
      <c r="BC9" s="19"/>
      <c r="BD9" s="19"/>
      <c r="BE9" s="19"/>
      <c r="BF9" s="19"/>
      <c r="BG9" s="78"/>
      <c r="BH9" s="24"/>
      <c r="BI9" s="17"/>
      <c r="BJ9" s="129"/>
      <c r="BK9" s="46" t="s">
        <v>110</v>
      </c>
      <c r="BL9" s="19"/>
      <c r="BM9" s="19"/>
      <c r="BN9" s="19"/>
      <c r="BO9" s="19"/>
      <c r="BP9" s="19"/>
      <c r="BQ9" s="78"/>
      <c r="BR9" s="24"/>
      <c r="BS9" s="17"/>
      <c r="BT9" s="129"/>
      <c r="BU9" s="46" t="s">
        <v>110</v>
      </c>
      <c r="BV9" s="19"/>
      <c r="BW9" s="19"/>
      <c r="BX9" s="19"/>
      <c r="BY9" s="19"/>
      <c r="BZ9" s="19"/>
      <c r="CA9" s="78"/>
      <c r="CB9" s="24"/>
      <c r="CC9" s="17"/>
      <c r="CD9" s="129"/>
      <c r="CE9" s="46" t="s">
        <v>110</v>
      </c>
      <c r="CF9" s="19"/>
      <c r="CG9" s="19"/>
      <c r="CH9" s="19"/>
      <c r="CI9" s="19"/>
      <c r="CJ9" s="19"/>
      <c r="CK9" s="78"/>
      <c r="CL9" s="24"/>
      <c r="CM9" s="17"/>
      <c r="CN9" s="129"/>
      <c r="CO9" s="104" t="s">
        <v>110</v>
      </c>
      <c r="CP9" s="19"/>
      <c r="CQ9" s="19"/>
      <c r="CR9" s="19"/>
      <c r="CS9" s="19"/>
      <c r="CT9" s="19"/>
      <c r="CU9" s="78"/>
      <c r="CV9" s="24"/>
      <c r="CW9" s="17"/>
      <c r="CX9" s="129"/>
      <c r="CY9" s="46" t="s">
        <v>110</v>
      </c>
      <c r="CZ9" s="19"/>
      <c r="DA9" s="19"/>
      <c r="DB9" s="19"/>
      <c r="DC9" s="19"/>
      <c r="DD9" s="19"/>
      <c r="DE9" s="78"/>
      <c r="DF9" s="24"/>
      <c r="DG9" s="17"/>
      <c r="DH9" s="129"/>
      <c r="DI9" s="46" t="s">
        <v>110</v>
      </c>
      <c r="DJ9" s="19"/>
      <c r="DK9" s="19"/>
      <c r="DL9" s="19"/>
      <c r="DM9" s="19"/>
      <c r="DN9" s="19"/>
      <c r="DO9" s="78"/>
      <c r="DP9" s="24"/>
      <c r="DQ9" s="17"/>
      <c r="DR9" s="129"/>
      <c r="DS9" s="46" t="s">
        <v>110</v>
      </c>
      <c r="DT9" s="19"/>
      <c r="DU9" s="19"/>
      <c r="DV9" s="19"/>
      <c r="DW9" s="19"/>
      <c r="DX9" s="19"/>
      <c r="DY9" s="78"/>
      <c r="DZ9" s="24"/>
      <c r="EA9" s="17"/>
      <c r="EB9" s="129"/>
      <c r="EC9" s="46" t="s">
        <v>110</v>
      </c>
      <c r="ED9" s="19"/>
      <c r="EE9" s="19"/>
      <c r="EF9" s="19"/>
      <c r="EG9" s="19"/>
      <c r="EH9" s="19"/>
      <c r="EI9" s="78"/>
      <c r="EJ9" s="24"/>
      <c r="EK9" s="17"/>
      <c r="EL9" s="129"/>
      <c r="EM9" s="46" t="s">
        <v>110</v>
      </c>
      <c r="EN9" s="19"/>
      <c r="EO9" s="19"/>
      <c r="EP9" s="19"/>
      <c r="EQ9" s="19"/>
      <c r="ER9" s="19"/>
      <c r="ES9" s="78"/>
      <c r="ET9" s="24"/>
      <c r="EU9" s="17"/>
      <c r="EV9" s="129"/>
      <c r="EW9" s="46" t="s">
        <v>110</v>
      </c>
      <c r="EX9" s="19"/>
      <c r="EY9" s="19"/>
      <c r="EZ9" s="19"/>
      <c r="FA9" s="19"/>
      <c r="FB9" s="19"/>
      <c r="FC9" s="78"/>
      <c r="FD9" s="24"/>
      <c r="FE9" s="17"/>
      <c r="FF9" s="129"/>
      <c r="FG9" s="46" t="s">
        <v>110</v>
      </c>
      <c r="FH9" s="19"/>
      <c r="FI9" s="19"/>
      <c r="FJ9" s="19"/>
      <c r="FK9" s="19"/>
      <c r="FL9" s="19"/>
      <c r="FM9" s="78"/>
      <c r="FN9" s="24"/>
      <c r="FO9" s="17"/>
      <c r="FP9" s="129"/>
      <c r="FQ9" s="46" t="s">
        <v>110</v>
      </c>
      <c r="FR9" s="19"/>
      <c r="FS9" s="19"/>
      <c r="FT9" s="19"/>
      <c r="FU9" s="19"/>
      <c r="FV9" s="19"/>
      <c r="FW9" s="78"/>
      <c r="FX9" s="24"/>
      <c r="FY9" s="17"/>
      <c r="FZ9" s="129"/>
      <c r="GA9" s="46" t="s">
        <v>110</v>
      </c>
      <c r="GB9" s="19"/>
      <c r="GC9" s="19"/>
      <c r="GD9" s="19"/>
      <c r="GE9" s="19"/>
      <c r="GF9" s="19"/>
      <c r="GG9" s="78"/>
      <c r="GH9" s="24"/>
      <c r="GI9" s="17"/>
      <c r="GJ9" s="129"/>
      <c r="GK9" s="46" t="s">
        <v>110</v>
      </c>
      <c r="GL9" s="19"/>
      <c r="GM9" s="19"/>
      <c r="GN9" s="19"/>
      <c r="GO9" s="19"/>
      <c r="GP9" s="19"/>
      <c r="GQ9" s="78"/>
      <c r="GR9" s="24"/>
      <c r="GS9" s="17"/>
      <c r="GT9" s="129"/>
      <c r="GU9" s="46" t="s">
        <v>110</v>
      </c>
      <c r="GV9" s="19"/>
      <c r="GW9" s="19"/>
      <c r="GX9" s="19"/>
      <c r="GY9" s="19"/>
      <c r="GZ9" s="19"/>
      <c r="HA9" s="78"/>
      <c r="HB9" s="24"/>
      <c r="HC9" s="17"/>
      <c r="HD9" s="129"/>
      <c r="HE9" s="46" t="s">
        <v>110</v>
      </c>
      <c r="HF9" s="19"/>
      <c r="HG9" s="19"/>
      <c r="HH9" s="19"/>
      <c r="HI9" s="19"/>
      <c r="HJ9" s="19"/>
      <c r="HK9" s="78"/>
      <c r="HL9" s="24"/>
      <c r="HM9" s="17"/>
      <c r="HN9" s="129"/>
      <c r="HO9" s="46" t="s">
        <v>110</v>
      </c>
      <c r="HP9" s="19"/>
      <c r="HQ9" s="19"/>
      <c r="HR9" s="19"/>
      <c r="HS9" s="19"/>
      <c r="HT9" s="19"/>
      <c r="HU9" s="78"/>
      <c r="HV9" s="24"/>
      <c r="HW9" s="17"/>
      <c r="HX9" s="129"/>
      <c r="HY9" s="46" t="s">
        <v>110</v>
      </c>
      <c r="HZ9" s="19"/>
      <c r="IA9" s="19"/>
      <c r="IB9" s="19"/>
      <c r="IC9" s="19"/>
      <c r="ID9" s="19"/>
      <c r="IE9" s="78"/>
      <c r="IF9" s="24"/>
      <c r="IG9" s="17"/>
      <c r="IH9" s="129"/>
      <c r="II9" s="205" t="s">
        <v>110</v>
      </c>
      <c r="IJ9" s="208"/>
      <c r="IK9" s="208"/>
      <c r="IL9" s="208">
        <v>27.118639999999999</v>
      </c>
      <c r="IM9" s="208"/>
      <c r="IN9" s="208"/>
      <c r="IO9" s="78"/>
      <c r="IP9" s="24"/>
      <c r="IQ9" s="17"/>
      <c r="IR9" s="129"/>
      <c r="IS9" s="46" t="s">
        <v>110</v>
      </c>
      <c r="IT9" s="19"/>
      <c r="IU9" s="19"/>
      <c r="IV9" s="19"/>
      <c r="IW9" s="19"/>
      <c r="IX9" s="19"/>
      <c r="IY9" s="78"/>
      <c r="IZ9" s="24"/>
      <c r="JA9" s="17"/>
      <c r="JB9" s="129"/>
      <c r="JC9" s="46" t="s">
        <v>110</v>
      </c>
      <c r="JD9" s="19"/>
      <c r="JE9" s="19"/>
      <c r="JF9" s="19"/>
      <c r="JG9" s="19"/>
      <c r="JH9" s="19"/>
      <c r="JI9" s="78"/>
      <c r="JJ9" s="24"/>
      <c r="JK9" s="17"/>
      <c r="JL9" s="129"/>
      <c r="JM9" s="46" t="s">
        <v>110</v>
      </c>
      <c r="JN9" s="19"/>
      <c r="JO9" s="19"/>
      <c r="JP9" s="19"/>
      <c r="JQ9" s="19"/>
      <c r="JR9" s="19"/>
      <c r="JS9" s="78"/>
      <c r="JT9" s="24"/>
      <c r="JU9" s="17"/>
      <c r="JV9" s="129"/>
      <c r="JW9" s="46" t="s">
        <v>110</v>
      </c>
      <c r="JX9" s="19"/>
      <c r="JY9" s="19"/>
      <c r="JZ9" s="19"/>
      <c r="KA9" s="19"/>
      <c r="KB9" s="19"/>
      <c r="KC9" s="78"/>
      <c r="KD9" s="24"/>
      <c r="KE9" s="17"/>
      <c r="KF9" s="129"/>
      <c r="KG9" s="46" t="s">
        <v>110</v>
      </c>
      <c r="KH9" s="19"/>
      <c r="KI9" s="19"/>
      <c r="KJ9" s="19"/>
      <c r="KK9" s="19"/>
      <c r="KL9" s="19"/>
      <c r="KM9" s="78"/>
      <c r="KN9" s="24"/>
      <c r="KO9" s="17"/>
      <c r="KP9" s="129"/>
      <c r="KQ9" s="46" t="s">
        <v>110</v>
      </c>
      <c r="KR9" s="19"/>
      <c r="KS9" s="19"/>
      <c r="KT9" s="19"/>
      <c r="KU9" s="19"/>
      <c r="KV9" s="19"/>
      <c r="KW9" s="78"/>
      <c r="KX9" s="24"/>
      <c r="KY9" s="17"/>
      <c r="KZ9" s="129"/>
      <c r="LA9" s="46" t="s">
        <v>110</v>
      </c>
      <c r="LB9" s="19"/>
      <c r="LC9" s="19"/>
      <c r="LD9" s="19"/>
      <c r="LE9" s="19"/>
      <c r="LF9" s="19"/>
      <c r="LG9" s="78"/>
      <c r="LH9" s="24"/>
      <c r="LI9" s="17"/>
      <c r="LJ9" s="129"/>
      <c r="LK9" s="46" t="s">
        <v>110</v>
      </c>
      <c r="LL9" s="19"/>
      <c r="LM9" s="19"/>
      <c r="LN9" s="19"/>
      <c r="LO9" s="19"/>
      <c r="LP9" s="19"/>
      <c r="LQ9" s="78"/>
      <c r="LR9" s="24"/>
      <c r="LS9" s="17"/>
      <c r="LT9" s="129"/>
      <c r="LU9" s="46" t="s">
        <v>110</v>
      </c>
      <c r="LV9" s="19"/>
      <c r="LW9" s="19"/>
      <c r="LX9" s="19"/>
      <c r="LY9" s="19"/>
      <c r="LZ9" s="19"/>
      <c r="MA9" s="78"/>
      <c r="MB9" s="24"/>
      <c r="MC9" s="17"/>
      <c r="MD9" s="129"/>
      <c r="ME9" s="46" t="s">
        <v>110</v>
      </c>
      <c r="MF9" s="19"/>
      <c r="MG9" s="19"/>
      <c r="MH9" s="19"/>
      <c r="MI9" s="19"/>
      <c r="MJ9" s="19"/>
      <c r="MK9" s="78"/>
      <c r="ML9" s="24"/>
      <c r="MM9" s="17"/>
    </row>
    <row xmlns:x14ac="http://schemas.microsoft.com/office/spreadsheetml/2009/9/ac" r="10" s="4" customFormat="true" x14ac:dyDescent="0.25">
      <c r="A10" s="422" t="str">
        <f ca="true">IF(ISBLANK('Data Summary'!A12),"",'Data Summary'!A12)</f>
        <v>NER_2009_EMIS</v>
      </c>
      <c r="B10" s="129"/>
      <c r="C10" s="65" t="s">
        <v>22</v>
      </c>
      <c r="D10" s="79"/>
      <c r="E10" s="19"/>
      <c r="F10" s="19"/>
      <c r="G10" s="19"/>
      <c r="H10" s="7"/>
      <c r="I10" s="26"/>
      <c r="J10" s="24"/>
      <c r="K10" s="17"/>
      <c r="L10" s="129"/>
      <c r="M10" s="65" t="s">
        <v>22</v>
      </c>
      <c r="N10" s="79"/>
      <c r="O10" s="19"/>
      <c r="P10" s="19"/>
      <c r="Q10" s="19"/>
      <c r="R10" s="7"/>
      <c r="S10" s="26"/>
      <c r="T10" s="24"/>
      <c r="U10" s="17"/>
      <c r="V10" s="129"/>
      <c r="W10" s="65" t="s">
        <v>22</v>
      </c>
      <c r="X10" s="79"/>
      <c r="Y10" s="19"/>
      <c r="Z10" s="19"/>
      <c r="AA10" s="19"/>
      <c r="AB10" s="7"/>
      <c r="AC10" s="26"/>
      <c r="AD10" s="24"/>
      <c r="AE10" s="17"/>
      <c r="AF10" s="129"/>
      <c r="AG10" s="65" t="s">
        <v>22</v>
      </c>
      <c r="AH10" s="79"/>
      <c r="AI10" s="19"/>
      <c r="AJ10" s="19"/>
      <c r="AK10" s="19"/>
      <c r="AL10" s="7"/>
      <c r="AM10" s="26"/>
      <c r="AN10" s="24"/>
      <c r="AO10" s="17"/>
      <c r="AP10" s="129"/>
      <c r="AQ10" s="65" t="s">
        <v>22</v>
      </c>
      <c r="AR10" s="79"/>
      <c r="AS10" s="19"/>
      <c r="AT10" s="19"/>
      <c r="AU10" s="19"/>
      <c r="AV10" s="7"/>
      <c r="AW10" s="26"/>
      <c r="AX10" s="24"/>
      <c r="AY10" s="17"/>
      <c r="AZ10" s="129"/>
      <c r="BA10" s="65" t="s">
        <v>22</v>
      </c>
      <c r="BB10" s="79"/>
      <c r="BC10" s="19"/>
      <c r="BD10" s="19"/>
      <c r="BE10" s="19"/>
      <c r="BF10" s="19"/>
      <c r="BG10" s="78"/>
      <c r="BH10" s="24"/>
      <c r="BI10" s="17"/>
      <c r="BJ10" s="129"/>
      <c r="BK10" s="65" t="s">
        <v>22</v>
      </c>
      <c r="BL10" s="79"/>
      <c r="BM10" s="19"/>
      <c r="BN10" s="19"/>
      <c r="BO10" s="19"/>
      <c r="BP10" s="19"/>
      <c r="BQ10" s="78"/>
      <c r="BR10" s="24"/>
      <c r="BS10" s="17"/>
      <c r="BT10" s="129"/>
      <c r="BU10" s="65" t="s">
        <v>22</v>
      </c>
      <c r="BV10" s="79"/>
      <c r="BW10" s="19"/>
      <c r="BX10" s="19"/>
      <c r="BY10" s="19"/>
      <c r="BZ10" s="19"/>
      <c r="CA10" s="78"/>
      <c r="CB10" s="24"/>
      <c r="CC10" s="17"/>
      <c r="CD10" s="129"/>
      <c r="CE10" s="65" t="s">
        <v>22</v>
      </c>
      <c r="CF10" s="79"/>
      <c r="CG10" s="19"/>
      <c r="CH10" s="19"/>
      <c r="CI10" s="19"/>
      <c r="CJ10" s="7"/>
      <c r="CK10" s="26"/>
      <c r="CL10" s="24"/>
      <c r="CM10" s="17"/>
      <c r="CN10" s="129"/>
      <c r="CO10" s="65" t="s">
        <v>22</v>
      </c>
      <c r="CP10" s="79"/>
      <c r="CQ10" s="19"/>
      <c r="CR10" s="19"/>
      <c r="CS10" s="19"/>
      <c r="CT10" s="19"/>
      <c r="CU10" s="78"/>
      <c r="CV10" s="24"/>
      <c r="CW10" s="17"/>
      <c r="CX10" s="129"/>
      <c r="CY10" s="65" t="s">
        <v>22</v>
      </c>
      <c r="CZ10" s="79"/>
      <c r="DA10" s="19"/>
      <c r="DB10" s="19"/>
      <c r="DC10" s="19"/>
      <c r="DD10" s="19"/>
      <c r="DE10" s="78"/>
      <c r="DF10" s="24"/>
      <c r="DG10" s="17"/>
      <c r="DH10" s="129"/>
      <c r="DI10" s="65" t="s">
        <v>22</v>
      </c>
      <c r="DJ10" s="79"/>
      <c r="DK10" s="19"/>
      <c r="DL10" s="19"/>
      <c r="DM10" s="19"/>
      <c r="DN10" s="19"/>
      <c r="DO10" s="78"/>
      <c r="DP10" s="24"/>
      <c r="DQ10" s="17"/>
      <c r="DR10" s="129"/>
      <c r="DS10" s="65" t="s">
        <v>22</v>
      </c>
      <c r="DT10" s="79"/>
      <c r="DU10" s="19"/>
      <c r="DV10" s="19"/>
      <c r="DW10" s="19"/>
      <c r="DX10" s="19"/>
      <c r="DY10" s="78"/>
      <c r="DZ10" s="24"/>
      <c r="EA10" s="17"/>
      <c r="EB10" s="129"/>
      <c r="EC10" s="65" t="s">
        <v>22</v>
      </c>
      <c r="ED10" s="79"/>
      <c r="EE10" s="19"/>
      <c r="EF10" s="19"/>
      <c r="EG10" s="19"/>
      <c r="EH10" s="19"/>
      <c r="EI10" s="78"/>
      <c r="EJ10" s="24"/>
      <c r="EK10" s="17"/>
      <c r="EL10" s="129"/>
      <c r="EM10" s="65" t="s">
        <v>22</v>
      </c>
      <c r="EN10" s="79"/>
      <c r="EO10" s="19"/>
      <c r="EP10" s="19"/>
      <c r="EQ10" s="19"/>
      <c r="ER10" s="19"/>
      <c r="ES10" s="78"/>
      <c r="ET10" s="24"/>
      <c r="EU10" s="17"/>
      <c r="EV10" s="129"/>
      <c r="EW10" s="65" t="s">
        <v>22</v>
      </c>
      <c r="EX10" s="79"/>
      <c r="EY10" s="19"/>
      <c r="EZ10" s="19"/>
      <c r="FA10" s="19"/>
      <c r="FB10" s="19"/>
      <c r="FC10" s="78"/>
      <c r="FD10" s="24"/>
      <c r="FE10" s="17"/>
      <c r="FF10" s="129"/>
      <c r="FG10" s="65" t="s">
        <v>22</v>
      </c>
      <c r="FH10" s="79"/>
      <c r="FI10" s="19"/>
      <c r="FJ10" s="19"/>
      <c r="FK10" s="19"/>
      <c r="FL10" s="19"/>
      <c r="FM10" s="78"/>
      <c r="FN10" s="24"/>
      <c r="FO10" s="17"/>
      <c r="FP10" s="129"/>
      <c r="FQ10" s="65" t="s">
        <v>22</v>
      </c>
      <c r="FR10" s="79"/>
      <c r="FS10" s="19"/>
      <c r="FT10" s="19"/>
      <c r="FU10" s="19"/>
      <c r="FV10" s="19"/>
      <c r="FW10" s="78"/>
      <c r="FX10" s="24"/>
      <c r="FY10" s="17"/>
      <c r="FZ10" s="129"/>
      <c r="GA10" s="65" t="s">
        <v>22</v>
      </c>
      <c r="GB10" s="79"/>
      <c r="GC10" s="19"/>
      <c r="GD10" s="19"/>
      <c r="GE10" s="19"/>
      <c r="GF10" s="19"/>
      <c r="GG10" s="78"/>
      <c r="GH10" s="24"/>
      <c r="GI10" s="17"/>
      <c r="GJ10" s="129"/>
      <c r="GK10" s="65" t="s">
        <v>22</v>
      </c>
      <c r="GL10" s="79"/>
      <c r="GM10" s="19"/>
      <c r="GN10" s="19"/>
      <c r="GO10" s="19"/>
      <c r="GP10" s="19"/>
      <c r="GQ10" s="78"/>
      <c r="GR10" s="24"/>
      <c r="GS10" s="17"/>
      <c r="GT10" s="129"/>
      <c r="GU10" s="65" t="s">
        <v>22</v>
      </c>
      <c r="GV10" s="79"/>
      <c r="GW10" s="19"/>
      <c r="GX10" s="19"/>
      <c r="GY10" s="19"/>
      <c r="GZ10" s="19"/>
      <c r="HA10" s="78"/>
      <c r="HB10" s="24"/>
      <c r="HC10" s="17"/>
      <c r="HD10" s="129"/>
      <c r="HE10" s="65" t="s">
        <v>22</v>
      </c>
      <c r="HF10" s="79"/>
      <c r="HG10" s="19"/>
      <c r="HH10" s="19"/>
      <c r="HI10" s="19"/>
      <c r="HJ10" s="19"/>
      <c r="HK10" s="78"/>
      <c r="HL10" s="24"/>
      <c r="HM10" s="17"/>
      <c r="HN10" s="129"/>
      <c r="HO10" s="65" t="s">
        <v>22</v>
      </c>
      <c r="HP10" s="79"/>
      <c r="HQ10" s="19"/>
      <c r="HR10" s="19"/>
      <c r="HS10" s="19"/>
      <c r="HT10" s="19"/>
      <c r="HU10" s="78"/>
      <c r="HV10" s="24"/>
      <c r="HW10" s="17"/>
      <c r="HX10" s="129"/>
      <c r="HY10" s="65" t="s">
        <v>22</v>
      </c>
      <c r="HZ10" s="79"/>
      <c r="IA10" s="19"/>
      <c r="IB10" s="19"/>
      <c r="IC10" s="19"/>
      <c r="ID10" s="19"/>
      <c r="IE10" s="78"/>
      <c r="IF10" s="24"/>
      <c r="IG10" s="17"/>
      <c r="IH10" s="129"/>
      <c r="II10" s="206" t="s">
        <v>22</v>
      </c>
      <c r="IJ10" s="208"/>
      <c r="IK10" s="208"/>
      <c r="IL10" s="208">
        <v>33.898310000000002</v>
      </c>
      <c r="IM10" s="208"/>
      <c r="IN10" s="208"/>
      <c r="IO10" s="78"/>
      <c r="IP10" s="24"/>
      <c r="IQ10" s="17"/>
      <c r="IR10" s="129"/>
      <c r="IS10" s="65" t="s">
        <v>22</v>
      </c>
      <c r="IT10" s="79"/>
      <c r="IU10" s="19"/>
      <c r="IV10" s="19"/>
      <c r="IW10" s="19"/>
      <c r="IX10" s="19"/>
      <c r="IY10" s="78"/>
      <c r="IZ10" s="24"/>
      <c r="JA10" s="17"/>
      <c r="JB10" s="129"/>
      <c r="JC10" s="65" t="s">
        <v>22</v>
      </c>
      <c r="JD10" s="79"/>
      <c r="JE10" s="19"/>
      <c r="JF10" s="19"/>
      <c r="JG10" s="19"/>
      <c r="JH10" s="19"/>
      <c r="JI10" s="78"/>
      <c r="JJ10" s="24"/>
      <c r="JK10" s="17"/>
      <c r="JL10" s="129"/>
      <c r="JM10" s="65" t="s">
        <v>22</v>
      </c>
      <c r="JN10" s="79"/>
      <c r="JO10" s="19"/>
      <c r="JP10" s="19"/>
      <c r="JQ10" s="19"/>
      <c r="JR10" s="19"/>
      <c r="JS10" s="78"/>
      <c r="JT10" s="24"/>
      <c r="JU10" s="17"/>
      <c r="JV10" s="129"/>
      <c r="JW10" s="65" t="s">
        <v>22</v>
      </c>
      <c r="JX10" s="79"/>
      <c r="JY10" s="19"/>
      <c r="JZ10" s="19"/>
      <c r="KA10" s="19"/>
      <c r="KB10" s="19"/>
      <c r="KC10" s="78"/>
      <c r="KD10" s="24"/>
      <c r="KE10" s="17"/>
      <c r="KF10" s="129"/>
      <c r="KG10" s="65" t="s">
        <v>22</v>
      </c>
      <c r="KH10" s="79"/>
      <c r="KI10" s="19"/>
      <c r="KJ10" s="19"/>
      <c r="KK10" s="19"/>
      <c r="KL10" s="19"/>
      <c r="KM10" s="78"/>
      <c r="KN10" s="24"/>
      <c r="KO10" s="17"/>
      <c r="KP10" s="129"/>
      <c r="KQ10" s="65" t="s">
        <v>22</v>
      </c>
      <c r="KR10" s="79"/>
      <c r="KS10" s="19"/>
      <c r="KT10" s="19"/>
      <c r="KU10" s="19"/>
      <c r="KV10" s="19"/>
      <c r="KW10" s="78"/>
      <c r="KX10" s="24"/>
      <c r="KY10" s="17"/>
      <c r="KZ10" s="129"/>
      <c r="LA10" s="65" t="s">
        <v>22</v>
      </c>
      <c r="LB10" s="79"/>
      <c r="LC10" s="19"/>
      <c r="LD10" s="19"/>
      <c r="LE10" s="19"/>
      <c r="LF10" s="19"/>
      <c r="LG10" s="78"/>
      <c r="LH10" s="24"/>
      <c r="LI10" s="17"/>
      <c r="LJ10" s="129"/>
      <c r="LK10" s="65" t="s">
        <v>22</v>
      </c>
      <c r="LL10" s="79"/>
      <c r="LM10" s="19"/>
      <c r="LN10" s="19"/>
      <c r="LO10" s="19"/>
      <c r="LP10" s="19"/>
      <c r="LQ10" s="78"/>
      <c r="LR10" s="24"/>
      <c r="LS10" s="17"/>
      <c r="LT10" s="129"/>
      <c r="LU10" s="65" t="s">
        <v>22</v>
      </c>
      <c r="LV10" s="79"/>
      <c r="LW10" s="19"/>
      <c r="LX10" s="19"/>
      <c r="LY10" s="19"/>
      <c r="LZ10" s="19"/>
      <c r="MA10" s="78"/>
      <c r="MB10" s="24"/>
      <c r="MC10" s="17"/>
      <c r="MD10" s="129"/>
      <c r="ME10" s="65" t="s">
        <v>22</v>
      </c>
      <c r="MF10" s="79"/>
      <c r="MG10" s="19"/>
      <c r="MH10" s="19"/>
      <c r="MI10" s="19"/>
      <c r="MJ10" s="19"/>
      <c r="MK10" s="78"/>
      <c r="ML10" s="24"/>
      <c r="MM10" s="17"/>
    </row>
    <row xmlns:x14ac="http://schemas.microsoft.com/office/spreadsheetml/2009/9/ac" r="11" s="4" customFormat="true" x14ac:dyDescent="0.25">
      <c r="A11" s="422" t="str">
        <f ca="true">IF(ISBLANK('Data Summary'!A13),"",'Data Summary'!A13)</f>
        <v>NER_2010_EMIS</v>
      </c>
      <c r="B11" s="129"/>
      <c r="C11" s="65" t="s">
        <v>30</v>
      </c>
      <c r="D11" s="19"/>
      <c r="E11" s="7"/>
      <c r="F11" s="7"/>
      <c r="G11" s="7"/>
      <c r="H11" s="7"/>
      <c r="I11" s="26"/>
      <c r="J11" s="24"/>
      <c r="K11" s="17"/>
      <c r="L11" s="129"/>
      <c r="M11" s="65" t="s">
        <v>30</v>
      </c>
      <c r="N11" s="19"/>
      <c r="O11" s="7"/>
      <c r="P11" s="7"/>
      <c r="Q11" s="7"/>
      <c r="R11" s="7"/>
      <c r="S11" s="26"/>
      <c r="T11" s="24"/>
      <c r="U11" s="17"/>
      <c r="V11" s="129"/>
      <c r="W11" s="65" t="s">
        <v>30</v>
      </c>
      <c r="X11" s="19"/>
      <c r="Y11" s="7"/>
      <c r="Z11" s="7"/>
      <c r="AA11" s="7"/>
      <c r="AB11" s="7"/>
      <c r="AC11" s="26"/>
      <c r="AD11" s="24"/>
      <c r="AE11" s="17"/>
      <c r="AF11" s="129"/>
      <c r="AG11" s="65" t="s">
        <v>30</v>
      </c>
      <c r="AH11" s="19"/>
      <c r="AI11" s="7"/>
      <c r="AJ11" s="7"/>
      <c r="AK11" s="7"/>
      <c r="AL11" s="7"/>
      <c r="AM11" s="26"/>
      <c r="AN11" s="24"/>
      <c r="AO11" s="17"/>
      <c r="AP11" s="129"/>
      <c r="AQ11" s="65" t="s">
        <v>30</v>
      </c>
      <c r="AR11" s="19"/>
      <c r="AS11" s="7"/>
      <c r="AT11" s="7"/>
      <c r="AU11" s="7"/>
      <c r="AV11" s="7"/>
      <c r="AW11" s="26"/>
      <c r="AX11" s="24"/>
      <c r="AY11" s="17"/>
      <c r="AZ11" s="129"/>
      <c r="BA11" s="65" t="s">
        <v>30</v>
      </c>
      <c r="BB11" s="19"/>
      <c r="BC11" s="7"/>
      <c r="BD11" s="7"/>
      <c r="BE11" s="7"/>
      <c r="BF11" s="7"/>
      <c r="BG11" s="26"/>
      <c r="BH11" s="24"/>
      <c r="BI11" s="17"/>
      <c r="BJ11" s="129"/>
      <c r="BK11" s="65" t="s">
        <v>30</v>
      </c>
      <c r="BL11" s="19"/>
      <c r="BM11" s="7"/>
      <c r="BN11" s="7"/>
      <c r="BO11" s="7"/>
      <c r="BP11" s="7"/>
      <c r="BQ11" s="26"/>
      <c r="BR11" s="24"/>
      <c r="BS11" s="17"/>
      <c r="BT11" s="129"/>
      <c r="BU11" s="65" t="s">
        <v>30</v>
      </c>
      <c r="BV11" s="19"/>
      <c r="BW11" s="7"/>
      <c r="BX11" s="7"/>
      <c r="BY11" s="7"/>
      <c r="BZ11" s="7"/>
      <c r="CA11" s="26"/>
      <c r="CB11" s="24"/>
      <c r="CC11" s="17"/>
      <c r="CD11" s="129"/>
      <c r="CE11" s="65" t="s">
        <v>30</v>
      </c>
      <c r="CF11" s="19"/>
      <c r="CG11" s="7"/>
      <c r="CH11" s="7"/>
      <c r="CI11" s="7"/>
      <c r="CJ11" s="7"/>
      <c r="CK11" s="26"/>
      <c r="CL11" s="24"/>
      <c r="CM11" s="17"/>
      <c r="CN11" s="129"/>
      <c r="CO11" s="65" t="s">
        <v>30</v>
      </c>
      <c r="CP11" s="19"/>
      <c r="CQ11" s="7"/>
      <c r="CR11" s="7"/>
      <c r="CS11" s="7"/>
      <c r="CT11" s="7"/>
      <c r="CU11" s="26"/>
      <c r="CV11" s="24"/>
      <c r="CW11" s="17"/>
      <c r="CX11" s="129"/>
      <c r="CY11" s="65" t="s">
        <v>30</v>
      </c>
      <c r="CZ11" s="19"/>
      <c r="DA11" s="7"/>
      <c r="DB11" s="7"/>
      <c r="DC11" s="7"/>
      <c r="DD11" s="7"/>
      <c r="DE11" s="26"/>
      <c r="DF11" s="24"/>
      <c r="DG11" s="17"/>
      <c r="DH11" s="129"/>
      <c r="DI11" s="65" t="s">
        <v>30</v>
      </c>
      <c r="DJ11" s="19"/>
      <c r="DK11" s="7"/>
      <c r="DL11" s="7"/>
      <c r="DM11" s="7"/>
      <c r="DN11" s="7"/>
      <c r="DO11" s="26"/>
      <c r="DP11" s="24"/>
      <c r="DQ11" s="17"/>
      <c r="DR11" s="129"/>
      <c r="DS11" s="65" t="s">
        <v>30</v>
      </c>
      <c r="DT11" s="19"/>
      <c r="DU11" s="7"/>
      <c r="DV11" s="7"/>
      <c r="DW11" s="7"/>
      <c r="DX11" s="7"/>
      <c r="DY11" s="26"/>
      <c r="DZ11" s="24"/>
      <c r="EA11" s="17"/>
      <c r="EB11" s="129"/>
      <c r="EC11" s="65" t="s">
        <v>30</v>
      </c>
      <c r="ED11" s="19"/>
      <c r="EE11" s="7"/>
      <c r="EF11" s="7"/>
      <c r="EG11" s="7"/>
      <c r="EH11" s="7"/>
      <c r="EI11" s="26"/>
      <c r="EJ11" s="24"/>
      <c r="EK11" s="17"/>
      <c r="EL11" s="129"/>
      <c r="EM11" s="65" t="s">
        <v>30</v>
      </c>
      <c r="EN11" s="19"/>
      <c r="EO11" s="7"/>
      <c r="EP11" s="7"/>
      <c r="EQ11" s="7"/>
      <c r="ER11" s="7"/>
      <c r="ES11" s="26"/>
      <c r="ET11" s="24"/>
      <c r="EU11" s="17"/>
      <c r="EV11" s="129"/>
      <c r="EW11" s="65" t="s">
        <v>30</v>
      </c>
      <c r="EX11" s="19"/>
      <c r="EY11" s="7"/>
      <c r="EZ11" s="7"/>
      <c r="FA11" s="7"/>
      <c r="FB11" s="7"/>
      <c r="FC11" s="26"/>
      <c r="FD11" s="24"/>
      <c r="FE11" s="17"/>
      <c r="FF11" s="129"/>
      <c r="FG11" s="65" t="s">
        <v>30</v>
      </c>
      <c r="FH11" s="19"/>
      <c r="FI11" s="7"/>
      <c r="FJ11" s="7"/>
      <c r="FK11" s="7"/>
      <c r="FL11" s="7"/>
      <c r="FM11" s="26"/>
      <c r="FN11" s="24"/>
      <c r="FO11" s="17"/>
      <c r="FP11" s="129"/>
      <c r="FQ11" s="65" t="s">
        <v>30</v>
      </c>
      <c r="FR11" s="19"/>
      <c r="FS11" s="7"/>
      <c r="FT11" s="7"/>
      <c r="FU11" s="7"/>
      <c r="FV11" s="7"/>
      <c r="FW11" s="26"/>
      <c r="FX11" s="24"/>
      <c r="FY11" s="17"/>
      <c r="FZ11" s="129"/>
      <c r="GA11" s="65" t="s">
        <v>30</v>
      </c>
      <c r="GB11" s="19"/>
      <c r="GC11" s="7"/>
      <c r="GD11" s="7"/>
      <c r="GE11" s="7"/>
      <c r="GF11" s="7"/>
      <c r="GG11" s="26"/>
      <c r="GH11" s="24"/>
      <c r="GI11" s="17"/>
      <c r="GJ11" s="129"/>
      <c r="GK11" s="65" t="s">
        <v>30</v>
      </c>
      <c r="GL11" s="19"/>
      <c r="GM11" s="7"/>
      <c r="GN11" s="7"/>
      <c r="GO11" s="7"/>
      <c r="GP11" s="7"/>
      <c r="GQ11" s="26"/>
      <c r="GR11" s="24"/>
      <c r="GS11" s="17"/>
      <c r="GT11" s="129"/>
      <c r="GU11" s="65" t="s">
        <v>30</v>
      </c>
      <c r="GV11" s="19"/>
      <c r="GW11" s="7"/>
      <c r="GX11" s="7"/>
      <c r="GY11" s="7"/>
      <c r="GZ11" s="7"/>
      <c r="HA11" s="26"/>
      <c r="HB11" s="24"/>
      <c r="HC11" s="17"/>
      <c r="HD11" s="129"/>
      <c r="HE11" s="65" t="s">
        <v>30</v>
      </c>
      <c r="HF11" s="19"/>
      <c r="HG11" s="7"/>
      <c r="HH11" s="7"/>
      <c r="HI11" s="7"/>
      <c r="HJ11" s="7"/>
      <c r="HK11" s="26"/>
      <c r="HL11" s="24"/>
      <c r="HM11" s="17"/>
      <c r="HN11" s="129"/>
      <c r="HO11" s="65" t="s">
        <v>30</v>
      </c>
      <c r="HP11" s="19"/>
      <c r="HQ11" s="7"/>
      <c r="HR11" s="7"/>
      <c r="HS11" s="7"/>
      <c r="HT11" s="7"/>
      <c r="HU11" s="26"/>
      <c r="HV11" s="24"/>
      <c r="HW11" s="17"/>
      <c r="HX11" s="129"/>
      <c r="HY11" s="65" t="s">
        <v>30</v>
      </c>
      <c r="HZ11" s="19"/>
      <c r="IA11" s="7"/>
      <c r="IB11" s="7"/>
      <c r="IC11" s="7"/>
      <c r="ID11" s="7"/>
      <c r="IE11" s="26"/>
      <c r="IF11" s="24"/>
      <c r="IG11" s="17"/>
      <c r="IH11" s="129"/>
      <c r="II11" s="206" t="s">
        <v>30</v>
      </c>
      <c r="IJ11" s="208"/>
      <c r="IK11" s="207"/>
      <c r="IL11" s="207">
        <v>32.203389999999999</v>
      </c>
      <c r="IM11" s="207"/>
      <c r="IN11" s="207"/>
      <c r="IO11" s="26"/>
      <c r="IP11" s="24"/>
      <c r="IQ11" s="17"/>
      <c r="IR11" s="129"/>
      <c r="IS11" s="65" t="s">
        <v>30</v>
      </c>
      <c r="IT11" s="19"/>
      <c r="IU11" s="7"/>
      <c r="IV11" s="7"/>
      <c r="IW11" s="7"/>
      <c r="IX11" s="7"/>
      <c r="IY11" s="26"/>
      <c r="IZ11" s="24"/>
      <c r="JA11" s="17"/>
      <c r="JB11" s="129"/>
      <c r="JC11" s="65" t="s">
        <v>30</v>
      </c>
      <c r="JD11" s="19"/>
      <c r="JE11" s="7"/>
      <c r="JF11" s="7"/>
      <c r="JG11" s="7"/>
      <c r="JH11" s="7"/>
      <c r="JI11" s="26"/>
      <c r="JJ11" s="24"/>
      <c r="JK11" s="17"/>
      <c r="JL11" s="129"/>
      <c r="JM11" s="65" t="s">
        <v>30</v>
      </c>
      <c r="JN11" s="19"/>
      <c r="JO11" s="7"/>
      <c r="JP11" s="7"/>
      <c r="JQ11" s="7"/>
      <c r="JR11" s="7"/>
      <c r="JS11" s="26"/>
      <c r="JT11" s="24"/>
      <c r="JU11" s="17"/>
      <c r="JV11" s="129"/>
      <c r="JW11" s="65" t="s">
        <v>30</v>
      </c>
      <c r="JX11" s="19"/>
      <c r="JY11" s="7"/>
      <c r="JZ11" s="7"/>
      <c r="KA11" s="7"/>
      <c r="KB11" s="7"/>
      <c r="KC11" s="26"/>
      <c r="KD11" s="24"/>
      <c r="KE11" s="17"/>
      <c r="KF11" s="129"/>
      <c r="KG11" s="65" t="s">
        <v>30</v>
      </c>
      <c r="KH11" s="19"/>
      <c r="KI11" s="7"/>
      <c r="KJ11" s="7"/>
      <c r="KK11" s="7"/>
      <c r="KL11" s="7"/>
      <c r="KM11" s="26"/>
      <c r="KN11" s="24"/>
      <c r="KO11" s="17"/>
      <c r="KP11" s="129"/>
      <c r="KQ11" s="65" t="s">
        <v>30</v>
      </c>
      <c r="KR11" s="19"/>
      <c r="KS11" s="7"/>
      <c r="KT11" s="7"/>
      <c r="KU11" s="7"/>
      <c r="KV11" s="7"/>
      <c r="KW11" s="26"/>
      <c r="KX11" s="24"/>
      <c r="KY11" s="17"/>
      <c r="KZ11" s="129"/>
      <c r="LA11" s="65" t="s">
        <v>30</v>
      </c>
      <c r="LB11" s="19"/>
      <c r="LC11" s="7"/>
      <c r="LD11" s="7"/>
      <c r="LE11" s="7"/>
      <c r="LF11" s="7"/>
      <c r="LG11" s="26"/>
      <c r="LH11" s="24"/>
      <c r="LI11" s="17"/>
      <c r="LJ11" s="129"/>
      <c r="LK11" s="65" t="s">
        <v>30</v>
      </c>
      <c r="LL11" s="19"/>
      <c r="LM11" s="7"/>
      <c r="LN11" s="7"/>
      <c r="LO11" s="7"/>
      <c r="LP11" s="7"/>
      <c r="LQ11" s="26"/>
      <c r="LR11" s="24"/>
      <c r="LS11" s="17"/>
      <c r="LT11" s="129"/>
      <c r="LU11" s="65" t="s">
        <v>30</v>
      </c>
      <c r="LV11" s="19"/>
      <c r="LW11" s="7"/>
      <c r="LX11" s="7"/>
      <c r="LY11" s="7"/>
      <c r="LZ11" s="7"/>
      <c r="MA11" s="26"/>
      <c r="MB11" s="24"/>
      <c r="MC11" s="17"/>
      <c r="MD11" s="129"/>
      <c r="ME11" s="65" t="s">
        <v>30</v>
      </c>
      <c r="MF11" s="19"/>
      <c r="MG11" s="7"/>
      <c r="MH11" s="7"/>
      <c r="MI11" s="7"/>
      <c r="MJ11" s="7"/>
      <c r="MK11" s="26"/>
      <c r="ML11" s="24"/>
      <c r="MM11" s="17"/>
    </row>
    <row xmlns:x14ac="http://schemas.microsoft.com/office/spreadsheetml/2009/9/ac" r="12" s="1" customFormat="true" ht="15.75" customHeight="true" x14ac:dyDescent="0.2">
      <c r="A12" s="422" t="str">
        <f ca="true">IF(ISBLANK('Data Summary'!A14),"",'Data Summary'!A14)</f>
        <v>NER_2010_UIS</v>
      </c>
      <c r="B12" s="129"/>
      <c r="C12" s="65" t="s">
        <v>184</v>
      </c>
      <c r="D12" s="19"/>
      <c r="E12" s="19"/>
      <c r="F12" s="19"/>
      <c r="G12" s="19"/>
      <c r="H12" s="19"/>
      <c r="I12" s="78"/>
      <c r="J12" s="24"/>
      <c r="K12" s="17"/>
      <c r="L12" s="129"/>
      <c r="M12" s="65" t="s">
        <v>184</v>
      </c>
      <c r="N12" s="19"/>
      <c r="O12" s="19"/>
      <c r="P12" s="19"/>
      <c r="Q12" s="19"/>
      <c r="R12" s="19"/>
      <c r="S12" s="78"/>
      <c r="T12" s="24"/>
      <c r="U12" s="17"/>
      <c r="V12" s="129"/>
      <c r="W12" s="65" t="s">
        <v>184</v>
      </c>
      <c r="X12" s="19"/>
      <c r="Y12" s="19"/>
      <c r="Z12" s="19"/>
      <c r="AA12" s="19"/>
      <c r="AB12" s="19"/>
      <c r="AC12" s="78"/>
      <c r="AD12" s="24"/>
      <c r="AE12" s="17"/>
      <c r="AF12" s="129"/>
      <c r="AG12" s="65" t="s">
        <v>184</v>
      </c>
      <c r="AH12" s="19"/>
      <c r="AI12" s="19"/>
      <c r="AJ12" s="19"/>
      <c r="AK12" s="19"/>
      <c r="AL12" s="19"/>
      <c r="AM12" s="78"/>
      <c r="AN12" s="24"/>
      <c r="AO12" s="17"/>
      <c r="AP12" s="129"/>
      <c r="AQ12" s="65" t="s">
        <v>184</v>
      </c>
      <c r="AR12" s="19"/>
      <c r="AS12" s="19"/>
      <c r="AT12" s="19"/>
      <c r="AU12" s="19"/>
      <c r="AV12" s="19"/>
      <c r="AW12" s="78"/>
      <c r="AX12" s="24"/>
      <c r="AY12" s="17"/>
      <c r="AZ12" s="129"/>
      <c r="BA12" s="65" t="s">
        <v>184</v>
      </c>
      <c r="BB12" s="19"/>
      <c r="BC12" s="19"/>
      <c r="BD12" s="19"/>
      <c r="BE12" s="19"/>
      <c r="BF12" s="19"/>
      <c r="BG12" s="78"/>
      <c r="BH12" s="24"/>
      <c r="BI12" s="17"/>
      <c r="BJ12" s="129"/>
      <c r="BK12" s="65" t="s">
        <v>184</v>
      </c>
      <c r="BL12" s="19"/>
      <c r="BM12" s="19"/>
      <c r="BN12" s="19"/>
      <c r="BO12" s="19"/>
      <c r="BP12" s="19"/>
      <c r="BQ12" s="78"/>
      <c r="BR12" s="24"/>
      <c r="BS12" s="17"/>
      <c r="BT12" s="129"/>
      <c r="BU12" s="65" t="s">
        <v>184</v>
      </c>
      <c r="BV12" s="19"/>
      <c r="BW12" s="19"/>
      <c r="BX12" s="19"/>
      <c r="BY12" s="19"/>
      <c r="BZ12" s="19"/>
      <c r="CA12" s="78"/>
      <c r="CB12" s="24"/>
      <c r="CC12" s="17"/>
      <c r="CD12" s="129"/>
      <c r="CE12" s="65" t="s">
        <v>184</v>
      </c>
      <c r="CF12" s="19"/>
      <c r="CG12" s="19"/>
      <c r="CH12" s="19"/>
      <c r="CI12" s="19"/>
      <c r="CJ12" s="19"/>
      <c r="CK12" s="78"/>
      <c r="CL12" s="24"/>
      <c r="CM12" s="17"/>
      <c r="CN12" s="129"/>
      <c r="CO12" s="65" t="s">
        <v>184</v>
      </c>
      <c r="CP12" s="19"/>
      <c r="CQ12" s="19"/>
      <c r="CR12" s="19"/>
      <c r="CS12" s="19"/>
      <c r="CT12" s="19"/>
      <c r="CU12" s="78"/>
      <c r="CV12" s="24"/>
      <c r="CW12" s="17"/>
      <c r="CX12" s="129"/>
      <c r="CY12" s="65" t="s">
        <v>184</v>
      </c>
      <c r="CZ12" s="19"/>
      <c r="DA12" s="19"/>
      <c r="DB12" s="19"/>
      <c r="DC12" s="19"/>
      <c r="DD12" s="19"/>
      <c r="DE12" s="78"/>
      <c r="DF12" s="24"/>
      <c r="DG12" s="17"/>
      <c r="DH12" s="129"/>
      <c r="DI12" s="65" t="s">
        <v>184</v>
      </c>
      <c r="DJ12" s="19"/>
      <c r="DK12" s="19"/>
      <c r="DL12" s="19"/>
      <c r="DM12" s="19"/>
      <c r="DN12" s="19"/>
      <c r="DO12" s="78"/>
      <c r="DP12" s="24"/>
      <c r="DQ12" s="17"/>
      <c r="DR12" s="129"/>
      <c r="DS12" s="65" t="s">
        <v>184</v>
      </c>
      <c r="DT12" s="19"/>
      <c r="DU12" s="19"/>
      <c r="DV12" s="19"/>
      <c r="DW12" s="19"/>
      <c r="DX12" s="19"/>
      <c r="DY12" s="78"/>
      <c r="DZ12" s="24"/>
      <c r="EA12" s="17"/>
      <c r="EB12" s="129"/>
      <c r="EC12" s="65" t="s">
        <v>184</v>
      </c>
      <c r="ED12" s="19"/>
      <c r="EE12" s="19"/>
      <c r="EF12" s="19"/>
      <c r="EG12" s="19"/>
      <c r="EH12" s="19"/>
      <c r="EI12" s="78"/>
      <c r="EJ12" s="24"/>
      <c r="EK12" s="17"/>
      <c r="EL12" s="129"/>
      <c r="EM12" s="65" t="s">
        <v>184</v>
      </c>
      <c r="EN12" s="19"/>
      <c r="EO12" s="19"/>
      <c r="EP12" s="19"/>
      <c r="EQ12" s="19"/>
      <c r="ER12" s="19"/>
      <c r="ES12" s="78"/>
      <c r="ET12" s="24"/>
      <c r="EU12" s="17"/>
      <c r="EV12" s="129"/>
      <c r="EW12" s="65" t="s">
        <v>184</v>
      </c>
      <c r="EX12" s="19"/>
      <c r="EY12" s="19"/>
      <c r="EZ12" s="19"/>
      <c r="FA12" s="19"/>
      <c r="FB12" s="19"/>
      <c r="FC12" s="78"/>
      <c r="FD12" s="24"/>
      <c r="FE12" s="17"/>
      <c r="FF12" s="129"/>
      <c r="FG12" s="65" t="s">
        <v>184</v>
      </c>
      <c r="FH12" s="19"/>
      <c r="FI12" s="19"/>
      <c r="FJ12" s="19"/>
      <c r="FK12" s="19"/>
      <c r="FL12" s="19"/>
      <c r="FM12" s="78"/>
      <c r="FN12" s="24"/>
      <c r="FO12" s="17"/>
      <c r="FP12" s="129"/>
      <c r="FQ12" s="65" t="s">
        <v>184</v>
      </c>
      <c r="FR12" s="19"/>
      <c r="FS12" s="19"/>
      <c r="FT12" s="19"/>
      <c r="FU12" s="19"/>
      <c r="FV12" s="19"/>
      <c r="FW12" s="78"/>
      <c r="FX12" s="24"/>
      <c r="FY12" s="17"/>
      <c r="FZ12" s="129"/>
      <c r="GA12" s="65" t="s">
        <v>184</v>
      </c>
      <c r="GB12" s="19"/>
      <c r="GC12" s="19"/>
      <c r="GD12" s="19"/>
      <c r="GE12" s="19"/>
      <c r="GF12" s="19"/>
      <c r="GG12" s="78"/>
      <c r="GH12" s="24"/>
      <c r="GI12" s="17"/>
      <c r="GJ12" s="129"/>
      <c r="GK12" s="65" t="s">
        <v>184</v>
      </c>
      <c r="GL12" s="19"/>
      <c r="GM12" s="19"/>
      <c r="GN12" s="19"/>
      <c r="GO12" s="19"/>
      <c r="GP12" s="19"/>
      <c r="GQ12" s="78"/>
      <c r="GR12" s="24"/>
      <c r="GS12" s="17"/>
      <c r="GT12" s="129" t="s">
        <v>193</v>
      </c>
      <c r="GU12" s="65" t="s">
        <v>184</v>
      </c>
      <c r="GV12" s="19">
        <v>17.8</v>
      </c>
      <c r="GW12" s="19"/>
      <c r="GX12" s="19"/>
      <c r="GY12" s="19"/>
      <c r="GZ12" s="19">
        <v>17.78</v>
      </c>
      <c r="HA12" s="78">
        <v>67.81</v>
      </c>
      <c r="HB12" s="24"/>
      <c r="HC12" s="17"/>
      <c r="HD12" s="129" t="s">
        <v>198</v>
      </c>
      <c r="HE12" s="65" t="s">
        <v>184</v>
      </c>
      <c r="HF12" s="19">
        <v>24.3</v>
      </c>
      <c r="HG12" s="19">
        <v>28.3</v>
      </c>
      <c r="HH12" s="19">
        <v>21.4</v>
      </c>
      <c r="HI12" s="19"/>
      <c r="HJ12" s="19"/>
      <c r="HK12" s="78"/>
      <c r="HL12" s="24"/>
      <c r="HM12" s="17"/>
      <c r="HN12" s="129" t="s">
        <v>258</v>
      </c>
      <c r="HO12" s="65" t="s">
        <v>184</v>
      </c>
      <c r="HP12" s="19"/>
      <c r="HQ12" s="19"/>
      <c r="HR12" s="19"/>
      <c r="HS12" s="19"/>
      <c r="HT12" s="19"/>
      <c r="HU12" s="78"/>
      <c r="HV12" s="24"/>
      <c r="HW12" s="17"/>
      <c r="HX12" s="129" t="s">
        <v>258</v>
      </c>
      <c r="HY12" s="65" t="s">
        <v>184</v>
      </c>
      <c r="HZ12" s="19">
        <f>ID12</f>
        <v>34.071570000000001</v>
      </c>
      <c r="IA12" s="19"/>
      <c r="IB12" s="19"/>
      <c r="IC12" s="19"/>
      <c r="ID12" s="19">
        <v>34.071570000000001</v>
      </c>
      <c r="IE12" s="78"/>
      <c r="IF12" s="24"/>
      <c r="IG12" s="17"/>
      <c r="IH12" s="129"/>
      <c r="II12" s="206" t="s">
        <v>184</v>
      </c>
      <c r="IJ12" s="208"/>
      <c r="IK12" s="208"/>
      <c r="IL12" s="208">
        <v>25.423729999999999</v>
      </c>
      <c r="IM12" s="208"/>
      <c r="IN12" s="208"/>
      <c r="IO12" s="78"/>
      <c r="IP12" s="24"/>
      <c r="IQ12" s="17"/>
      <c r="IR12" s="129"/>
      <c r="IS12" s="65" t="s">
        <v>184</v>
      </c>
      <c r="IT12" s="19"/>
      <c r="IU12" s="19"/>
      <c r="IV12" s="19"/>
      <c r="IW12" s="19"/>
      <c r="IX12" s="19"/>
      <c r="IY12" s="78"/>
      <c r="IZ12" s="24"/>
      <c r="JA12" s="17"/>
      <c r="JB12" s="129" t="s">
        <v>258</v>
      </c>
      <c r="JC12" s="65" t="s">
        <v>184</v>
      </c>
      <c r="JD12" s="19"/>
      <c r="JE12" s="19"/>
      <c r="JF12" s="19"/>
      <c r="JG12" s="19"/>
      <c r="JH12" s="19"/>
      <c r="JI12" s="78"/>
      <c r="JJ12" s="24"/>
      <c r="JK12" s="17"/>
      <c r="JL12" s="129" t="s">
        <v>258</v>
      </c>
      <c r="JM12" s="65" t="s">
        <v>184</v>
      </c>
      <c r="JN12" s="19"/>
      <c r="JO12" s="19"/>
      <c r="JP12" s="19"/>
      <c r="JQ12" s="19"/>
      <c r="JR12" s="19"/>
      <c r="JS12" s="78"/>
      <c r="JT12" s="24"/>
      <c r="JU12" s="17"/>
      <c r="JV12" s="129"/>
      <c r="JW12" s="65" t="s">
        <v>184</v>
      </c>
      <c r="JX12" s="19"/>
      <c r="JY12" s="19"/>
      <c r="JZ12" s="19"/>
      <c r="KA12" s="19"/>
      <c r="KB12" s="19"/>
      <c r="KC12" s="78"/>
      <c r="KD12" s="24"/>
      <c r="KE12" s="17"/>
      <c r="KF12" s="129" t="s">
        <v>258</v>
      </c>
      <c r="KG12" s="65" t="s">
        <v>184</v>
      </c>
      <c r="KH12" s="19"/>
      <c r="KI12" s="19"/>
      <c r="KJ12" s="19"/>
      <c r="KK12" s="19"/>
      <c r="KL12" s="19"/>
      <c r="KM12" s="78"/>
      <c r="KN12" s="24"/>
      <c r="KO12" s="17"/>
      <c r="KP12" s="129"/>
      <c r="KQ12" s="65" t="s">
        <v>184</v>
      </c>
      <c r="KR12" s="19"/>
      <c r="KS12" s="19"/>
      <c r="KT12" s="19"/>
      <c r="KU12" s="19"/>
      <c r="KV12" s="19"/>
      <c r="KW12" s="78"/>
      <c r="KX12" s="24"/>
      <c r="KY12" s="17"/>
      <c r="KZ12" s="129" t="s">
        <v>385</v>
      </c>
      <c r="LA12" s="65" t="s">
        <v>184</v>
      </c>
      <c r="LB12" s="19"/>
      <c r="LC12" s="19">
        <v>48.8</v>
      </c>
      <c r="LD12" s="19">
        <v>22.7</v>
      </c>
      <c r="LE12" s="19"/>
      <c r="LF12" s="19">
        <v>35.1</v>
      </c>
      <c r="LG12" s="78"/>
      <c r="LH12" s="24"/>
      <c r="LI12" s="17"/>
      <c r="LJ12" s="129"/>
      <c r="LK12" s="65" t="s">
        <v>184</v>
      </c>
      <c r="LL12" s="19"/>
      <c r="LM12" s="19"/>
      <c r="LN12" s="19"/>
      <c r="LO12" s="19"/>
      <c r="LP12" s="19"/>
      <c r="LQ12" s="78"/>
      <c r="LR12" s="24"/>
      <c r="LS12" s="17"/>
      <c r="LT12" s="129"/>
      <c r="LU12" s="65" t="s">
        <v>184</v>
      </c>
      <c r="LV12" s="19"/>
      <c r="LW12" s="19"/>
      <c r="LX12" s="19"/>
      <c r="LY12" s="19"/>
      <c r="LZ12" s="19"/>
      <c r="MA12" s="78"/>
      <c r="MB12" s="24"/>
      <c r="MC12" s="17"/>
      <c r="MD12" s="129"/>
      <c r="ME12" s="65" t="s">
        <v>184</v>
      </c>
      <c r="MF12" s="19"/>
      <c r="MG12" s="19"/>
      <c r="MH12" s="19"/>
      <c r="MI12" s="19"/>
      <c r="MJ12" s="19"/>
      <c r="MK12" s="78"/>
      <c r="ML12" s="24"/>
      <c r="MM12" s="17"/>
    </row>
    <row xmlns:x14ac="http://schemas.microsoft.com/office/spreadsheetml/2009/9/ac" r="13" s="304" customFormat="true" ht="18" customHeight="true" x14ac:dyDescent="0.25">
      <c r="A13" s="422" t="str">
        <f ca="true">IF(ISBLANK('Data Summary'!A15),"",'Data Summary'!A15)</f>
        <v>NER_2011_EMIS</v>
      </c>
      <c r="B13" s="288" t="s">
        <v>58</v>
      </c>
      <c r="C13" s="295" t="s">
        <v>28</v>
      </c>
      <c r="D13" s="296"/>
      <c r="E13" s="296"/>
      <c r="F13" s="296"/>
      <c r="G13" s="297"/>
      <c r="H13" s="297"/>
      <c r="I13" s="298"/>
      <c r="J13" s="276"/>
      <c r="K13" s="293"/>
      <c r="L13" s="288" t="s">
        <v>58</v>
      </c>
      <c r="M13" s="295" t="s">
        <v>28</v>
      </c>
      <c r="N13" s="296"/>
      <c r="O13" s="296"/>
      <c r="P13" s="296"/>
      <c r="Q13" s="297"/>
      <c r="R13" s="297"/>
      <c r="S13" s="298"/>
      <c r="T13" s="276"/>
      <c r="U13" s="293"/>
      <c r="V13" s="288" t="s">
        <v>58</v>
      </c>
      <c r="W13" s="295" t="s">
        <v>28</v>
      </c>
      <c r="X13" s="296"/>
      <c r="Y13" s="296"/>
      <c r="Z13" s="296"/>
      <c r="AA13" s="297"/>
      <c r="AB13" s="297"/>
      <c r="AC13" s="298"/>
      <c r="AD13" s="276"/>
      <c r="AE13" s="293"/>
      <c r="AF13" s="288" t="s">
        <v>58</v>
      </c>
      <c r="AG13" s="295" t="s">
        <v>28</v>
      </c>
      <c r="AH13" s="296"/>
      <c r="AI13" s="296"/>
      <c r="AJ13" s="296"/>
      <c r="AK13" s="297"/>
      <c r="AL13" s="297"/>
      <c r="AM13" s="298"/>
      <c r="AN13" s="276"/>
      <c r="AO13" s="293"/>
      <c r="AP13" s="288" t="s">
        <v>58</v>
      </c>
      <c r="AQ13" s="295" t="s">
        <v>28</v>
      </c>
      <c r="AR13" s="296"/>
      <c r="AS13" s="296"/>
      <c r="AT13" s="296"/>
      <c r="AU13" s="297"/>
      <c r="AV13" s="297"/>
      <c r="AW13" s="298"/>
      <c r="AX13" s="276"/>
      <c r="AY13" s="293"/>
      <c r="AZ13" s="288" t="s">
        <v>58</v>
      </c>
      <c r="BA13" s="295" t="s">
        <v>28</v>
      </c>
      <c r="BB13" s="296"/>
      <c r="BC13" s="296"/>
      <c r="BD13" s="296"/>
      <c r="BE13" s="297"/>
      <c r="BF13" s="297"/>
      <c r="BG13" s="298"/>
      <c r="BH13" s="276"/>
      <c r="BI13" s="293"/>
      <c r="BJ13" s="288" t="s">
        <v>58</v>
      </c>
      <c r="BK13" s="295" t="s">
        <v>28</v>
      </c>
      <c r="BL13" s="296"/>
      <c r="BM13" s="296"/>
      <c r="BN13" s="296"/>
      <c r="BO13" s="297"/>
      <c r="BP13" s="297"/>
      <c r="BQ13" s="298"/>
      <c r="BR13" s="276"/>
      <c r="BS13" s="293"/>
      <c r="BT13" s="288" t="s">
        <v>58</v>
      </c>
      <c r="BU13" s="295" t="s">
        <v>28</v>
      </c>
      <c r="BV13" s="296"/>
      <c r="BW13" s="296"/>
      <c r="BX13" s="296"/>
      <c r="BY13" s="297"/>
      <c r="BZ13" s="297"/>
      <c r="CA13" s="298"/>
      <c r="CB13" s="276"/>
      <c r="CC13" s="293"/>
      <c r="CD13" s="288" t="s">
        <v>58</v>
      </c>
      <c r="CE13" s="295" t="s">
        <v>28</v>
      </c>
      <c r="CF13" s="296"/>
      <c r="CG13" s="296"/>
      <c r="CH13" s="296"/>
      <c r="CI13" s="297"/>
      <c r="CJ13" s="297"/>
      <c r="CK13" s="298"/>
      <c r="CL13" s="276"/>
      <c r="CM13" s="293"/>
      <c r="CN13" s="288" t="s">
        <v>58</v>
      </c>
      <c r="CO13" s="299" t="s">
        <v>28</v>
      </c>
      <c r="CP13" s="300"/>
      <c r="CQ13" s="300"/>
      <c r="CR13" s="300"/>
      <c r="CS13" s="301"/>
      <c r="CT13" s="301"/>
      <c r="CU13" s="302"/>
      <c r="CV13" s="276"/>
      <c r="CW13" s="293"/>
      <c r="CX13" s="288" t="s">
        <v>58</v>
      </c>
      <c r="CY13" s="295" t="s">
        <v>28</v>
      </c>
      <c r="CZ13" s="296"/>
      <c r="DA13" s="296"/>
      <c r="DB13" s="296"/>
      <c r="DC13" s="297"/>
      <c r="DD13" s="297"/>
      <c r="DE13" s="298"/>
      <c r="DF13" s="276"/>
      <c r="DG13" s="293"/>
      <c r="DH13" s="288" t="s">
        <v>58</v>
      </c>
      <c r="DI13" s="295" t="s">
        <v>28</v>
      </c>
      <c r="DJ13" s="296"/>
      <c r="DK13" s="296"/>
      <c r="DL13" s="296"/>
      <c r="DM13" s="297"/>
      <c r="DN13" s="297"/>
      <c r="DO13" s="298"/>
      <c r="DP13" s="276"/>
      <c r="DQ13" s="293"/>
      <c r="DR13" s="288" t="s">
        <v>58</v>
      </c>
      <c r="DS13" s="295" t="s">
        <v>28</v>
      </c>
      <c r="DT13" s="296"/>
      <c r="DU13" s="296"/>
      <c r="DV13" s="296"/>
      <c r="DW13" s="297"/>
      <c r="DX13" s="297"/>
      <c r="DY13" s="298"/>
      <c r="DZ13" s="276"/>
      <c r="EA13" s="293"/>
      <c r="EB13" s="288" t="s">
        <v>58</v>
      </c>
      <c r="EC13" s="295" t="s">
        <v>28</v>
      </c>
      <c r="ED13" s="296"/>
      <c r="EE13" s="296"/>
      <c r="EF13" s="296"/>
      <c r="EG13" s="297"/>
      <c r="EH13" s="297"/>
      <c r="EI13" s="298"/>
      <c r="EJ13" s="276"/>
      <c r="EK13" s="293"/>
      <c r="EL13" s="288" t="s">
        <v>58</v>
      </c>
      <c r="EM13" s="295" t="s">
        <v>28</v>
      </c>
      <c r="EN13" s="296"/>
      <c r="EO13" s="296"/>
      <c r="EP13" s="296"/>
      <c r="EQ13" s="297"/>
      <c r="ER13" s="297"/>
      <c r="ES13" s="298"/>
      <c r="ET13" s="276"/>
      <c r="EU13" s="293"/>
      <c r="EV13" s="288" t="s">
        <v>58</v>
      </c>
      <c r="EW13" s="295" t="s">
        <v>28</v>
      </c>
      <c r="EX13" s="296"/>
      <c r="EY13" s="296"/>
      <c r="EZ13" s="296"/>
      <c r="FA13" s="297"/>
      <c r="FB13" s="297"/>
      <c r="FC13" s="298"/>
      <c r="FD13" s="276"/>
      <c r="FE13" s="293"/>
      <c r="FF13" s="288" t="s">
        <v>58</v>
      </c>
      <c r="FG13" s="295" t="s">
        <v>28</v>
      </c>
      <c r="FH13" s="296"/>
      <c r="FI13" s="296"/>
      <c r="FJ13" s="296"/>
      <c r="FK13" s="297"/>
      <c r="FL13" s="297"/>
      <c r="FM13" s="298"/>
      <c r="FN13" s="276"/>
      <c r="FO13" s="293"/>
      <c r="FP13" s="288" t="s">
        <v>58</v>
      </c>
      <c r="FQ13" s="295" t="s">
        <v>28</v>
      </c>
      <c r="FR13" s="296"/>
      <c r="FS13" s="296"/>
      <c r="FT13" s="296"/>
      <c r="FU13" s="297"/>
      <c r="FV13" s="297"/>
      <c r="FW13" s="298"/>
      <c r="FX13" s="276"/>
      <c r="FY13" s="293"/>
      <c r="FZ13" s="288" t="s">
        <v>58</v>
      </c>
      <c r="GA13" s="295" t="s">
        <v>28</v>
      </c>
      <c r="GB13" s="296"/>
      <c r="GC13" s="296"/>
      <c r="GD13" s="296"/>
      <c r="GE13" s="297"/>
      <c r="GF13" s="297"/>
      <c r="GG13" s="298"/>
      <c r="GH13" s="276"/>
      <c r="GI13" s="293"/>
      <c r="GJ13" s="288" t="s">
        <v>58</v>
      </c>
      <c r="GK13" s="295" t="s">
        <v>28</v>
      </c>
      <c r="GL13" s="296"/>
      <c r="GM13" s="296"/>
      <c r="GN13" s="296"/>
      <c r="GO13" s="297"/>
      <c r="GP13" s="297"/>
      <c r="GQ13" s="298"/>
      <c r="GR13" s="276"/>
      <c r="GS13" s="293"/>
      <c r="GT13" s="288" t="s">
        <v>58</v>
      </c>
      <c r="GU13" s="295" t="s">
        <v>28</v>
      </c>
      <c r="GV13" s="296"/>
      <c r="GW13" s="296"/>
      <c r="GX13" s="296"/>
      <c r="GY13" s="297"/>
      <c r="GZ13" s="297"/>
      <c r="HA13" s="298"/>
      <c r="HB13" s="276"/>
      <c r="HC13" s="293"/>
      <c r="HD13" s="288" t="s">
        <v>58</v>
      </c>
      <c r="HE13" s="295" t="s">
        <v>28</v>
      </c>
      <c r="HF13" s="296"/>
      <c r="HG13" s="296"/>
      <c r="HH13" s="296"/>
      <c r="HI13" s="297"/>
      <c r="HJ13" s="297"/>
      <c r="HK13" s="298"/>
      <c r="HL13" s="276"/>
      <c r="HM13" s="293"/>
      <c r="HN13" s="288" t="s">
        <v>58</v>
      </c>
      <c r="HO13" s="295" t="s">
        <v>28</v>
      </c>
      <c r="HP13" s="296"/>
      <c r="HQ13" s="296"/>
      <c r="HR13" s="296"/>
      <c r="HS13" s="297"/>
      <c r="HT13" s="297"/>
      <c r="HU13" s="298"/>
      <c r="HV13" s="276"/>
      <c r="HW13" s="293"/>
      <c r="HX13" s="288" t="s">
        <v>58</v>
      </c>
      <c r="HY13" s="295" t="s">
        <v>28</v>
      </c>
      <c r="HZ13" s="296"/>
      <c r="IA13" s="296"/>
      <c r="IB13" s="296"/>
      <c r="IC13" s="297"/>
      <c r="ID13" s="297"/>
      <c r="IE13" s="298"/>
      <c r="IF13" s="276"/>
      <c r="IG13" s="293"/>
      <c r="IH13" s="288" t="s">
        <v>58</v>
      </c>
      <c r="II13" s="295" t="s">
        <v>28</v>
      </c>
      <c r="IJ13" s="303"/>
      <c r="IK13" s="303"/>
      <c r="IL13" s="303"/>
      <c r="IM13" s="297"/>
      <c r="IN13" s="297"/>
      <c r="IO13" s="298"/>
      <c r="IP13" s="276"/>
      <c r="IQ13" s="293"/>
      <c r="IR13" s="288" t="s">
        <v>58</v>
      </c>
      <c r="IS13" s="295" t="s">
        <v>28</v>
      </c>
      <c r="IT13" s="296"/>
      <c r="IU13" s="296"/>
      <c r="IV13" s="296"/>
      <c r="IW13" s="297"/>
      <c r="IX13" s="297"/>
      <c r="IY13" s="298"/>
      <c r="IZ13" s="276"/>
      <c r="JA13" s="293"/>
      <c r="JB13" s="288" t="s">
        <v>58</v>
      </c>
      <c r="JC13" s="295" t="s">
        <v>28</v>
      </c>
      <c r="JD13" s="296"/>
      <c r="JE13" s="296"/>
      <c r="JF13" s="296"/>
      <c r="JG13" s="297"/>
      <c r="JH13" s="297"/>
      <c r="JI13" s="298"/>
      <c r="JJ13" s="276"/>
      <c r="JK13" s="293"/>
      <c r="JL13" s="288" t="s">
        <v>58</v>
      </c>
      <c r="JM13" s="295" t="s">
        <v>28</v>
      </c>
      <c r="JN13" s="296"/>
      <c r="JO13" s="296"/>
      <c r="JP13" s="296"/>
      <c r="JQ13" s="297"/>
      <c r="JR13" s="297"/>
      <c r="JS13" s="298"/>
      <c r="JT13" s="276"/>
      <c r="JU13" s="293"/>
      <c r="JV13" s="288" t="s">
        <v>58</v>
      </c>
      <c r="JW13" s="295" t="s">
        <v>28</v>
      </c>
      <c r="JX13" s="296"/>
      <c r="JY13" s="296"/>
      <c r="JZ13" s="296"/>
      <c r="KA13" s="297"/>
      <c r="KB13" s="297"/>
      <c r="KC13" s="298"/>
      <c r="KD13" s="276"/>
      <c r="KE13" s="293"/>
      <c r="KF13" s="288" t="s">
        <v>58</v>
      </c>
      <c r="KG13" s="295" t="s">
        <v>28</v>
      </c>
      <c r="KH13" s="296"/>
      <c r="KI13" s="296"/>
      <c r="KJ13" s="296"/>
      <c r="KK13" s="297"/>
      <c r="KL13" s="297"/>
      <c r="KM13" s="298"/>
      <c r="KN13" s="276"/>
      <c r="KO13" s="293"/>
      <c r="KP13" s="288" t="s">
        <v>58</v>
      </c>
      <c r="KQ13" s="295" t="s">
        <v>28</v>
      </c>
      <c r="KR13" s="296"/>
      <c r="KS13" s="296"/>
      <c r="KT13" s="296"/>
      <c r="KU13" s="297"/>
      <c r="KV13" s="297"/>
      <c r="KW13" s="298"/>
      <c r="KX13" s="276"/>
      <c r="KY13" s="293"/>
      <c r="KZ13" s="288" t="s">
        <v>58</v>
      </c>
      <c r="LA13" s="295" t="s">
        <v>28</v>
      </c>
      <c r="LB13" s="296"/>
      <c r="LC13" s="296"/>
      <c r="LD13" s="296"/>
      <c r="LE13" s="297"/>
      <c r="LF13" s="297"/>
      <c r="LG13" s="298"/>
      <c r="LH13" s="276"/>
      <c r="LI13" s="293"/>
      <c r="LJ13" s="288" t="s">
        <v>58</v>
      </c>
      <c r="LK13" s="295" t="s">
        <v>28</v>
      </c>
      <c r="LL13" s="296"/>
      <c r="LM13" s="296"/>
      <c r="LN13" s="296"/>
      <c r="LO13" s="297"/>
      <c r="LP13" s="297"/>
      <c r="LQ13" s="298"/>
      <c r="LR13" s="276"/>
      <c r="LS13" s="293"/>
      <c r="LT13" s="288" t="s">
        <v>58</v>
      </c>
      <c r="LU13" s="295" t="s">
        <v>28</v>
      </c>
      <c r="LV13" s="296"/>
      <c r="LW13" s="296"/>
      <c r="LX13" s="296"/>
      <c r="LY13" s="297"/>
      <c r="LZ13" s="297"/>
      <c r="MA13" s="298"/>
      <c r="MB13" s="276"/>
      <c r="MC13" s="293"/>
      <c r="MD13" s="288" t="s">
        <v>58</v>
      </c>
      <c r="ME13" s="295" t="s">
        <v>28</v>
      </c>
      <c r="MF13" s="296"/>
      <c r="MG13" s="296"/>
      <c r="MH13" s="296"/>
      <c r="MI13" s="297"/>
      <c r="MJ13" s="297"/>
      <c r="MK13" s="298"/>
      <c r="ML13" s="276"/>
      <c r="MM13" s="293"/>
    </row>
    <row xmlns:x14ac="http://schemas.microsoft.com/office/spreadsheetml/2009/9/ac" r="14" x14ac:dyDescent="0.25">
      <c r="A14" s="422" t="str">
        <f ca="true">IF(ISBLANK('Data Summary'!A16),"",'Data Summary'!A16)</f>
        <v>NER_2011_UIS</v>
      </c>
      <c r="B14" s="130" t="s">
        <v>31</v>
      </c>
      <c r="C14" s="20">
        <v>0</v>
      </c>
      <c r="D14" s="45"/>
      <c r="E14" s="45"/>
      <c r="F14" s="45"/>
      <c r="G14" s="7"/>
      <c r="H14" s="7"/>
      <c r="I14" s="26"/>
      <c r="J14" s="11"/>
      <c r="K14" s="16"/>
      <c r="L14" s="130" t="s">
        <v>31</v>
      </c>
      <c r="M14" s="20">
        <v>0</v>
      </c>
      <c r="N14" s="45">
        <f>SUMPRODUCT(Q14:R14,Q34:R34)/SUM(Q34:R34)</f>
        <v>83.595632626846566</v>
      </c>
      <c r="O14" s="45">
        <v>39.540507859733978</v>
      </c>
      <c r="P14" s="45">
        <v>89.768829231916484</v>
      </c>
      <c r="Q14" s="7">
        <v>64</v>
      </c>
      <c r="R14" s="7">
        <f>100-15.7461497610196</f>
        <v>84.253850238980405</v>
      </c>
      <c r="S14" s="26"/>
      <c r="T14" s="11"/>
      <c r="U14" s="16"/>
      <c r="V14" s="130" t="s">
        <v>31</v>
      </c>
      <c r="W14" s="20">
        <v>0</v>
      </c>
      <c r="X14" s="45"/>
      <c r="Y14" s="45"/>
      <c r="Z14" s="45"/>
      <c r="AA14" s="7">
        <v>47</v>
      </c>
      <c r="AB14" s="7"/>
      <c r="AC14" s="26"/>
      <c r="AD14" s="11"/>
      <c r="AE14" s="16"/>
      <c r="AF14" s="130" t="s">
        <v>31</v>
      </c>
      <c r="AG14" s="20">
        <v>0</v>
      </c>
      <c r="AH14" s="45">
        <f>SUMPRODUCT(AK14:AL14,AK34:AL34)/SUM(AK34:AL34)</f>
        <v>82.258971762853008</v>
      </c>
      <c r="AI14" s="45">
        <v>28.637413394919164</v>
      </c>
      <c r="AJ14" s="45">
        <v>88.046865262370687</v>
      </c>
      <c r="AK14" s="7">
        <v>55</v>
      </c>
      <c r="AL14" s="7">
        <f>100-17.741028237147</f>
        <v>82.258971762853008</v>
      </c>
      <c r="AM14" s="26"/>
      <c r="AN14" s="11"/>
      <c r="AO14" s="16"/>
      <c r="AP14" s="130" t="s">
        <v>31</v>
      </c>
      <c r="AQ14" s="20">
        <v>0</v>
      </c>
      <c r="AR14" s="45">
        <f>SUMPRODUCT(AU14:AW14,AU34:AW34)/SUM(AU34:AW34)</f>
        <v>76.940686086623245</v>
      </c>
      <c r="AS14" s="45">
        <v>42.484248424842484</v>
      </c>
      <c r="AT14" s="45">
        <v>84.664041055018501</v>
      </c>
      <c r="AU14" s="7">
        <f>100-47</f>
        <v>53</v>
      </c>
      <c r="AV14" s="7">
        <f>100-1924/AV34*100</f>
        <v>79.726027397260282</v>
      </c>
      <c r="AW14" s="26">
        <v>46.055045871559628</v>
      </c>
      <c r="AX14" s="11"/>
      <c r="AY14" s="16"/>
      <c r="AZ14" s="130" t="s">
        <v>31</v>
      </c>
      <c r="BA14" s="20">
        <v>0</v>
      </c>
      <c r="BB14" s="45">
        <f>SUMPRODUCT(BE14:BG14,BE34:BG34)/SUM(BE34:BG34)</f>
        <v>83.32740213523131</v>
      </c>
      <c r="BC14" s="45">
        <v>68.08346213292117</v>
      </c>
      <c r="BD14" s="45">
        <v>89.794767704104643</v>
      </c>
      <c r="BE14" s="7">
        <f>100-227/BE34*100</f>
        <v>55.049504950495049</v>
      </c>
      <c r="BF14" s="7">
        <f>100-1318/BF34*100</f>
        <v>87.030112182641204</v>
      </c>
      <c r="BG14" s="26">
        <v>42.582897033158815</v>
      </c>
      <c r="BH14" s="11"/>
      <c r="BI14" s="16"/>
      <c r="BJ14" s="130" t="s">
        <v>31</v>
      </c>
      <c r="BK14" s="20">
        <v>0</v>
      </c>
      <c r="BL14" s="45">
        <f>SUMPRODUCT(BO14:BQ14,BO34:BQ34)/SUM(BO34:BQ34)</f>
        <v>82.061663033322958</v>
      </c>
      <c r="BM14" s="45">
        <v>65.003326679973384</v>
      </c>
      <c r="BN14" s="45">
        <v>88.47333531215989</v>
      </c>
      <c r="BO14" s="7">
        <f>100-265/BO34*100</f>
        <v>57.326892109500804</v>
      </c>
      <c r="BP14" s="7">
        <f>100-1691/BP34*100</f>
        <v>85.433715220949267</v>
      </c>
      <c r="BQ14" s="26">
        <v>43.322475570032573</v>
      </c>
      <c r="BR14" s="11"/>
      <c r="BS14" s="16"/>
      <c r="BT14" s="130" t="s">
        <v>31</v>
      </c>
      <c r="BU14" s="20">
        <v>0</v>
      </c>
      <c r="BV14" s="45">
        <f>(BY14/100*BY34+BZ14/100*BZ34)/(BY34+BZ34)*100</f>
        <v>84.162391255855454</v>
      </c>
      <c r="BW14" s="45">
        <v>64.205955334987593</v>
      </c>
      <c r="BX14" s="45">
        <v>88.293524657161015</v>
      </c>
      <c r="BY14" s="7">
        <f>100-264/BY34*100</f>
        <v>68.038740920096856</v>
      </c>
      <c r="BZ14" s="7">
        <f>100-1866/BZ34*100</f>
        <v>85.217460191713542</v>
      </c>
      <c r="CA14" s="26"/>
      <c r="CB14" s="11"/>
      <c r="CC14" s="16"/>
      <c r="CD14" s="130" t="s">
        <v>31</v>
      </c>
      <c r="CE14" s="20">
        <v>0</v>
      </c>
      <c r="CF14" s="45">
        <f>(CJ14*12623 + CK14*859)/SUM(12623+859)</f>
        <v>76.670850022251898</v>
      </c>
      <c r="CG14" s="45"/>
      <c r="CH14" s="45"/>
      <c r="CI14" s="7"/>
      <c r="CJ14" s="7">
        <v>78.2</v>
      </c>
      <c r="CK14" s="26">
        <v>54.2</v>
      </c>
      <c r="CL14" s="11"/>
      <c r="CM14" s="16"/>
      <c r="CN14" s="130" t="s">
        <v>31</v>
      </c>
      <c r="CO14" s="20">
        <v>0</v>
      </c>
      <c r="CP14" s="45">
        <f>(CS14/100*CS34+CT14/100*CT34)/(CS34+CT34)*100</f>
        <v>82.114847800079758</v>
      </c>
      <c r="CQ14" s="45">
        <v>60.231023102310232</v>
      </c>
      <c r="CR14" s="45">
        <v>86.747593135203019</v>
      </c>
      <c r="CS14" s="7">
        <f>100-385/CS34*100</f>
        <v>69.992205767731875</v>
      </c>
      <c r="CT14" s="7">
        <f>100-2306/CT34*100</f>
        <v>83.244932064230184</v>
      </c>
      <c r="CU14" s="26"/>
      <c r="CV14" s="11"/>
      <c r="CW14" s="16"/>
      <c r="CX14" s="130" t="s">
        <v>31</v>
      </c>
      <c r="CY14" s="20">
        <v>0</v>
      </c>
      <c r="CZ14" s="79">
        <f>DD14</f>
        <v>74.599999999999994</v>
      </c>
      <c r="DA14" s="45"/>
      <c r="DB14" s="45"/>
      <c r="DC14" s="7"/>
      <c r="DD14" s="7">
        <v>74.599999999999994</v>
      </c>
      <c r="DE14" s="26"/>
      <c r="DF14" s="11"/>
      <c r="DG14" s="16"/>
      <c r="DH14" s="130" t="s">
        <v>31</v>
      </c>
      <c r="DI14" s="20">
        <v>0</v>
      </c>
      <c r="DJ14" s="45">
        <f>(DM14/100*DM34+DN14/100*DN34)/(DM34+DN34)*100</f>
        <v>73.578823383547203</v>
      </c>
      <c r="DK14" s="45">
        <v>46.37817497648166</v>
      </c>
      <c r="DL14" s="45">
        <v>78.688524590163937</v>
      </c>
      <c r="DM14" s="7">
        <f>100-457/DM34*100</f>
        <v>69.533333333333331</v>
      </c>
      <c r="DN14" s="7">
        <f>100-3805/DN34*100</f>
        <v>73.993575285353018</v>
      </c>
      <c r="DO14" s="26"/>
      <c r="DP14" s="11"/>
      <c r="DQ14" s="16"/>
      <c r="DR14" s="130" t="s">
        <v>31</v>
      </c>
      <c r="DS14" s="20">
        <v>0</v>
      </c>
      <c r="DT14" s="45">
        <f>(DX14/100*12623+DY14/100*859)/(12623+859)*100</f>
        <v>74.354539385847787</v>
      </c>
      <c r="DU14" s="45"/>
      <c r="DV14" s="45"/>
      <c r="DW14" s="7"/>
      <c r="DX14" s="7">
        <v>75.099999999999994</v>
      </c>
      <c r="DY14" s="26">
        <f>100-36.6</f>
        <v>63.4</v>
      </c>
      <c r="DZ14" s="11"/>
      <c r="EA14" s="16"/>
      <c r="EB14" s="130" t="s">
        <v>31</v>
      </c>
      <c r="EC14" s="20">
        <v>0</v>
      </c>
      <c r="ED14" s="45">
        <f>(EG14/100*EG34+EH14/100*EH34)/(EG34+EH34)*100</f>
        <v>82.424207951766121</v>
      </c>
      <c r="EE14" s="45">
        <v>62.215274676194731</v>
      </c>
      <c r="EF14" s="45">
        <v>87.117443087592335</v>
      </c>
      <c r="EG14" s="7">
        <f>100-535/EG34*100</f>
        <v>74.229287090558771</v>
      </c>
      <c r="EH14" s="7">
        <f>100-2555/EH34*100</f>
        <v>83.521444695259589</v>
      </c>
      <c r="EI14" s="26"/>
      <c r="EJ14" s="11"/>
      <c r="EK14" s="16"/>
      <c r="EL14" s="130" t="s">
        <v>31</v>
      </c>
      <c r="EM14" s="20">
        <v>0</v>
      </c>
      <c r="EN14" s="45">
        <f>(ER14/100*12623+ES14/100*859)/(12623+859)*100</f>
        <v>73.248390446521285</v>
      </c>
      <c r="EO14" s="45"/>
      <c r="EP14" s="45"/>
      <c r="EQ14" s="7"/>
      <c r="ER14" s="7">
        <v>75.3</v>
      </c>
      <c r="ES14" s="26">
        <v>43.1</v>
      </c>
      <c r="ET14" s="11"/>
      <c r="EU14" s="16"/>
      <c r="EV14" s="130" t="s">
        <v>31</v>
      </c>
      <c r="EW14" s="20">
        <v>0</v>
      </c>
      <c r="EX14" s="45">
        <f>SUMPRODUCT(FA14:FC14,FA34:FC34)/SUM(FA34:FC34)</f>
        <v>71.800136892539356</v>
      </c>
      <c r="EY14" s="45">
        <v>46.044444444444444</v>
      </c>
      <c r="EZ14" s="45">
        <v>77.749058415183512</v>
      </c>
      <c r="FA14" s="7">
        <v>74.236206110351105</v>
      </c>
      <c r="FB14" s="7">
        <v>73.231587613197391</v>
      </c>
      <c r="FC14" s="26">
        <v>44.103072348860259</v>
      </c>
      <c r="FD14" s="11"/>
      <c r="FE14" s="16"/>
      <c r="FF14" s="130" t="s">
        <v>31</v>
      </c>
      <c r="FG14" s="20">
        <v>0</v>
      </c>
      <c r="FH14" s="45">
        <f>(FL14/100*12623+FM14/100*859)/(12623+859)*100</f>
        <v>72.142337932057558</v>
      </c>
      <c r="FI14" s="45"/>
      <c r="FJ14" s="45"/>
      <c r="FK14" s="7"/>
      <c r="FL14" s="7">
        <v>73.2</v>
      </c>
      <c r="FM14" s="26">
        <v>56.6</v>
      </c>
      <c r="FN14" s="11"/>
      <c r="FO14" s="16"/>
      <c r="FP14" s="130" t="s">
        <v>31</v>
      </c>
      <c r="FQ14" s="20">
        <v>0</v>
      </c>
      <c r="FR14" s="45"/>
      <c r="FS14" s="45"/>
      <c r="FT14" s="45"/>
      <c r="FU14" s="7"/>
      <c r="FV14" s="7"/>
      <c r="FW14" s="26">
        <v>43.311582381729195</v>
      </c>
      <c r="FX14" s="11"/>
      <c r="FY14" s="16"/>
      <c r="FZ14" s="130" t="s">
        <v>31</v>
      </c>
      <c r="GA14" s="20">
        <v>0</v>
      </c>
      <c r="GB14" s="45">
        <f>(GF14/100*12623+GG14/100*859)/(12623+859)*100</f>
        <v>72.410480640854473</v>
      </c>
      <c r="GC14" s="45"/>
      <c r="GD14" s="45"/>
      <c r="GE14" s="7"/>
      <c r="GF14" s="7">
        <v>73.5</v>
      </c>
      <c r="GG14" s="26">
        <v>56.4</v>
      </c>
      <c r="GH14" s="11"/>
      <c r="GI14" s="16"/>
      <c r="GJ14" s="130" t="s">
        <v>31</v>
      </c>
      <c r="GK14" s="20">
        <v>0</v>
      </c>
      <c r="GL14" s="45"/>
      <c r="GM14" s="45"/>
      <c r="GN14" s="45"/>
      <c r="GO14" s="7"/>
      <c r="GP14" s="7"/>
      <c r="GQ14" s="26">
        <v>44.53961456102784</v>
      </c>
      <c r="GR14" s="11"/>
      <c r="GS14" s="16"/>
      <c r="GT14" s="130" t="s">
        <v>31</v>
      </c>
      <c r="GU14" s="20">
        <v>0</v>
      </c>
      <c r="GV14" s="45"/>
      <c r="GW14" s="45"/>
      <c r="GX14" s="45"/>
      <c r="GY14" s="7"/>
      <c r="GZ14" s="7"/>
      <c r="HA14" s="26"/>
      <c r="HB14" s="11"/>
      <c r="HC14" s="16"/>
      <c r="HD14" s="130" t="s">
        <v>31</v>
      </c>
      <c r="HE14" s="20">
        <v>0</v>
      </c>
      <c r="HF14" s="45">
        <v>57.8</v>
      </c>
      <c r="HG14" s="45">
        <v>25.900000000000006</v>
      </c>
      <c r="HH14" s="45">
        <v>66.3</v>
      </c>
      <c r="HI14" s="7"/>
      <c r="HJ14" s="7"/>
      <c r="HK14" s="26"/>
      <c r="HL14" s="11"/>
      <c r="HM14" s="16"/>
      <c r="HN14" s="130" t="s">
        <v>31</v>
      </c>
      <c r="HO14" s="20">
        <v>0</v>
      </c>
      <c r="HP14" s="45"/>
      <c r="HQ14" s="45"/>
      <c r="HR14" s="45"/>
      <c r="HS14" s="7"/>
      <c r="HT14" s="7"/>
      <c r="HU14" s="26"/>
      <c r="HV14" s="11"/>
      <c r="HW14" s="16"/>
      <c r="HX14" s="130" t="s">
        <v>31</v>
      </c>
      <c r="HY14" s="20">
        <v>0</v>
      </c>
      <c r="HZ14" s="45"/>
      <c r="IA14" s="45"/>
      <c r="IB14" s="45"/>
      <c r="IC14" s="7"/>
      <c r="ID14" s="7"/>
      <c r="IE14" s="26"/>
      <c r="IF14" s="11"/>
      <c r="IG14" s="16"/>
      <c r="IH14" s="130" t="s">
        <v>31</v>
      </c>
      <c r="II14" s="20">
        <v>0</v>
      </c>
      <c r="IJ14" s="45"/>
      <c r="IK14" s="45"/>
      <c r="IL14" s="45">
        <v>24.576270000000001</v>
      </c>
      <c r="IM14" s="207"/>
      <c r="IN14" s="207"/>
      <c r="IO14" s="26"/>
      <c r="IP14" s="11"/>
      <c r="IQ14" s="16"/>
      <c r="IR14" s="130" t="s">
        <v>31</v>
      </c>
      <c r="IS14" s="20">
        <v>0</v>
      </c>
      <c r="IT14" s="45"/>
      <c r="IU14" s="45"/>
      <c r="IV14" s="45"/>
      <c r="IW14" s="7"/>
      <c r="IX14" s="7"/>
      <c r="IY14" s="26"/>
      <c r="IZ14" s="11"/>
      <c r="JA14" s="16"/>
      <c r="JB14" s="130" t="s">
        <v>31</v>
      </c>
      <c r="JC14" s="20">
        <v>0</v>
      </c>
      <c r="JD14" s="45">
        <v>71.072893834654082</v>
      </c>
      <c r="JE14" s="45"/>
      <c r="JF14" s="45"/>
      <c r="JG14" s="7"/>
      <c r="JH14" s="7">
        <v>71.072893834654082</v>
      </c>
      <c r="JI14" s="26"/>
      <c r="JJ14" s="11"/>
      <c r="JK14" s="16"/>
      <c r="JL14" s="130" t="s">
        <v>31</v>
      </c>
      <c r="JM14" s="20">
        <v>0</v>
      </c>
      <c r="JN14" s="45">
        <v>66.8</v>
      </c>
      <c r="JO14" s="45"/>
      <c r="JP14" s="45"/>
      <c r="JQ14" s="7"/>
      <c r="JR14" s="7">
        <v>66.8</v>
      </c>
      <c r="JS14" s="26"/>
      <c r="JT14" s="11"/>
      <c r="JU14" s="16"/>
      <c r="JV14" s="130" t="s">
        <v>31</v>
      </c>
      <c r="JW14" s="20">
        <v>0</v>
      </c>
      <c r="JX14" s="45"/>
      <c r="JY14" s="45"/>
      <c r="JZ14" s="45"/>
      <c r="KA14" s="7"/>
      <c r="KB14" s="7"/>
      <c r="KC14" s="26"/>
      <c r="KD14" s="11"/>
      <c r="KE14" s="16"/>
      <c r="KF14" s="130" t="s">
        <v>31</v>
      </c>
      <c r="KG14" s="20">
        <v>0</v>
      </c>
      <c r="KH14" s="45">
        <v>61.961041803458087</v>
      </c>
      <c r="KI14" s="45"/>
      <c r="KJ14" s="45"/>
      <c r="KK14" s="7"/>
      <c r="KL14" s="7">
        <v>61.961041803458087</v>
      </c>
      <c r="KM14" s="26"/>
      <c r="KN14" s="11"/>
      <c r="KO14" s="16"/>
      <c r="KP14" s="130" t="s">
        <v>31</v>
      </c>
      <c r="KQ14" s="20">
        <v>0</v>
      </c>
      <c r="KR14" s="45"/>
      <c r="KS14" s="45"/>
      <c r="KT14" s="45"/>
      <c r="KU14" s="7"/>
      <c r="KV14" s="7"/>
      <c r="KW14" s="26"/>
      <c r="KX14" s="11"/>
      <c r="KY14" s="16"/>
      <c r="KZ14" s="130" t="s">
        <v>31</v>
      </c>
      <c r="LA14" s="20">
        <v>0</v>
      </c>
      <c r="LB14" s="45"/>
      <c r="LC14" s="45">
        <v>29.4</v>
      </c>
      <c r="LD14" s="45">
        <v>65.3</v>
      </c>
      <c r="LE14" s="7"/>
      <c r="LF14" s="7">
        <v>48.2</v>
      </c>
      <c r="LG14" s="26"/>
      <c r="LH14" s="11"/>
      <c r="LI14" s="16"/>
      <c r="LJ14" s="130" t="s">
        <v>31</v>
      </c>
      <c r="LK14" s="20">
        <v>0</v>
      </c>
      <c r="LL14" s="45">
        <v>59.033671902095826</v>
      </c>
      <c r="LM14" s="45"/>
      <c r="LN14" s="45">
        <v>34.572514249525014</v>
      </c>
      <c r="LO14" s="7"/>
      <c r="LP14" s="7">
        <v>62.1</v>
      </c>
      <c r="LQ14" s="26">
        <v>30.149716055756329</v>
      </c>
      <c r="LR14" s="11"/>
      <c r="LS14" s="16"/>
      <c r="LT14" s="130" t="s">
        <v>31</v>
      </c>
      <c r="LU14" s="20">
        <v>0</v>
      </c>
      <c r="LV14" s="45">
        <v>54.8366873937333</v>
      </c>
      <c r="LW14" s="45"/>
      <c r="LX14" s="45">
        <v>67.252733973778021</v>
      </c>
      <c r="LY14" s="7">
        <v>28</v>
      </c>
      <c r="LZ14" s="7">
        <v>58.73</v>
      </c>
      <c r="MA14" s="26"/>
      <c r="MB14" s="11"/>
      <c r="MC14" s="16"/>
      <c r="MD14" s="130" t="s">
        <v>31</v>
      </c>
      <c r="ME14" s="20">
        <v>0</v>
      </c>
      <c r="MF14" s="45">
        <v>55.649587575045679</v>
      </c>
      <c r="MG14" s="45">
        <v>60.938166311300641</v>
      </c>
      <c r="MH14" s="45">
        <v>64.463768115942031</v>
      </c>
      <c r="MI14" s="7">
        <v>30.040000000000006</v>
      </c>
      <c r="MJ14" s="7">
        <v>58.11</v>
      </c>
      <c r="MK14" s="26"/>
      <c r="ML14" s="11"/>
      <c r="MM14" s="16"/>
    </row>
    <row xmlns:x14ac="http://schemas.microsoft.com/office/spreadsheetml/2009/9/ac" r="15" s="2" customFormat="true" x14ac:dyDescent="0.25">
      <c r="A15" s="422" t="str">
        <f ca="true">IF(ISBLANK('Data Summary'!A17),"",'Data Summary'!A17)</f>
        <v>NER_2012_EMIS</v>
      </c>
      <c r="B15" s="130" t="s">
        <v>106</v>
      </c>
      <c r="C15" s="80">
        <v>0</v>
      </c>
      <c r="D15" s="45"/>
      <c r="E15" s="45"/>
      <c r="F15" s="45"/>
      <c r="G15" s="7"/>
      <c r="H15" s="7"/>
      <c r="I15" s="26"/>
      <c r="J15" s="11"/>
      <c r="K15" s="16"/>
      <c r="L15" s="130" t="s">
        <v>106</v>
      </c>
      <c r="M15" s="80">
        <v>0</v>
      </c>
      <c r="N15" s="45"/>
      <c r="O15" s="45"/>
      <c r="P15" s="45"/>
      <c r="Q15" s="7"/>
      <c r="R15" s="7"/>
      <c r="S15" s="26"/>
      <c r="T15" s="11"/>
      <c r="U15" s="16"/>
      <c r="V15" s="130" t="s">
        <v>106</v>
      </c>
      <c r="W15" s="80">
        <v>0</v>
      </c>
      <c r="X15" s="45"/>
      <c r="Y15" s="45"/>
      <c r="Z15" s="45"/>
      <c r="AA15" s="7"/>
      <c r="AB15" s="7"/>
      <c r="AC15" s="26"/>
      <c r="AD15" s="11"/>
      <c r="AE15" s="16"/>
      <c r="AF15" s="130" t="s">
        <v>106</v>
      </c>
      <c r="AG15" s="80">
        <v>0</v>
      </c>
      <c r="AH15" s="45"/>
      <c r="AI15" s="45"/>
      <c r="AJ15" s="45"/>
      <c r="AK15" s="7"/>
      <c r="AL15" s="7"/>
      <c r="AM15" s="26"/>
      <c r="AN15" s="11"/>
      <c r="AO15" s="16"/>
      <c r="AP15" s="130" t="s">
        <v>106</v>
      </c>
      <c r="AQ15" s="80">
        <v>0</v>
      </c>
      <c r="AR15" s="45"/>
      <c r="AS15" s="45"/>
      <c r="AT15" s="45"/>
      <c r="AU15" s="7"/>
      <c r="AV15" s="7"/>
      <c r="AW15" s="26"/>
      <c r="AX15" s="11"/>
      <c r="AY15" s="16"/>
      <c r="AZ15" s="130" t="s">
        <v>106</v>
      </c>
      <c r="BA15" s="80">
        <v>0</v>
      </c>
      <c r="BB15" s="45"/>
      <c r="BC15" s="45"/>
      <c r="BD15" s="45"/>
      <c r="BE15" s="7"/>
      <c r="BF15" s="7"/>
      <c r="BG15" s="26"/>
      <c r="BH15" s="11"/>
      <c r="BI15" s="16"/>
      <c r="BJ15" s="130" t="s">
        <v>106</v>
      </c>
      <c r="BK15" s="80">
        <v>0</v>
      </c>
      <c r="BL15" s="45"/>
      <c r="BM15" s="45"/>
      <c r="BN15" s="45"/>
      <c r="BO15" s="7"/>
      <c r="BP15" s="7"/>
      <c r="BQ15" s="26"/>
      <c r="BR15" s="11"/>
      <c r="BS15" s="16"/>
      <c r="BT15" s="130" t="s">
        <v>106</v>
      </c>
      <c r="BU15" s="80">
        <v>0</v>
      </c>
      <c r="BV15" s="45"/>
      <c r="BW15" s="45"/>
      <c r="BX15" s="45"/>
      <c r="BY15" s="7"/>
      <c r="BZ15" s="7"/>
      <c r="CA15" s="26"/>
      <c r="CB15" s="11"/>
      <c r="CC15" s="16"/>
      <c r="CD15" s="130" t="s">
        <v>106</v>
      </c>
      <c r="CE15" s="80">
        <v>0</v>
      </c>
      <c r="CF15" s="45"/>
      <c r="CG15" s="45"/>
      <c r="CH15" s="45"/>
      <c r="CI15" s="7"/>
      <c r="CJ15" s="7"/>
      <c r="CK15" s="26"/>
      <c r="CL15" s="11"/>
      <c r="CM15" s="16"/>
      <c r="CN15" s="130" t="s">
        <v>106</v>
      </c>
      <c r="CO15" s="80">
        <v>0</v>
      </c>
      <c r="CP15" s="45"/>
      <c r="CQ15" s="45"/>
      <c r="CR15" s="45"/>
      <c r="CS15" s="7"/>
      <c r="CT15" s="7"/>
      <c r="CU15" s="26"/>
      <c r="CV15" s="11"/>
      <c r="CW15" s="16"/>
      <c r="CX15" s="130" t="s">
        <v>106</v>
      </c>
      <c r="CY15" s="80">
        <v>0</v>
      </c>
      <c r="CZ15" s="45"/>
      <c r="DA15" s="45"/>
      <c r="DB15" s="45"/>
      <c r="DC15" s="7"/>
      <c r="DD15" s="7"/>
      <c r="DE15" s="26"/>
      <c r="DF15" s="11"/>
      <c r="DG15" s="16"/>
      <c r="DH15" s="130" t="s">
        <v>106</v>
      </c>
      <c r="DI15" s="80">
        <v>0</v>
      </c>
      <c r="DJ15" s="45"/>
      <c r="DK15" s="45"/>
      <c r="DL15" s="45"/>
      <c r="DM15" s="7"/>
      <c r="DN15" s="7"/>
      <c r="DO15" s="26"/>
      <c r="DP15" s="11"/>
      <c r="DQ15" s="16"/>
      <c r="DR15" s="130" t="s">
        <v>106</v>
      </c>
      <c r="DS15" s="80">
        <v>0</v>
      </c>
      <c r="DT15" s="45"/>
      <c r="DU15" s="45"/>
      <c r="DV15" s="45"/>
      <c r="DW15" s="7"/>
      <c r="DX15" s="7"/>
      <c r="DY15" s="26"/>
      <c r="DZ15" s="11"/>
      <c r="EA15" s="16"/>
      <c r="EB15" s="130" t="s">
        <v>106</v>
      </c>
      <c r="EC15" s="80">
        <v>0</v>
      </c>
      <c r="ED15" s="45"/>
      <c r="EE15" s="45"/>
      <c r="EF15" s="45"/>
      <c r="EG15" s="7"/>
      <c r="EH15" s="7"/>
      <c r="EI15" s="26"/>
      <c r="EJ15" s="11"/>
      <c r="EK15" s="16"/>
      <c r="EL15" s="130" t="s">
        <v>106</v>
      </c>
      <c r="EM15" s="80">
        <v>0</v>
      </c>
      <c r="EN15" s="45"/>
      <c r="EO15" s="45"/>
      <c r="EP15" s="45"/>
      <c r="EQ15" s="7"/>
      <c r="ER15" s="7"/>
      <c r="ES15" s="26"/>
      <c r="ET15" s="11"/>
      <c r="EU15" s="16"/>
      <c r="EV15" s="130" t="s">
        <v>106</v>
      </c>
      <c r="EW15" s="80">
        <v>0</v>
      </c>
      <c r="EX15" s="45"/>
      <c r="EY15" s="45"/>
      <c r="EZ15" s="45"/>
      <c r="FA15" s="7"/>
      <c r="FB15" s="7"/>
      <c r="FC15" s="26"/>
      <c r="FD15" s="11"/>
      <c r="FE15" s="16"/>
      <c r="FF15" s="130" t="s">
        <v>106</v>
      </c>
      <c r="FG15" s="80">
        <v>0</v>
      </c>
      <c r="FH15" s="45"/>
      <c r="FI15" s="45"/>
      <c r="FJ15" s="45"/>
      <c r="FK15" s="7"/>
      <c r="FL15" s="7"/>
      <c r="FM15" s="26"/>
      <c r="FN15" s="11"/>
      <c r="FO15" s="16"/>
      <c r="FP15" s="130" t="s">
        <v>106</v>
      </c>
      <c r="FQ15" s="80">
        <v>0</v>
      </c>
      <c r="FR15" s="45"/>
      <c r="FS15" s="45"/>
      <c r="FT15" s="45"/>
      <c r="FU15" s="7"/>
      <c r="FV15" s="7"/>
      <c r="FW15" s="26"/>
      <c r="FX15" s="11"/>
      <c r="FY15" s="16"/>
      <c r="FZ15" s="130" t="s">
        <v>106</v>
      </c>
      <c r="GA15" s="80">
        <v>0</v>
      </c>
      <c r="GB15" s="45"/>
      <c r="GC15" s="45"/>
      <c r="GD15" s="45"/>
      <c r="GE15" s="7"/>
      <c r="GF15" s="7"/>
      <c r="GG15" s="26"/>
      <c r="GH15" s="11"/>
      <c r="GI15" s="16"/>
      <c r="GJ15" s="130" t="s">
        <v>106</v>
      </c>
      <c r="GK15" s="80">
        <v>0</v>
      </c>
      <c r="GL15" s="45"/>
      <c r="GM15" s="45"/>
      <c r="GN15" s="45"/>
      <c r="GO15" s="7"/>
      <c r="GP15" s="7"/>
      <c r="GQ15" s="26"/>
      <c r="GR15" s="11"/>
      <c r="GS15" s="16"/>
      <c r="GT15" s="130" t="s">
        <v>106</v>
      </c>
      <c r="GU15" s="80">
        <v>0</v>
      </c>
      <c r="GV15" s="45"/>
      <c r="GW15" s="45"/>
      <c r="GX15" s="45"/>
      <c r="GY15" s="7"/>
      <c r="GZ15" s="7"/>
      <c r="HA15" s="26"/>
      <c r="HB15" s="11"/>
      <c r="HC15" s="16"/>
      <c r="HD15" s="130" t="s">
        <v>106</v>
      </c>
      <c r="HE15" s="80">
        <v>0</v>
      </c>
      <c r="HF15" s="45"/>
      <c r="HG15" s="45"/>
      <c r="HH15" s="45"/>
      <c r="HI15" s="7"/>
      <c r="HJ15" s="7"/>
      <c r="HK15" s="26"/>
      <c r="HL15" s="11"/>
      <c r="HM15" s="16"/>
      <c r="HN15" s="130" t="s">
        <v>106</v>
      </c>
      <c r="HO15" s="80">
        <v>0</v>
      </c>
      <c r="HP15" s="45"/>
      <c r="HQ15" s="45"/>
      <c r="HR15" s="45"/>
      <c r="HS15" s="7"/>
      <c r="HT15" s="7"/>
      <c r="HU15" s="26"/>
      <c r="HV15" s="11"/>
      <c r="HW15" s="16"/>
      <c r="HX15" s="130" t="s">
        <v>106</v>
      </c>
      <c r="HY15" s="80">
        <v>0</v>
      </c>
      <c r="HZ15" s="45"/>
      <c r="IA15" s="45"/>
      <c r="IB15" s="45"/>
      <c r="IC15" s="7"/>
      <c r="ID15" s="7"/>
      <c r="IE15" s="26"/>
      <c r="IF15" s="11"/>
      <c r="IG15" s="16"/>
      <c r="IH15" s="130" t="s">
        <v>106</v>
      </c>
      <c r="II15" s="80">
        <v>0</v>
      </c>
      <c r="IJ15" s="45"/>
      <c r="IK15" s="45"/>
      <c r="IL15" s="45"/>
      <c r="IM15" s="207"/>
      <c r="IN15" s="207"/>
      <c r="IO15" s="26"/>
      <c r="IP15" s="11"/>
      <c r="IQ15" s="16"/>
      <c r="IR15" s="130" t="s">
        <v>106</v>
      </c>
      <c r="IS15" s="80">
        <v>0</v>
      </c>
      <c r="IT15" s="45"/>
      <c r="IU15" s="45"/>
      <c r="IV15" s="45"/>
      <c r="IW15" s="7"/>
      <c r="IX15" s="7"/>
      <c r="IY15" s="26"/>
      <c r="IZ15" s="11"/>
      <c r="JA15" s="16"/>
      <c r="JB15" s="130" t="s">
        <v>106</v>
      </c>
      <c r="JC15" s="80">
        <v>0</v>
      </c>
      <c r="JD15" s="45"/>
      <c r="JE15" s="45"/>
      <c r="JF15" s="45"/>
      <c r="JG15" s="7"/>
      <c r="JH15" s="7"/>
      <c r="JI15" s="26"/>
      <c r="JJ15" s="11"/>
      <c r="JK15" s="16"/>
      <c r="JL15" s="130" t="s">
        <v>106</v>
      </c>
      <c r="JM15" s="80">
        <v>0</v>
      </c>
      <c r="JN15" s="45"/>
      <c r="JO15" s="45"/>
      <c r="JP15" s="45"/>
      <c r="JQ15" s="7"/>
      <c r="JR15" s="7"/>
      <c r="JS15" s="26"/>
      <c r="JT15" s="11"/>
      <c r="JU15" s="16"/>
      <c r="JV15" s="130" t="s">
        <v>106</v>
      </c>
      <c r="JW15" s="80">
        <v>0</v>
      </c>
      <c r="JX15" s="45"/>
      <c r="JY15" s="45"/>
      <c r="JZ15" s="45"/>
      <c r="KA15" s="7"/>
      <c r="KB15" s="7"/>
      <c r="KC15" s="26"/>
      <c r="KD15" s="11"/>
      <c r="KE15" s="16"/>
      <c r="KF15" s="130" t="s">
        <v>106</v>
      </c>
      <c r="KG15" s="80">
        <v>0</v>
      </c>
      <c r="KH15" s="45"/>
      <c r="KI15" s="45"/>
      <c r="KJ15" s="45"/>
      <c r="KK15" s="7"/>
      <c r="KL15" s="7"/>
      <c r="KM15" s="26"/>
      <c r="KN15" s="11"/>
      <c r="KO15" s="16"/>
      <c r="KP15" s="130" t="s">
        <v>106</v>
      </c>
      <c r="KQ15" s="80">
        <v>0</v>
      </c>
      <c r="KR15" s="45"/>
      <c r="KS15" s="45"/>
      <c r="KT15" s="45"/>
      <c r="KU15" s="7"/>
      <c r="KV15" s="7"/>
      <c r="KW15" s="26"/>
      <c r="KX15" s="11"/>
      <c r="KY15" s="16"/>
      <c r="KZ15" s="130" t="s">
        <v>106</v>
      </c>
      <c r="LA15" s="80">
        <v>0</v>
      </c>
      <c r="LB15" s="45"/>
      <c r="LC15" s="45"/>
      <c r="LD15" s="45"/>
      <c r="LE15" s="7"/>
      <c r="LF15" s="7"/>
      <c r="LG15" s="26"/>
      <c r="LH15" s="11"/>
      <c r="LI15" s="16"/>
      <c r="LJ15" s="130" t="s">
        <v>106</v>
      </c>
      <c r="LK15" s="80">
        <v>0</v>
      </c>
      <c r="LL15" s="45"/>
      <c r="LM15" s="45"/>
      <c r="LN15" s="45"/>
      <c r="LO15" s="7"/>
      <c r="LP15" s="7"/>
      <c r="LQ15" s="26"/>
      <c r="LR15" s="11"/>
      <c r="LS15" s="16"/>
      <c r="LT15" s="130" t="s">
        <v>106</v>
      </c>
      <c r="LU15" s="80">
        <v>0</v>
      </c>
      <c r="LV15" s="45"/>
      <c r="LW15" s="45"/>
      <c r="LX15" s="45"/>
      <c r="LY15" s="7"/>
      <c r="LZ15" s="7"/>
      <c r="MA15" s="26"/>
      <c r="MB15" s="11"/>
      <c r="MC15" s="16"/>
      <c r="MD15" s="130" t="s">
        <v>106</v>
      </c>
      <c r="ME15" s="80">
        <v>0</v>
      </c>
      <c r="MF15" s="45"/>
      <c r="MG15" s="45"/>
      <c r="MH15" s="45"/>
      <c r="MI15" s="7"/>
      <c r="MJ15" s="7"/>
      <c r="MK15" s="26"/>
      <c r="ML15" s="11"/>
      <c r="MM15" s="16"/>
    </row>
    <row xmlns:x14ac="http://schemas.microsoft.com/office/spreadsheetml/2009/9/ac" r="16" s="2" customFormat="true" x14ac:dyDescent="0.25">
      <c r="A16" s="422" t="str">
        <f ca="true">IF(ISBLANK('Data Summary'!A18),"",'Data Summary'!A18)</f>
        <v>NER_2012_UIS</v>
      </c>
      <c r="B16" s="131"/>
      <c r="C16" s="21"/>
      <c r="D16" s="79"/>
      <c r="E16" s="45"/>
      <c r="F16" s="7"/>
      <c r="G16" s="7"/>
      <c r="H16" s="7"/>
      <c r="I16" s="26"/>
      <c r="J16" s="11"/>
      <c r="K16" s="16"/>
      <c r="L16" s="131"/>
      <c r="M16" s="21"/>
      <c r="N16" s="79"/>
      <c r="O16" s="45"/>
      <c r="P16" s="7"/>
      <c r="Q16" s="7"/>
      <c r="R16" s="7"/>
      <c r="S16" s="26"/>
      <c r="T16" s="11"/>
      <c r="U16" s="16"/>
      <c r="V16" s="131"/>
      <c r="W16" s="21"/>
      <c r="X16" s="79"/>
      <c r="Y16" s="45"/>
      <c r="Z16" s="7"/>
      <c r="AA16" s="7"/>
      <c r="AB16" s="7"/>
      <c r="AC16" s="26"/>
      <c r="AD16" s="11"/>
      <c r="AE16" s="16"/>
      <c r="AF16" s="131"/>
      <c r="AG16" s="21"/>
      <c r="AH16" s="79"/>
      <c r="AI16" s="45"/>
      <c r="AJ16" s="7"/>
      <c r="AK16" s="7"/>
      <c r="AL16" s="7"/>
      <c r="AM16" s="26"/>
      <c r="AN16" s="11"/>
      <c r="AO16" s="16"/>
      <c r="AP16" s="131"/>
      <c r="AQ16" s="21"/>
      <c r="AR16" s="79"/>
      <c r="AS16" s="45"/>
      <c r="AT16" s="7"/>
      <c r="AU16" s="7"/>
      <c r="AV16" s="7"/>
      <c r="AW16" s="26"/>
      <c r="AX16" s="11"/>
      <c r="AY16" s="16"/>
      <c r="AZ16" s="131"/>
      <c r="BA16" s="21"/>
      <c r="BB16" s="79"/>
      <c r="BC16" s="45"/>
      <c r="BD16" s="45"/>
      <c r="BE16" s="7"/>
      <c r="BF16" s="7"/>
      <c r="BG16" s="26"/>
      <c r="BH16" s="11"/>
      <c r="BI16" s="16"/>
      <c r="BJ16" s="131"/>
      <c r="BK16" s="21"/>
      <c r="BL16" s="79"/>
      <c r="BM16" s="45"/>
      <c r="BN16" s="45"/>
      <c r="BO16" s="7"/>
      <c r="BP16" s="7"/>
      <c r="BQ16" s="26"/>
      <c r="BR16" s="11"/>
      <c r="BS16" s="16"/>
      <c r="BT16" s="131"/>
      <c r="BU16" s="21"/>
      <c r="BV16" s="79"/>
      <c r="BW16" s="45"/>
      <c r="BX16" s="45"/>
      <c r="BY16" s="7"/>
      <c r="BZ16" s="7"/>
      <c r="CA16" s="26"/>
      <c r="CB16" s="11"/>
      <c r="CC16" s="16"/>
      <c r="CD16" s="131"/>
      <c r="CE16" s="21"/>
      <c r="CF16" s="79"/>
      <c r="CG16" s="45"/>
      <c r="CH16" s="7"/>
      <c r="CI16" s="7"/>
      <c r="CJ16" s="7"/>
      <c r="CK16" s="26"/>
      <c r="CL16" s="11"/>
      <c r="CM16" s="16"/>
      <c r="CN16" s="131"/>
      <c r="CO16" s="21"/>
      <c r="CP16" s="79"/>
      <c r="CQ16" s="45"/>
      <c r="CR16" s="45"/>
      <c r="CS16" s="7"/>
      <c r="CT16" s="7"/>
      <c r="CU16" s="26"/>
      <c r="CV16" s="11"/>
      <c r="CW16" s="16"/>
      <c r="CX16" s="131"/>
      <c r="CY16" s="21"/>
      <c r="CZ16" s="79"/>
      <c r="DA16" s="45"/>
      <c r="DB16" s="45"/>
      <c r="DC16" s="7"/>
      <c r="DD16" s="7"/>
      <c r="DE16" s="26"/>
      <c r="DF16" s="11"/>
      <c r="DG16" s="16"/>
      <c r="DH16" s="131"/>
      <c r="DI16" s="21"/>
      <c r="DJ16" s="79"/>
      <c r="DK16" s="45"/>
      <c r="DL16" s="45"/>
      <c r="DM16" s="7"/>
      <c r="DN16" s="7"/>
      <c r="DO16" s="26"/>
      <c r="DP16" s="11"/>
      <c r="DQ16" s="16"/>
      <c r="DR16" s="131"/>
      <c r="DS16" s="21"/>
      <c r="DT16" s="79"/>
      <c r="DU16" s="45"/>
      <c r="DV16" s="7"/>
      <c r="DW16" s="7"/>
      <c r="DX16" s="7"/>
      <c r="DY16" s="26"/>
      <c r="DZ16" s="11"/>
      <c r="EA16" s="16"/>
      <c r="EB16" s="131"/>
      <c r="EC16" s="21"/>
      <c r="ED16" s="79"/>
      <c r="EE16" s="45"/>
      <c r="EF16" s="45"/>
      <c r="EG16" s="7"/>
      <c r="EH16" s="7"/>
      <c r="EI16" s="26"/>
      <c r="EJ16" s="11"/>
      <c r="EK16" s="16"/>
      <c r="EL16" s="131"/>
      <c r="EM16" s="21"/>
      <c r="EN16" s="79"/>
      <c r="EO16" s="45"/>
      <c r="EP16" s="7"/>
      <c r="EQ16" s="7"/>
      <c r="ER16" s="7"/>
      <c r="ES16" s="26"/>
      <c r="ET16" s="11"/>
      <c r="EU16" s="16"/>
      <c r="EV16" s="131"/>
      <c r="EW16" s="21"/>
      <c r="EX16" s="79"/>
      <c r="EY16" s="45"/>
      <c r="EZ16" s="45"/>
      <c r="FA16" s="7"/>
      <c r="FB16" s="7"/>
      <c r="FC16" s="26"/>
      <c r="FD16" s="11"/>
      <c r="FE16" s="16"/>
      <c r="FF16" s="131"/>
      <c r="FG16" s="21"/>
      <c r="FH16" s="79"/>
      <c r="FI16" s="45"/>
      <c r="FJ16" s="7"/>
      <c r="FK16" s="7"/>
      <c r="FL16" s="7"/>
      <c r="FM16" s="26"/>
      <c r="FN16" s="11"/>
      <c r="FO16" s="16"/>
      <c r="FP16" s="131"/>
      <c r="FQ16" s="21"/>
      <c r="FR16" s="79"/>
      <c r="FS16" s="45"/>
      <c r="FT16" s="7"/>
      <c r="FU16" s="7"/>
      <c r="FV16" s="7"/>
      <c r="FW16" s="26"/>
      <c r="FX16" s="11"/>
      <c r="FY16" s="16"/>
      <c r="FZ16" s="131"/>
      <c r="GA16" s="21"/>
      <c r="GB16" s="79"/>
      <c r="GC16" s="45"/>
      <c r="GD16" s="7"/>
      <c r="GE16" s="7"/>
      <c r="GF16" s="7"/>
      <c r="GG16" s="26"/>
      <c r="GH16" s="11"/>
      <c r="GI16" s="16"/>
      <c r="GJ16" s="131"/>
      <c r="GK16" s="21"/>
      <c r="GL16" s="79"/>
      <c r="GM16" s="45"/>
      <c r="GN16" s="45"/>
      <c r="GO16" s="7"/>
      <c r="GP16" s="7"/>
      <c r="GQ16" s="26"/>
      <c r="GR16" s="11"/>
      <c r="GS16" s="16"/>
      <c r="GT16" s="131"/>
      <c r="GU16" s="21"/>
      <c r="GV16" s="79"/>
      <c r="GW16" s="45"/>
      <c r="GX16" s="45"/>
      <c r="GY16" s="7"/>
      <c r="GZ16" s="7"/>
      <c r="HA16" s="26"/>
      <c r="HB16" s="11"/>
      <c r="HC16" s="16"/>
      <c r="HD16" s="129"/>
      <c r="HE16" s="21"/>
      <c r="HF16" s="79"/>
      <c r="HG16" s="45"/>
      <c r="HH16" s="45"/>
      <c r="HI16" s="7"/>
      <c r="HJ16" s="7"/>
      <c r="HK16" s="26"/>
      <c r="HL16" s="11"/>
      <c r="HM16" s="16"/>
      <c r="HN16" s="129"/>
      <c r="HO16" s="21"/>
      <c r="HP16" s="79"/>
      <c r="HQ16" s="45"/>
      <c r="HR16" s="45"/>
      <c r="HS16" s="7"/>
      <c r="HT16" s="7"/>
      <c r="HU16" s="26"/>
      <c r="HV16" s="11"/>
      <c r="HW16" s="16"/>
      <c r="HX16" s="129"/>
      <c r="HY16" s="21"/>
      <c r="HZ16" s="79"/>
      <c r="IA16" s="45"/>
      <c r="IB16" s="45"/>
      <c r="IC16" s="7"/>
      <c r="ID16" s="7"/>
      <c r="IE16" s="26"/>
      <c r="IF16" s="11"/>
      <c r="IG16" s="16"/>
      <c r="IH16" s="131" t="s">
        <v>274</v>
      </c>
      <c r="II16" s="6">
        <v>1</v>
      </c>
      <c r="IJ16" s="45"/>
      <c r="IK16" s="207"/>
      <c r="IL16" s="207">
        <v>0</v>
      </c>
      <c r="IM16" s="207"/>
      <c r="IN16" s="45"/>
      <c r="IO16" s="66"/>
      <c r="IP16" s="11"/>
      <c r="IQ16" s="16"/>
      <c r="IR16" s="129"/>
      <c r="IS16" s="21"/>
      <c r="IT16" s="79"/>
      <c r="IU16" s="45"/>
      <c r="IV16" s="45"/>
      <c r="IW16" s="7"/>
      <c r="IX16" s="7"/>
      <c r="IY16" s="26"/>
      <c r="IZ16" s="11"/>
      <c r="JA16" s="16"/>
      <c r="JB16" s="129" t="s">
        <v>362</v>
      </c>
      <c r="JC16" s="21">
        <v>1</v>
      </c>
      <c r="JD16" s="79">
        <v>28.927106165345922</v>
      </c>
      <c r="JE16" s="45"/>
      <c r="JF16" s="45"/>
      <c r="JG16" s="7"/>
      <c r="JH16" s="7">
        <v>28.927106165345922</v>
      </c>
      <c r="JI16" s="26"/>
      <c r="JJ16" s="11"/>
      <c r="JK16" s="16"/>
      <c r="JL16" s="129" t="s">
        <v>364</v>
      </c>
      <c r="JM16" s="21">
        <v>1</v>
      </c>
      <c r="JN16" s="79">
        <v>33.200000000000003</v>
      </c>
      <c r="JO16" s="45"/>
      <c r="JP16" s="45"/>
      <c r="JQ16" s="7"/>
      <c r="JR16" s="7">
        <v>33.200000000000003</v>
      </c>
      <c r="JS16" s="26"/>
      <c r="JT16" s="11"/>
      <c r="JU16" s="16"/>
      <c r="JV16" s="129"/>
      <c r="JW16" s="21"/>
      <c r="JX16" s="79"/>
      <c r="JY16" s="45"/>
      <c r="JZ16" s="45"/>
      <c r="KA16" s="7"/>
      <c r="KB16" s="7"/>
      <c r="KC16" s="26"/>
      <c r="KD16" s="11"/>
      <c r="KE16" s="16"/>
      <c r="KF16" s="129" t="s">
        <v>366</v>
      </c>
      <c r="KG16" s="21">
        <v>1</v>
      </c>
      <c r="KH16" s="79">
        <v>38.038958196541913</v>
      </c>
      <c r="KI16" s="45"/>
      <c r="KJ16" s="45"/>
      <c r="KK16" s="7"/>
      <c r="KL16" s="7">
        <v>38.038958196541913</v>
      </c>
      <c r="KM16" s="26"/>
      <c r="KN16" s="11"/>
      <c r="KO16" s="16"/>
      <c r="KP16" s="129"/>
      <c r="KQ16" s="21"/>
      <c r="KR16" s="79"/>
      <c r="KS16" s="45"/>
      <c r="KT16" s="45"/>
      <c r="KU16" s="7"/>
      <c r="KV16" s="7"/>
      <c r="KW16" s="26"/>
      <c r="KX16" s="11"/>
      <c r="KY16" s="16"/>
      <c r="KZ16" s="129" t="s">
        <v>378</v>
      </c>
      <c r="LA16" s="21"/>
      <c r="LB16" s="79"/>
      <c r="LC16" s="45"/>
      <c r="LD16" s="45"/>
      <c r="LE16" s="7"/>
      <c r="LF16" s="7"/>
      <c r="LG16" s="26"/>
      <c r="LH16" s="11"/>
      <c r="LI16" s="16"/>
      <c r="LJ16" s="129" t="s">
        <v>378</v>
      </c>
      <c r="LK16" s="21"/>
      <c r="LL16" s="79"/>
      <c r="LM16" s="45"/>
      <c r="LN16" s="45"/>
      <c r="LO16" s="7"/>
      <c r="LP16" s="7"/>
      <c r="LQ16" s="26"/>
      <c r="LR16" s="11"/>
      <c r="LS16" s="16"/>
      <c r="LT16" s="129" t="s">
        <v>378</v>
      </c>
      <c r="LU16" s="21"/>
      <c r="LV16" s="79"/>
      <c r="LW16" s="45"/>
      <c r="LX16" s="45"/>
      <c r="LY16" s="7"/>
      <c r="LZ16" s="7"/>
      <c r="MA16" s="26"/>
      <c r="MB16" s="11"/>
      <c r="MC16" s="16"/>
      <c r="MD16" s="129" t="s">
        <v>378</v>
      </c>
      <c r="ME16" s="21"/>
      <c r="MF16" s="79"/>
      <c r="MG16" s="45"/>
      <c r="MH16" s="45"/>
      <c r="MI16" s="7"/>
      <c r="MJ16" s="7"/>
      <c r="MK16" s="26"/>
      <c r="ML16" s="11"/>
      <c r="MM16" s="16"/>
    </row>
    <row xmlns:x14ac="http://schemas.microsoft.com/office/spreadsheetml/2009/9/ac" r="17" s="2" customFormat="true" x14ac:dyDescent="0.25">
      <c r="A17" s="422" t="str">
        <f ca="true">IF(ISBLANK('Data Summary'!A19),"",'Data Summary'!A19)</f>
        <v>NER_2013_EMIS</v>
      </c>
      <c r="B17" s="131"/>
      <c r="C17" s="22"/>
      <c r="D17" s="45"/>
      <c r="E17" s="7"/>
      <c r="F17" s="7"/>
      <c r="G17" s="7"/>
      <c r="H17" s="7"/>
      <c r="I17" s="26"/>
      <c r="J17" s="11"/>
      <c r="K17" s="16"/>
      <c r="L17" s="131"/>
      <c r="M17" s="22"/>
      <c r="N17" s="45"/>
      <c r="O17" s="7"/>
      <c r="P17" s="7"/>
      <c r="Q17" s="7"/>
      <c r="R17" s="7"/>
      <c r="S17" s="26"/>
      <c r="T17" s="11"/>
      <c r="U17" s="16"/>
      <c r="V17" s="131"/>
      <c r="W17" s="22"/>
      <c r="X17" s="45"/>
      <c r="Y17" s="7"/>
      <c r="Z17" s="7"/>
      <c r="AA17" s="7"/>
      <c r="AB17" s="7"/>
      <c r="AC17" s="26"/>
      <c r="AD17" s="11"/>
      <c r="AE17" s="16"/>
      <c r="AF17" s="131"/>
      <c r="AG17" s="22"/>
      <c r="AH17" s="45"/>
      <c r="AI17" s="7"/>
      <c r="AJ17" s="7"/>
      <c r="AK17" s="7"/>
      <c r="AL17" s="7"/>
      <c r="AM17" s="26"/>
      <c r="AN17" s="11"/>
      <c r="AO17" s="16"/>
      <c r="AP17" s="131"/>
      <c r="AQ17" s="22"/>
      <c r="AR17" s="45"/>
      <c r="AS17" s="7"/>
      <c r="AT17" s="7"/>
      <c r="AU17" s="7"/>
      <c r="AV17" s="7"/>
      <c r="AW17" s="26"/>
      <c r="AX17" s="11"/>
      <c r="AY17" s="16"/>
      <c r="AZ17" s="131"/>
      <c r="BA17" s="22"/>
      <c r="BB17" s="45"/>
      <c r="BC17" s="7"/>
      <c r="BD17" s="7"/>
      <c r="BE17" s="7"/>
      <c r="BF17" s="7"/>
      <c r="BG17" s="26"/>
      <c r="BH17" s="11"/>
      <c r="BI17" s="16"/>
      <c r="BJ17" s="131"/>
      <c r="BK17" s="22"/>
      <c r="BL17" s="45"/>
      <c r="BM17" s="7"/>
      <c r="BN17" s="7"/>
      <c r="BO17" s="7"/>
      <c r="BP17" s="7"/>
      <c r="BQ17" s="26"/>
      <c r="BR17" s="11"/>
      <c r="BS17" s="16"/>
      <c r="BT17" s="131"/>
      <c r="BU17" s="22"/>
      <c r="BV17" s="45"/>
      <c r="BW17" s="7"/>
      <c r="BX17" s="7"/>
      <c r="BY17" s="7"/>
      <c r="BZ17" s="7"/>
      <c r="CA17" s="26"/>
      <c r="CB17" s="11"/>
      <c r="CC17" s="16"/>
      <c r="CD17" s="131"/>
      <c r="CE17" s="22"/>
      <c r="CF17" s="45"/>
      <c r="CG17" s="7"/>
      <c r="CH17" s="7"/>
      <c r="CI17" s="7"/>
      <c r="CJ17" s="7"/>
      <c r="CK17" s="26"/>
      <c r="CL17" s="11"/>
      <c r="CM17" s="16"/>
      <c r="CN17" s="131"/>
      <c r="CO17" s="22"/>
      <c r="CP17" s="45"/>
      <c r="CQ17" s="7"/>
      <c r="CR17" s="7"/>
      <c r="CS17" s="7"/>
      <c r="CT17" s="7"/>
      <c r="CU17" s="26"/>
      <c r="CV17" s="11"/>
      <c r="CW17" s="16"/>
      <c r="CX17" s="131"/>
      <c r="CY17" s="22"/>
      <c r="CZ17" s="45"/>
      <c r="DA17" s="7"/>
      <c r="DB17" s="7"/>
      <c r="DC17" s="7"/>
      <c r="DD17" s="7"/>
      <c r="DE17" s="26"/>
      <c r="DF17" s="11"/>
      <c r="DG17" s="16"/>
      <c r="DH17" s="131"/>
      <c r="DI17" s="22"/>
      <c r="DJ17" s="45"/>
      <c r="DK17" s="7"/>
      <c r="DL17" s="7"/>
      <c r="DM17" s="7"/>
      <c r="DN17" s="7"/>
      <c r="DO17" s="26"/>
      <c r="DP17" s="11"/>
      <c r="DQ17" s="16"/>
      <c r="DR17" s="131"/>
      <c r="DS17" s="22"/>
      <c r="DT17" s="45"/>
      <c r="DU17" s="7"/>
      <c r="DV17" s="7"/>
      <c r="DW17" s="7"/>
      <c r="DX17" s="7"/>
      <c r="DY17" s="26"/>
      <c r="DZ17" s="11"/>
      <c r="EA17" s="16"/>
      <c r="EB17" s="131"/>
      <c r="EC17" s="22"/>
      <c r="ED17" s="45"/>
      <c r="EE17" s="7"/>
      <c r="EF17" s="7"/>
      <c r="EG17" s="7"/>
      <c r="EH17" s="7"/>
      <c r="EI17" s="26"/>
      <c r="EJ17" s="11"/>
      <c r="EK17" s="16"/>
      <c r="EL17" s="131"/>
      <c r="EM17" s="22"/>
      <c r="EN17" s="45"/>
      <c r="EO17" s="7"/>
      <c r="EP17" s="7"/>
      <c r="EQ17" s="7"/>
      <c r="ER17" s="7"/>
      <c r="ES17" s="26"/>
      <c r="ET17" s="11"/>
      <c r="EU17" s="16"/>
      <c r="EV17" s="131"/>
      <c r="EW17" s="22"/>
      <c r="EX17" s="45"/>
      <c r="EY17" s="7"/>
      <c r="EZ17" s="7"/>
      <c r="FA17" s="7"/>
      <c r="FB17" s="7"/>
      <c r="FC17" s="26"/>
      <c r="FD17" s="11"/>
      <c r="FE17" s="16"/>
      <c r="FF17" s="131"/>
      <c r="FG17" s="22"/>
      <c r="FH17" s="45"/>
      <c r="FI17" s="7"/>
      <c r="FJ17" s="7"/>
      <c r="FK17" s="7"/>
      <c r="FL17" s="7"/>
      <c r="FM17" s="26"/>
      <c r="FN17" s="11"/>
      <c r="FO17" s="16"/>
      <c r="FP17" s="131"/>
      <c r="FQ17" s="22"/>
      <c r="FR17" s="45"/>
      <c r="FS17" s="7"/>
      <c r="FT17" s="7"/>
      <c r="FU17" s="7"/>
      <c r="FV17" s="7"/>
      <c r="FW17" s="26"/>
      <c r="FX17" s="11"/>
      <c r="FY17" s="16"/>
      <c r="FZ17" s="131"/>
      <c r="GA17" s="22"/>
      <c r="GB17" s="45"/>
      <c r="GC17" s="7"/>
      <c r="GD17" s="7"/>
      <c r="GE17" s="7"/>
      <c r="GF17" s="7"/>
      <c r="GG17" s="26"/>
      <c r="GH17" s="11"/>
      <c r="GI17" s="16"/>
      <c r="GJ17" s="131"/>
      <c r="GK17" s="22"/>
      <c r="GL17" s="45"/>
      <c r="GM17" s="7"/>
      <c r="GN17" s="7"/>
      <c r="GO17" s="7"/>
      <c r="GP17" s="7"/>
      <c r="GQ17" s="26"/>
      <c r="GR17" s="11"/>
      <c r="GS17" s="16"/>
      <c r="GT17" s="131"/>
      <c r="GU17" s="22"/>
      <c r="GV17" s="45"/>
      <c r="GW17" s="7"/>
      <c r="GX17" s="7"/>
      <c r="GY17" s="7"/>
      <c r="GZ17" s="7"/>
      <c r="HA17" s="26"/>
      <c r="HB17" s="11"/>
      <c r="HC17" s="16"/>
      <c r="HD17" s="131"/>
      <c r="HE17" s="22"/>
      <c r="HF17" s="45"/>
      <c r="HG17" s="7"/>
      <c r="HH17" s="7"/>
      <c r="HI17" s="7"/>
      <c r="HJ17" s="7"/>
      <c r="HK17" s="26"/>
      <c r="HL17" s="11"/>
      <c r="HM17" s="16"/>
      <c r="HN17" s="131"/>
      <c r="HO17" s="22"/>
      <c r="HP17" s="45"/>
      <c r="HQ17" s="7"/>
      <c r="HR17" s="7"/>
      <c r="HS17" s="7"/>
      <c r="HT17" s="7"/>
      <c r="HU17" s="26"/>
      <c r="HV17" s="11"/>
      <c r="HW17" s="16"/>
      <c r="HX17" s="131"/>
      <c r="HY17" s="22"/>
      <c r="HZ17" s="45"/>
      <c r="IA17" s="7"/>
      <c r="IB17" s="7"/>
      <c r="IC17" s="7"/>
      <c r="ID17" s="7"/>
      <c r="IE17" s="26"/>
      <c r="IF17" s="11"/>
      <c r="IG17" s="16"/>
      <c r="IH17" s="131" t="s">
        <v>275</v>
      </c>
      <c r="II17" s="209">
        <v>1</v>
      </c>
      <c r="IJ17" s="45"/>
      <c r="IK17" s="207"/>
      <c r="IL17" s="207">
        <v>0.84745999999999999</v>
      </c>
      <c r="IM17" s="207"/>
      <c r="IN17" s="207"/>
      <c r="IO17" s="26"/>
      <c r="IP17" s="11"/>
      <c r="IQ17" s="16"/>
      <c r="IR17" s="131"/>
      <c r="IS17" s="22"/>
      <c r="IT17" s="45"/>
      <c r="IU17" s="7"/>
      <c r="IV17" s="7"/>
      <c r="IW17" s="7"/>
      <c r="IX17" s="7"/>
      <c r="IY17" s="26"/>
      <c r="IZ17" s="11"/>
      <c r="JA17" s="16"/>
      <c r="JB17" s="131"/>
      <c r="JC17" s="22"/>
      <c r="JD17" s="45"/>
      <c r="JE17" s="7"/>
      <c r="JF17" s="7"/>
      <c r="JG17" s="7"/>
      <c r="JH17" s="7"/>
      <c r="JI17" s="26"/>
      <c r="JJ17" s="11"/>
      <c r="JK17" s="16"/>
      <c r="JL17" s="131"/>
      <c r="JM17" s="22"/>
      <c r="JN17" s="45"/>
      <c r="JO17" s="7"/>
      <c r="JP17" s="7"/>
      <c r="JQ17" s="7"/>
      <c r="JR17" s="7"/>
      <c r="JS17" s="26"/>
      <c r="JT17" s="11"/>
      <c r="JU17" s="16"/>
      <c r="JV17" s="131"/>
      <c r="JW17" s="22"/>
      <c r="JX17" s="45"/>
      <c r="JY17" s="7"/>
      <c r="JZ17" s="7"/>
      <c r="KA17" s="7"/>
      <c r="KB17" s="7"/>
      <c r="KC17" s="26"/>
      <c r="KD17" s="11"/>
      <c r="KE17" s="16"/>
      <c r="KF17" s="131"/>
      <c r="KG17" s="22"/>
      <c r="KH17" s="45"/>
      <c r="KI17" s="7"/>
      <c r="KJ17" s="7"/>
      <c r="KK17" s="7"/>
      <c r="KL17" s="7"/>
      <c r="KM17" s="26"/>
      <c r="KN17" s="11"/>
      <c r="KO17" s="16"/>
      <c r="KP17" s="131"/>
      <c r="KQ17" s="22"/>
      <c r="KR17" s="45"/>
      <c r="KS17" s="7"/>
      <c r="KT17" s="7"/>
      <c r="KU17" s="7"/>
      <c r="KV17" s="7"/>
      <c r="KW17" s="26"/>
      <c r="KX17" s="11"/>
      <c r="KY17" s="16"/>
      <c r="KZ17" s="131"/>
      <c r="LA17" s="22"/>
      <c r="LB17" s="45"/>
      <c r="LC17" s="7"/>
      <c r="LD17" s="7"/>
      <c r="LE17" s="7"/>
      <c r="LF17" s="7"/>
      <c r="LG17" s="26"/>
      <c r="LH17" s="11"/>
      <c r="LI17" s="16"/>
      <c r="LJ17" s="131"/>
      <c r="LK17" s="22"/>
      <c r="LL17" s="45"/>
      <c r="LM17" s="7"/>
      <c r="LN17" s="7"/>
      <c r="LO17" s="7"/>
      <c r="LP17" s="7"/>
      <c r="LQ17" s="26"/>
      <c r="LR17" s="11"/>
      <c r="LS17" s="16"/>
      <c r="LT17" s="131"/>
      <c r="LU17" s="22"/>
      <c r="LV17" s="45"/>
      <c r="LW17" s="7"/>
      <c r="LX17" s="7"/>
      <c r="LY17" s="7"/>
      <c r="LZ17" s="7"/>
      <c r="MA17" s="26"/>
      <c r="MB17" s="11"/>
      <c r="MC17" s="16"/>
      <c r="MD17" s="131"/>
      <c r="ME17" s="22"/>
      <c r="MF17" s="45"/>
      <c r="MG17" s="7"/>
      <c r="MH17" s="7"/>
      <c r="MI17" s="7"/>
      <c r="MJ17" s="7"/>
      <c r="MK17" s="26"/>
      <c r="ML17" s="11"/>
      <c r="MM17" s="16"/>
    </row>
    <row xmlns:x14ac="http://schemas.microsoft.com/office/spreadsheetml/2009/9/ac" r="18" s="2" customFormat="true" x14ac:dyDescent="0.25">
      <c r="A18" s="422" t="str">
        <f ca="true">IF(ISBLANK('Data Summary'!A20),"",'Data Summary'!A20)</f>
        <v>NER_2013_UIS</v>
      </c>
      <c r="B18" s="131"/>
      <c r="C18" s="22"/>
      <c r="D18" s="7"/>
      <c r="E18" s="7"/>
      <c r="F18" s="7"/>
      <c r="G18" s="7"/>
      <c r="H18" s="7"/>
      <c r="I18" s="26"/>
      <c r="J18" s="11"/>
      <c r="K18" s="16"/>
      <c r="L18" s="131"/>
      <c r="M18" s="22"/>
      <c r="N18" s="7"/>
      <c r="O18" s="7"/>
      <c r="P18" s="7"/>
      <c r="Q18" s="7"/>
      <c r="R18" s="7"/>
      <c r="S18" s="26"/>
      <c r="T18" s="11"/>
      <c r="U18" s="16"/>
      <c r="V18" s="131"/>
      <c r="W18" s="22"/>
      <c r="X18" s="7"/>
      <c r="Y18" s="7"/>
      <c r="Z18" s="7"/>
      <c r="AA18" s="7"/>
      <c r="AB18" s="7"/>
      <c r="AC18" s="26"/>
      <c r="AD18" s="11"/>
      <c r="AE18" s="16"/>
      <c r="AF18" s="131"/>
      <c r="AG18" s="22"/>
      <c r="AH18" s="7"/>
      <c r="AI18" s="7"/>
      <c r="AJ18" s="7"/>
      <c r="AK18" s="7"/>
      <c r="AL18" s="7"/>
      <c r="AM18" s="26"/>
      <c r="AN18" s="11"/>
      <c r="AO18" s="16"/>
      <c r="AP18" s="131"/>
      <c r="AQ18" s="22"/>
      <c r="AR18" s="7"/>
      <c r="AS18" s="7"/>
      <c r="AT18" s="7"/>
      <c r="AU18" s="7"/>
      <c r="AV18" s="7"/>
      <c r="AW18" s="26"/>
      <c r="AX18" s="11"/>
      <c r="AY18" s="16"/>
      <c r="AZ18" s="131"/>
      <c r="BA18" s="22"/>
      <c r="BB18" s="7"/>
      <c r="BC18" s="7"/>
      <c r="BD18" s="7"/>
      <c r="BE18" s="7"/>
      <c r="BF18" s="7"/>
      <c r="BG18" s="26"/>
      <c r="BH18" s="11"/>
      <c r="BI18" s="16"/>
      <c r="BJ18" s="131"/>
      <c r="BK18" s="22"/>
      <c r="BL18" s="7"/>
      <c r="BM18" s="7"/>
      <c r="BN18" s="7"/>
      <c r="BO18" s="7"/>
      <c r="BP18" s="7"/>
      <c r="BQ18" s="26"/>
      <c r="BR18" s="11"/>
      <c r="BS18" s="16"/>
      <c r="BT18" s="131"/>
      <c r="BU18" s="22"/>
      <c r="BV18" s="7"/>
      <c r="BW18" s="7"/>
      <c r="BX18" s="7"/>
      <c r="BY18" s="7"/>
      <c r="BZ18" s="7"/>
      <c r="CA18" s="26"/>
      <c r="CB18" s="11"/>
      <c r="CC18" s="16"/>
      <c r="CD18" s="131"/>
      <c r="CE18" s="22"/>
      <c r="CF18" s="7"/>
      <c r="CG18" s="7"/>
      <c r="CH18" s="7"/>
      <c r="CI18" s="7"/>
      <c r="CJ18" s="7"/>
      <c r="CK18" s="26"/>
      <c r="CL18" s="11"/>
      <c r="CM18" s="16"/>
      <c r="CN18" s="131"/>
      <c r="CO18" s="22"/>
      <c r="CP18" s="7"/>
      <c r="CQ18" s="7"/>
      <c r="CR18" s="7"/>
      <c r="CS18" s="7"/>
      <c r="CT18" s="7"/>
      <c r="CU18" s="26"/>
      <c r="CV18" s="11"/>
      <c r="CW18" s="16"/>
      <c r="CX18" s="131"/>
      <c r="CY18" s="22"/>
      <c r="CZ18" s="7"/>
      <c r="DA18" s="7"/>
      <c r="DB18" s="7"/>
      <c r="DC18" s="7"/>
      <c r="DD18" s="7"/>
      <c r="DE18" s="26"/>
      <c r="DF18" s="11"/>
      <c r="DG18" s="16"/>
      <c r="DH18" s="131"/>
      <c r="DI18" s="22"/>
      <c r="DJ18" s="7"/>
      <c r="DK18" s="7"/>
      <c r="DL18" s="7"/>
      <c r="DM18" s="7"/>
      <c r="DN18" s="7"/>
      <c r="DO18" s="26"/>
      <c r="DP18" s="11"/>
      <c r="DQ18" s="16"/>
      <c r="DR18" s="131"/>
      <c r="DS18" s="22"/>
      <c r="DT18" s="7"/>
      <c r="DU18" s="7"/>
      <c r="DV18" s="7"/>
      <c r="DW18" s="7"/>
      <c r="DX18" s="7"/>
      <c r="DY18" s="26"/>
      <c r="DZ18" s="11"/>
      <c r="EA18" s="16"/>
      <c r="EB18" s="131"/>
      <c r="EC18" s="22"/>
      <c r="ED18" s="7"/>
      <c r="EE18" s="7"/>
      <c r="EF18" s="7"/>
      <c r="EG18" s="7"/>
      <c r="EH18" s="7"/>
      <c r="EI18" s="26"/>
      <c r="EJ18" s="11"/>
      <c r="EK18" s="16"/>
      <c r="EL18" s="131"/>
      <c r="EM18" s="22"/>
      <c r="EN18" s="7"/>
      <c r="EO18" s="7"/>
      <c r="EP18" s="7"/>
      <c r="EQ18" s="7"/>
      <c r="ER18" s="7"/>
      <c r="ES18" s="26"/>
      <c r="ET18" s="11"/>
      <c r="EU18" s="16"/>
      <c r="EV18" s="131"/>
      <c r="EW18" s="22"/>
      <c r="EX18" s="7"/>
      <c r="EY18" s="7"/>
      <c r="EZ18" s="7"/>
      <c r="FA18" s="7"/>
      <c r="FB18" s="7"/>
      <c r="FC18" s="26"/>
      <c r="FD18" s="11"/>
      <c r="FE18" s="16"/>
      <c r="FF18" s="131"/>
      <c r="FG18" s="22"/>
      <c r="FH18" s="7"/>
      <c r="FI18" s="7"/>
      <c r="FJ18" s="7"/>
      <c r="FK18" s="7"/>
      <c r="FL18" s="7"/>
      <c r="FM18" s="26"/>
      <c r="FN18" s="11"/>
      <c r="FO18" s="16"/>
      <c r="FP18" s="131"/>
      <c r="FQ18" s="22"/>
      <c r="FR18" s="7"/>
      <c r="FS18" s="7"/>
      <c r="FT18" s="7"/>
      <c r="FU18" s="7"/>
      <c r="FV18" s="7"/>
      <c r="FW18" s="26"/>
      <c r="FX18" s="11"/>
      <c r="FY18" s="16"/>
      <c r="FZ18" s="131"/>
      <c r="GA18" s="22"/>
      <c r="GB18" s="7"/>
      <c r="GC18" s="7"/>
      <c r="GD18" s="7"/>
      <c r="GE18" s="7"/>
      <c r="GF18" s="7"/>
      <c r="GG18" s="26"/>
      <c r="GH18" s="11"/>
      <c r="GI18" s="16"/>
      <c r="GJ18" s="131"/>
      <c r="GK18" s="22"/>
      <c r="GL18" s="7"/>
      <c r="GM18" s="7"/>
      <c r="GN18" s="7"/>
      <c r="GO18" s="7"/>
      <c r="GP18" s="7"/>
      <c r="GQ18" s="26"/>
      <c r="GR18" s="11"/>
      <c r="GS18" s="16"/>
      <c r="GT18" s="131"/>
      <c r="GU18" s="22"/>
      <c r="GV18" s="7"/>
      <c r="GW18" s="7"/>
      <c r="GX18" s="7"/>
      <c r="GY18" s="7"/>
      <c r="GZ18" s="7"/>
      <c r="HA18" s="26"/>
      <c r="HB18" s="11"/>
      <c r="HC18" s="16"/>
      <c r="HD18" s="131"/>
      <c r="HE18" s="22"/>
      <c r="HF18" s="7"/>
      <c r="HG18" s="7"/>
      <c r="HH18" s="7"/>
      <c r="HI18" s="7"/>
      <c r="HJ18" s="7"/>
      <c r="HK18" s="26"/>
      <c r="HL18" s="11"/>
      <c r="HM18" s="16"/>
      <c r="HN18" s="131"/>
      <c r="HO18" s="22"/>
      <c r="HP18" s="7"/>
      <c r="HQ18" s="7"/>
      <c r="HR18" s="7"/>
      <c r="HS18" s="7"/>
      <c r="HT18" s="7"/>
      <c r="HU18" s="26"/>
      <c r="HV18" s="11"/>
      <c r="HW18" s="16"/>
      <c r="HX18" s="131"/>
      <c r="HY18" s="22"/>
      <c r="HZ18" s="7"/>
      <c r="IA18" s="7"/>
      <c r="IB18" s="7"/>
      <c r="IC18" s="7"/>
      <c r="ID18" s="7"/>
      <c r="IE18" s="26"/>
      <c r="IF18" s="11"/>
      <c r="IG18" s="16"/>
      <c r="IH18" s="131" t="s">
        <v>276</v>
      </c>
      <c r="II18" s="209">
        <v>1</v>
      </c>
      <c r="IJ18" s="207"/>
      <c r="IK18" s="207"/>
      <c r="IL18" s="207">
        <v>0</v>
      </c>
      <c r="IM18" s="207"/>
      <c r="IN18" s="207"/>
      <c r="IO18" s="26"/>
      <c r="IP18" s="11"/>
      <c r="IQ18" s="16"/>
      <c r="IR18" s="131"/>
      <c r="IS18" s="22"/>
      <c r="IT18" s="7"/>
      <c r="IU18" s="7"/>
      <c r="IV18" s="7"/>
      <c r="IW18" s="7"/>
      <c r="IX18" s="7"/>
      <c r="IY18" s="26"/>
      <c r="IZ18" s="11"/>
      <c r="JA18" s="16"/>
      <c r="JB18" s="131"/>
      <c r="JC18" s="22"/>
      <c r="JD18" s="7"/>
      <c r="JE18" s="7"/>
      <c r="JF18" s="7"/>
      <c r="JG18" s="7"/>
      <c r="JH18" s="7"/>
      <c r="JI18" s="26"/>
      <c r="JJ18" s="11"/>
      <c r="JK18" s="16"/>
      <c r="JL18" s="131"/>
      <c r="JM18" s="22"/>
      <c r="JN18" s="7"/>
      <c r="JO18" s="7"/>
      <c r="JP18" s="7"/>
      <c r="JQ18" s="7"/>
      <c r="JR18" s="7"/>
      <c r="JS18" s="26"/>
      <c r="JT18" s="11"/>
      <c r="JU18" s="16"/>
      <c r="JV18" s="131"/>
      <c r="JW18" s="22"/>
      <c r="JX18" s="7"/>
      <c r="JY18" s="7"/>
      <c r="JZ18" s="7"/>
      <c r="KA18" s="7"/>
      <c r="KB18" s="7"/>
      <c r="KC18" s="26"/>
      <c r="KD18" s="11"/>
      <c r="KE18" s="16"/>
      <c r="KF18" s="131"/>
      <c r="KG18" s="22"/>
      <c r="KH18" s="7"/>
      <c r="KI18" s="7"/>
      <c r="KJ18" s="7"/>
      <c r="KK18" s="7"/>
      <c r="KL18" s="7"/>
      <c r="KM18" s="26"/>
      <c r="KN18" s="11"/>
      <c r="KO18" s="16"/>
      <c r="KP18" s="131"/>
      <c r="KQ18" s="22"/>
      <c r="KR18" s="7"/>
      <c r="KS18" s="7"/>
      <c r="KT18" s="7"/>
      <c r="KU18" s="7"/>
      <c r="KV18" s="7"/>
      <c r="KW18" s="26"/>
      <c r="KX18" s="11"/>
      <c r="KY18" s="16"/>
      <c r="KZ18" s="131"/>
      <c r="LA18" s="22"/>
      <c r="LB18" s="7"/>
      <c r="LC18" s="7"/>
      <c r="LD18" s="7"/>
      <c r="LE18" s="7"/>
      <c r="LF18" s="7"/>
      <c r="LG18" s="26"/>
      <c r="LH18" s="11"/>
      <c r="LI18" s="16"/>
      <c r="LJ18" s="131"/>
      <c r="LK18" s="22"/>
      <c r="LL18" s="7"/>
      <c r="LM18" s="7"/>
      <c r="LN18" s="7"/>
      <c r="LO18" s="7"/>
      <c r="LP18" s="7"/>
      <c r="LQ18" s="26"/>
      <c r="LR18" s="11"/>
      <c r="LS18" s="16"/>
      <c r="LT18" s="131"/>
      <c r="LU18" s="22"/>
      <c r="LV18" s="7"/>
      <c r="LW18" s="7"/>
      <c r="LX18" s="7"/>
      <c r="LY18" s="7"/>
      <c r="LZ18" s="7"/>
      <c r="MA18" s="26"/>
      <c r="MB18" s="11"/>
      <c r="MC18" s="16"/>
      <c r="MD18" s="131"/>
      <c r="ME18" s="22"/>
      <c r="MF18" s="7"/>
      <c r="MG18" s="7"/>
      <c r="MH18" s="7"/>
      <c r="MI18" s="7"/>
      <c r="MJ18" s="7"/>
      <c r="MK18" s="26"/>
      <c r="ML18" s="11"/>
      <c r="MM18" s="16"/>
    </row>
    <row xmlns:x14ac="http://schemas.microsoft.com/office/spreadsheetml/2009/9/ac" r="19" s="2" customFormat="true" x14ac:dyDescent="0.25">
      <c r="A19" s="422" t="str">
        <f ca="true">IF(ISBLANK('Data Summary'!A21),"",'Data Summary'!A21)</f>
        <v>NER_2014_EMIS</v>
      </c>
      <c r="B19" s="131"/>
      <c r="C19" s="22"/>
      <c r="D19" s="7"/>
      <c r="E19" s="7"/>
      <c r="F19" s="67"/>
      <c r="G19" s="7"/>
      <c r="H19" s="7"/>
      <c r="I19" s="26"/>
      <c r="J19" s="11"/>
      <c r="K19" s="16"/>
      <c r="L19" s="131"/>
      <c r="M19" s="22"/>
      <c r="N19" s="7"/>
      <c r="O19" s="7"/>
      <c r="P19" s="67"/>
      <c r="Q19" s="7"/>
      <c r="R19" s="7"/>
      <c r="S19" s="26"/>
      <c r="T19" s="11"/>
      <c r="U19" s="16"/>
      <c r="V19" s="131"/>
      <c r="W19" s="22"/>
      <c r="X19" s="7"/>
      <c r="Y19" s="7"/>
      <c r="Z19" s="67"/>
      <c r="AA19" s="7"/>
      <c r="AB19" s="7"/>
      <c r="AC19" s="26"/>
      <c r="AD19" s="11"/>
      <c r="AE19" s="16"/>
      <c r="AF19" s="131"/>
      <c r="AG19" s="22"/>
      <c r="AH19" s="7"/>
      <c r="AI19" s="7"/>
      <c r="AJ19" s="67"/>
      <c r="AK19" s="7"/>
      <c r="AL19" s="7"/>
      <c r="AM19" s="26"/>
      <c r="AN19" s="11"/>
      <c r="AO19" s="16"/>
      <c r="AP19" s="131"/>
      <c r="AQ19" s="22"/>
      <c r="AR19" s="7"/>
      <c r="AS19" s="7"/>
      <c r="AT19" s="67"/>
      <c r="AU19" s="7"/>
      <c r="AV19" s="7"/>
      <c r="AW19" s="26"/>
      <c r="AX19" s="11"/>
      <c r="AY19" s="16"/>
      <c r="AZ19" s="131"/>
      <c r="BA19" s="22"/>
      <c r="BB19" s="7"/>
      <c r="BC19" s="7"/>
      <c r="BD19" s="7"/>
      <c r="BE19" s="7"/>
      <c r="BF19" s="7"/>
      <c r="BG19" s="26"/>
      <c r="BH19" s="11"/>
      <c r="BI19" s="16"/>
      <c r="BJ19" s="131"/>
      <c r="BK19" s="22"/>
      <c r="BL19" s="7"/>
      <c r="BM19" s="7"/>
      <c r="BN19" s="7"/>
      <c r="BO19" s="7"/>
      <c r="BP19" s="7"/>
      <c r="BQ19" s="26"/>
      <c r="BR19" s="11"/>
      <c r="BS19" s="16"/>
      <c r="BT19" s="131"/>
      <c r="BU19" s="22"/>
      <c r="BV19" s="7"/>
      <c r="BW19" s="7"/>
      <c r="BX19" s="7"/>
      <c r="BY19" s="7"/>
      <c r="BZ19" s="7"/>
      <c r="CA19" s="26"/>
      <c r="CB19" s="11"/>
      <c r="CC19" s="16"/>
      <c r="CD19" s="131"/>
      <c r="CE19" s="22"/>
      <c r="CF19" s="7"/>
      <c r="CG19" s="7"/>
      <c r="CH19" s="67"/>
      <c r="CI19" s="7"/>
      <c r="CJ19" s="7"/>
      <c r="CK19" s="26"/>
      <c r="CL19" s="11"/>
      <c r="CM19" s="16"/>
      <c r="CN19" s="131"/>
      <c r="CO19" s="22"/>
      <c r="CP19" s="7"/>
      <c r="CQ19" s="7"/>
      <c r="CR19" s="7"/>
      <c r="CS19" s="7"/>
      <c r="CT19" s="7"/>
      <c r="CU19" s="26"/>
      <c r="CV19" s="11"/>
      <c r="CW19" s="16"/>
      <c r="CX19" s="131"/>
      <c r="CY19" s="22"/>
      <c r="CZ19" s="7"/>
      <c r="DA19" s="7"/>
      <c r="DB19" s="7"/>
      <c r="DC19" s="7"/>
      <c r="DD19" s="7"/>
      <c r="DE19" s="26"/>
      <c r="DF19" s="11"/>
      <c r="DG19" s="16"/>
      <c r="DH19" s="131"/>
      <c r="DI19" s="22"/>
      <c r="DJ19" s="7"/>
      <c r="DK19" s="7"/>
      <c r="DL19" s="7"/>
      <c r="DM19" s="7"/>
      <c r="DN19" s="7"/>
      <c r="DO19" s="26"/>
      <c r="DP19" s="11"/>
      <c r="DQ19" s="16"/>
      <c r="DR19" s="131"/>
      <c r="DS19" s="22"/>
      <c r="DT19" s="7"/>
      <c r="DU19" s="7"/>
      <c r="DV19" s="67"/>
      <c r="DW19" s="7"/>
      <c r="DX19" s="7"/>
      <c r="DY19" s="26"/>
      <c r="DZ19" s="11"/>
      <c r="EA19" s="16"/>
      <c r="EB19" s="131"/>
      <c r="EC19" s="22"/>
      <c r="ED19" s="7"/>
      <c r="EE19" s="7"/>
      <c r="EF19" s="7"/>
      <c r="EG19" s="7"/>
      <c r="EH19" s="7"/>
      <c r="EI19" s="26"/>
      <c r="EJ19" s="11"/>
      <c r="EK19" s="16"/>
      <c r="EL19" s="131"/>
      <c r="EM19" s="22"/>
      <c r="EN19" s="7"/>
      <c r="EO19" s="7"/>
      <c r="EP19" s="67"/>
      <c r="EQ19" s="7"/>
      <c r="ER19" s="7"/>
      <c r="ES19" s="26"/>
      <c r="ET19" s="11"/>
      <c r="EU19" s="16"/>
      <c r="EV19" s="131"/>
      <c r="EW19" s="22"/>
      <c r="EX19" s="7"/>
      <c r="EY19" s="7"/>
      <c r="EZ19" s="7"/>
      <c r="FA19" s="7"/>
      <c r="FB19" s="7"/>
      <c r="FC19" s="26"/>
      <c r="FD19" s="11"/>
      <c r="FE19" s="16"/>
      <c r="FF19" s="131"/>
      <c r="FG19" s="22"/>
      <c r="FH19" s="7"/>
      <c r="FI19" s="7"/>
      <c r="FJ19" s="67"/>
      <c r="FK19" s="7"/>
      <c r="FL19" s="7"/>
      <c r="FM19" s="26"/>
      <c r="FN19" s="11"/>
      <c r="FO19" s="16"/>
      <c r="FP19" s="131"/>
      <c r="FQ19" s="22"/>
      <c r="FR19" s="7"/>
      <c r="FS19" s="7"/>
      <c r="FT19" s="67"/>
      <c r="FU19" s="7"/>
      <c r="FV19" s="7"/>
      <c r="FW19" s="26"/>
      <c r="FX19" s="11"/>
      <c r="FY19" s="16"/>
      <c r="FZ19" s="131"/>
      <c r="GA19" s="22"/>
      <c r="GB19" s="7"/>
      <c r="GC19" s="7"/>
      <c r="GD19" s="67"/>
      <c r="GE19" s="7"/>
      <c r="GF19" s="7"/>
      <c r="GG19" s="26"/>
      <c r="GH19" s="11"/>
      <c r="GI19" s="16"/>
      <c r="GJ19" s="131"/>
      <c r="GK19" s="22"/>
      <c r="GL19" s="7"/>
      <c r="GM19" s="7"/>
      <c r="GN19" s="7"/>
      <c r="GO19" s="7"/>
      <c r="GP19" s="7"/>
      <c r="GQ19" s="26"/>
      <c r="GR19" s="11"/>
      <c r="GS19" s="16"/>
      <c r="GT19" s="131"/>
      <c r="GU19" s="22"/>
      <c r="GV19" s="7"/>
      <c r="GW19" s="7"/>
      <c r="GX19" s="7"/>
      <c r="GY19" s="7"/>
      <c r="GZ19" s="7"/>
      <c r="HA19" s="26"/>
      <c r="HB19" s="11"/>
      <c r="HC19" s="16"/>
      <c r="HD19" s="131"/>
      <c r="HE19" s="22"/>
      <c r="HF19" s="7"/>
      <c r="HG19" s="7"/>
      <c r="HH19" s="7"/>
      <c r="HI19" s="7"/>
      <c r="HJ19" s="7"/>
      <c r="HK19" s="26"/>
      <c r="HL19" s="11"/>
      <c r="HM19" s="16"/>
      <c r="HN19" s="131"/>
      <c r="HO19" s="22"/>
      <c r="HP19" s="7"/>
      <c r="HQ19" s="7"/>
      <c r="HR19" s="7"/>
      <c r="HS19" s="7"/>
      <c r="HT19" s="7"/>
      <c r="HU19" s="26"/>
      <c r="HV19" s="11"/>
      <c r="HW19" s="16"/>
      <c r="HX19" s="131"/>
      <c r="HY19" s="22"/>
      <c r="HZ19" s="7"/>
      <c r="IA19" s="7"/>
      <c r="IB19" s="7"/>
      <c r="IC19" s="7"/>
      <c r="ID19" s="7"/>
      <c r="IE19" s="26"/>
      <c r="IF19" s="11"/>
      <c r="IG19" s="16"/>
      <c r="IH19" s="131" t="s">
        <v>277</v>
      </c>
      <c r="II19" s="209">
        <v>1</v>
      </c>
      <c r="IJ19" s="207"/>
      <c r="IK19" s="207"/>
      <c r="IL19" s="67">
        <v>7.6271199999999997</v>
      </c>
      <c r="IM19" s="207"/>
      <c r="IN19" s="207"/>
      <c r="IO19" s="26"/>
      <c r="IP19" s="11"/>
      <c r="IQ19" s="16"/>
      <c r="IR19" s="131"/>
      <c r="IS19" s="22"/>
      <c r="IT19" s="7"/>
      <c r="IU19" s="7"/>
      <c r="IV19" s="7"/>
      <c r="IW19" s="7"/>
      <c r="IX19" s="7"/>
      <c r="IY19" s="26"/>
      <c r="IZ19" s="11"/>
      <c r="JA19" s="16"/>
      <c r="JB19" s="131"/>
      <c r="JC19" s="22"/>
      <c r="JD19" s="7"/>
      <c r="JE19" s="7"/>
      <c r="JF19" s="7"/>
      <c r="JG19" s="7"/>
      <c r="JH19" s="7"/>
      <c r="JI19" s="26"/>
      <c r="JJ19" s="11"/>
      <c r="JK19" s="16"/>
      <c r="JL19" s="131"/>
      <c r="JM19" s="22"/>
      <c r="JN19" s="7"/>
      <c r="JO19" s="7"/>
      <c r="JP19" s="7"/>
      <c r="JQ19" s="7"/>
      <c r="JR19" s="7"/>
      <c r="JS19" s="26"/>
      <c r="JT19" s="11"/>
      <c r="JU19" s="16"/>
      <c r="JV19" s="131"/>
      <c r="JW19" s="22"/>
      <c r="JX19" s="7"/>
      <c r="JY19" s="7"/>
      <c r="JZ19" s="7"/>
      <c r="KA19" s="7"/>
      <c r="KB19" s="7"/>
      <c r="KC19" s="26"/>
      <c r="KD19" s="11"/>
      <c r="KE19" s="16"/>
      <c r="KF19" s="131"/>
      <c r="KG19" s="22"/>
      <c r="KH19" s="7"/>
      <c r="KI19" s="7"/>
      <c r="KJ19" s="7"/>
      <c r="KK19" s="7"/>
      <c r="KL19" s="7"/>
      <c r="KM19" s="26"/>
      <c r="KN19" s="11"/>
      <c r="KO19" s="16"/>
      <c r="KP19" s="131"/>
      <c r="KQ19" s="22"/>
      <c r="KR19" s="7"/>
      <c r="KS19" s="7"/>
      <c r="KT19" s="7"/>
      <c r="KU19" s="7"/>
      <c r="KV19" s="7"/>
      <c r="KW19" s="26"/>
      <c r="KX19" s="11"/>
      <c r="KY19" s="16"/>
      <c r="KZ19" s="131"/>
      <c r="LA19" s="22"/>
      <c r="LB19" s="7"/>
      <c r="LC19" s="7"/>
      <c r="LD19" s="7"/>
      <c r="LE19" s="7"/>
      <c r="LF19" s="7"/>
      <c r="LG19" s="26"/>
      <c r="LH19" s="11"/>
      <c r="LI19" s="16"/>
      <c r="LJ19" s="131"/>
      <c r="LK19" s="22"/>
      <c r="LL19" s="7"/>
      <c r="LM19" s="7"/>
      <c r="LN19" s="7"/>
      <c r="LO19" s="7"/>
      <c r="LP19" s="7"/>
      <c r="LQ19" s="26"/>
      <c r="LR19" s="11"/>
      <c r="LS19" s="16"/>
      <c r="LT19" s="131"/>
      <c r="LU19" s="22"/>
      <c r="LV19" s="7"/>
      <c r="LW19" s="7"/>
      <c r="LX19" s="7"/>
      <c r="LY19" s="7"/>
      <c r="LZ19" s="7"/>
      <c r="MA19" s="26"/>
      <c r="MB19" s="11"/>
      <c r="MC19" s="16"/>
      <c r="MD19" s="131"/>
      <c r="ME19" s="22"/>
      <c r="MF19" s="7"/>
      <c r="MG19" s="7"/>
      <c r="MH19" s="7"/>
      <c r="MI19" s="7"/>
      <c r="MJ19" s="7"/>
      <c r="MK19" s="26"/>
      <c r="ML19" s="11"/>
      <c r="MM19" s="16"/>
    </row>
    <row xmlns:x14ac="http://schemas.microsoft.com/office/spreadsheetml/2009/9/ac" r="20" s="2" customFormat="true" x14ac:dyDescent="0.25">
      <c r="A20" s="422" t="str">
        <f ca="true">IF(ISBLANK('Data Summary'!A22),"",'Data Summary'!A22)</f>
        <v>NER_2014_UIS</v>
      </c>
      <c r="B20" s="131"/>
      <c r="C20" s="21"/>
      <c r="D20" s="7"/>
      <c r="E20" s="67"/>
      <c r="F20" s="67"/>
      <c r="G20" s="7"/>
      <c r="H20" s="7"/>
      <c r="I20" s="26"/>
      <c r="J20" s="11"/>
      <c r="K20" s="16"/>
      <c r="L20" s="131"/>
      <c r="M20" s="21"/>
      <c r="N20" s="7"/>
      <c r="O20" s="67"/>
      <c r="P20" s="67"/>
      <c r="Q20" s="7"/>
      <c r="R20" s="7"/>
      <c r="S20" s="26"/>
      <c r="T20" s="11"/>
      <c r="U20" s="16"/>
      <c r="V20" s="131"/>
      <c r="W20" s="21"/>
      <c r="X20" s="7"/>
      <c r="Y20" s="67"/>
      <c r="Z20" s="67"/>
      <c r="AA20" s="7"/>
      <c r="AB20" s="7"/>
      <c r="AC20" s="26"/>
      <c r="AD20" s="11"/>
      <c r="AE20" s="16"/>
      <c r="AF20" s="131"/>
      <c r="AG20" s="21"/>
      <c r="AH20" s="7"/>
      <c r="AI20" s="67"/>
      <c r="AJ20" s="67"/>
      <c r="AK20" s="7"/>
      <c r="AL20" s="7"/>
      <c r="AM20" s="26"/>
      <c r="AN20" s="11"/>
      <c r="AO20" s="16"/>
      <c r="AP20" s="131"/>
      <c r="AQ20" s="21"/>
      <c r="AR20" s="7"/>
      <c r="AS20" s="67"/>
      <c r="AT20" s="67"/>
      <c r="AU20" s="7"/>
      <c r="AV20" s="7"/>
      <c r="AW20" s="26"/>
      <c r="AX20" s="11"/>
      <c r="AY20" s="16"/>
      <c r="AZ20" s="131"/>
      <c r="BA20" s="21"/>
      <c r="BB20" s="7"/>
      <c r="BC20" s="67"/>
      <c r="BD20" s="67"/>
      <c r="BE20" s="7"/>
      <c r="BF20" s="7"/>
      <c r="BG20" s="26"/>
      <c r="BH20" s="11"/>
      <c r="BI20" s="16"/>
      <c r="BJ20" s="131"/>
      <c r="BK20" s="21"/>
      <c r="BL20" s="7"/>
      <c r="BM20" s="67"/>
      <c r="BN20" s="67"/>
      <c r="BO20" s="7"/>
      <c r="BP20" s="7"/>
      <c r="BQ20" s="26"/>
      <c r="BR20" s="11"/>
      <c r="BS20" s="16"/>
      <c r="BT20" s="131"/>
      <c r="BU20" s="21"/>
      <c r="BV20" s="7"/>
      <c r="BW20" s="67"/>
      <c r="BX20" s="67"/>
      <c r="BY20" s="7"/>
      <c r="BZ20" s="7"/>
      <c r="CA20" s="26"/>
      <c r="CB20" s="11"/>
      <c r="CC20" s="16"/>
      <c r="CD20" s="131"/>
      <c r="CE20" s="21"/>
      <c r="CF20" s="7"/>
      <c r="CG20" s="67"/>
      <c r="CH20" s="67"/>
      <c r="CI20" s="7"/>
      <c r="CJ20" s="7"/>
      <c r="CK20" s="26"/>
      <c r="CL20" s="11"/>
      <c r="CM20" s="16"/>
      <c r="CN20" s="131"/>
      <c r="CO20" s="21"/>
      <c r="CP20" s="7"/>
      <c r="CQ20" s="67"/>
      <c r="CR20" s="67"/>
      <c r="CS20" s="7"/>
      <c r="CT20" s="7"/>
      <c r="CU20" s="26"/>
      <c r="CV20" s="11"/>
      <c r="CW20" s="16"/>
      <c r="CX20" s="131"/>
      <c r="CY20" s="21"/>
      <c r="CZ20" s="7"/>
      <c r="DA20" s="67"/>
      <c r="DB20" s="67"/>
      <c r="DC20" s="7"/>
      <c r="DD20" s="7"/>
      <c r="DE20" s="26"/>
      <c r="DF20" s="11"/>
      <c r="DG20" s="16"/>
      <c r="DH20" s="131"/>
      <c r="DI20" s="21"/>
      <c r="DJ20" s="7"/>
      <c r="DK20" s="67"/>
      <c r="DL20" s="67"/>
      <c r="DM20" s="7"/>
      <c r="DN20" s="7"/>
      <c r="DO20" s="26"/>
      <c r="DP20" s="11"/>
      <c r="DQ20" s="16"/>
      <c r="DR20" s="131"/>
      <c r="DS20" s="21"/>
      <c r="DT20" s="7"/>
      <c r="DU20" s="67"/>
      <c r="DV20" s="67"/>
      <c r="DW20" s="7"/>
      <c r="DX20" s="7"/>
      <c r="DY20" s="26"/>
      <c r="DZ20" s="11"/>
      <c r="EA20" s="16"/>
      <c r="EB20" s="131"/>
      <c r="EC20" s="21"/>
      <c r="ED20" s="7"/>
      <c r="EE20" s="67"/>
      <c r="EF20" s="67"/>
      <c r="EG20" s="7"/>
      <c r="EH20" s="7"/>
      <c r="EI20" s="26"/>
      <c r="EJ20" s="11"/>
      <c r="EK20" s="16"/>
      <c r="EL20" s="131"/>
      <c r="EM20" s="21"/>
      <c r="EN20" s="7"/>
      <c r="EO20" s="67"/>
      <c r="EP20" s="67"/>
      <c r="EQ20" s="7"/>
      <c r="ER20" s="7"/>
      <c r="ES20" s="26"/>
      <c r="ET20" s="11"/>
      <c r="EU20" s="16"/>
      <c r="EV20" s="131"/>
      <c r="EW20" s="21"/>
      <c r="EX20" s="7"/>
      <c r="EY20" s="67"/>
      <c r="EZ20" s="67"/>
      <c r="FA20" s="7"/>
      <c r="FB20" s="7"/>
      <c r="FC20" s="26"/>
      <c r="FD20" s="11"/>
      <c r="FE20" s="16"/>
      <c r="FF20" s="131"/>
      <c r="FG20" s="21"/>
      <c r="FH20" s="7"/>
      <c r="FI20" s="67"/>
      <c r="FJ20" s="67"/>
      <c r="FK20" s="7"/>
      <c r="FL20" s="7"/>
      <c r="FM20" s="26"/>
      <c r="FN20" s="11"/>
      <c r="FO20" s="16"/>
      <c r="FP20" s="131"/>
      <c r="FQ20" s="21"/>
      <c r="FR20" s="7"/>
      <c r="FS20" s="67"/>
      <c r="FT20" s="67"/>
      <c r="FU20" s="7"/>
      <c r="FV20" s="7"/>
      <c r="FW20" s="26"/>
      <c r="FX20" s="11"/>
      <c r="FY20" s="16"/>
      <c r="FZ20" s="131"/>
      <c r="GA20" s="21"/>
      <c r="GB20" s="7"/>
      <c r="GC20" s="67"/>
      <c r="GD20" s="67"/>
      <c r="GE20" s="7"/>
      <c r="GF20" s="7"/>
      <c r="GG20" s="26"/>
      <c r="GH20" s="11"/>
      <c r="GI20" s="16"/>
      <c r="GJ20" s="131"/>
      <c r="GK20" s="21"/>
      <c r="GL20" s="7"/>
      <c r="GM20" s="67"/>
      <c r="GN20" s="67"/>
      <c r="GO20" s="7"/>
      <c r="GP20" s="7"/>
      <c r="GQ20" s="26"/>
      <c r="GR20" s="11"/>
      <c r="GS20" s="16"/>
      <c r="GT20" s="131"/>
      <c r="GU20" s="21"/>
      <c r="GV20" s="7"/>
      <c r="GW20" s="67"/>
      <c r="GX20" s="67"/>
      <c r="GY20" s="7"/>
      <c r="GZ20" s="7"/>
      <c r="HA20" s="26"/>
      <c r="HB20" s="11"/>
      <c r="HC20" s="16"/>
      <c r="HD20" s="131"/>
      <c r="HE20" s="21"/>
      <c r="HF20" s="7"/>
      <c r="HG20" s="67"/>
      <c r="HH20" s="67"/>
      <c r="HI20" s="7"/>
      <c r="HJ20" s="7"/>
      <c r="HK20" s="26"/>
      <c r="HL20" s="11"/>
      <c r="HM20" s="16"/>
      <c r="HN20" s="131"/>
      <c r="HO20" s="21"/>
      <c r="HP20" s="7"/>
      <c r="HQ20" s="67"/>
      <c r="HR20" s="67"/>
      <c r="HS20" s="7"/>
      <c r="HT20" s="7"/>
      <c r="HU20" s="26"/>
      <c r="HV20" s="11"/>
      <c r="HW20" s="16"/>
      <c r="HX20" s="131"/>
      <c r="HY20" s="21"/>
      <c r="HZ20" s="7"/>
      <c r="IA20" s="67"/>
      <c r="IB20" s="67"/>
      <c r="IC20" s="7"/>
      <c r="ID20" s="7"/>
      <c r="IE20" s="26"/>
      <c r="IF20" s="11"/>
      <c r="IG20" s="16"/>
      <c r="IH20" s="131" t="s">
        <v>278</v>
      </c>
      <c r="II20" s="21">
        <v>1</v>
      </c>
      <c r="IJ20" s="207"/>
      <c r="IK20" s="67"/>
      <c r="IL20" s="67">
        <v>41.525419999999997</v>
      </c>
      <c r="IM20" s="207"/>
      <c r="IN20" s="207"/>
      <c r="IO20" s="26"/>
      <c r="IP20" s="11"/>
      <c r="IQ20" s="16"/>
      <c r="IR20" s="131"/>
      <c r="IS20" s="21"/>
      <c r="IT20" s="7"/>
      <c r="IU20" s="67"/>
      <c r="IV20" s="67"/>
      <c r="IW20" s="7"/>
      <c r="IX20" s="7"/>
      <c r="IY20" s="26"/>
      <c r="IZ20" s="11"/>
      <c r="JA20" s="16"/>
      <c r="JB20" s="131"/>
      <c r="JC20" s="21"/>
      <c r="JD20" s="7"/>
      <c r="JE20" s="67"/>
      <c r="JF20" s="67"/>
      <c r="JG20" s="7"/>
      <c r="JH20" s="7"/>
      <c r="JI20" s="26"/>
      <c r="JJ20" s="11"/>
      <c r="JK20" s="16"/>
      <c r="JL20" s="131"/>
      <c r="JM20" s="21"/>
      <c r="JN20" s="7"/>
      <c r="JO20" s="67"/>
      <c r="JP20" s="67"/>
      <c r="JQ20" s="7"/>
      <c r="JR20" s="7"/>
      <c r="JS20" s="26"/>
      <c r="JT20" s="11"/>
      <c r="JU20" s="16"/>
      <c r="JV20" s="131"/>
      <c r="JW20" s="21"/>
      <c r="JX20" s="7"/>
      <c r="JY20" s="67"/>
      <c r="JZ20" s="67"/>
      <c r="KA20" s="7"/>
      <c r="KB20" s="7"/>
      <c r="KC20" s="26"/>
      <c r="KD20" s="11"/>
      <c r="KE20" s="16"/>
      <c r="KF20" s="131"/>
      <c r="KG20" s="21"/>
      <c r="KH20" s="7"/>
      <c r="KI20" s="67"/>
      <c r="KJ20" s="67"/>
      <c r="KK20" s="7"/>
      <c r="KL20" s="7"/>
      <c r="KM20" s="26"/>
      <c r="KN20" s="11"/>
      <c r="KO20" s="16"/>
      <c r="KP20" s="131"/>
      <c r="KQ20" s="21"/>
      <c r="KR20" s="7"/>
      <c r="KS20" s="67"/>
      <c r="KT20" s="67"/>
      <c r="KU20" s="7"/>
      <c r="KV20" s="7"/>
      <c r="KW20" s="26"/>
      <c r="KX20" s="11"/>
      <c r="KY20" s="16"/>
      <c r="KZ20" s="131"/>
      <c r="LA20" s="21"/>
      <c r="LB20" s="7"/>
      <c r="LC20" s="67"/>
      <c r="LD20" s="67"/>
      <c r="LE20" s="7"/>
      <c r="LF20" s="7"/>
      <c r="LG20" s="26"/>
      <c r="LH20" s="11"/>
      <c r="LI20" s="16"/>
      <c r="LJ20" s="131"/>
      <c r="LK20" s="21"/>
      <c r="LL20" s="7"/>
      <c r="LM20" s="67"/>
      <c r="LN20" s="67"/>
      <c r="LO20" s="7"/>
      <c r="LP20" s="7"/>
      <c r="LQ20" s="26"/>
      <c r="LR20" s="11"/>
      <c r="LS20" s="16"/>
      <c r="LT20" s="131"/>
      <c r="LU20" s="21"/>
      <c r="LV20" s="7"/>
      <c r="LW20" s="67"/>
      <c r="LX20" s="67"/>
      <c r="LY20" s="7"/>
      <c r="LZ20" s="7"/>
      <c r="MA20" s="26"/>
      <c r="MB20" s="11"/>
      <c r="MC20" s="16"/>
      <c r="MD20" s="131"/>
      <c r="ME20" s="21"/>
      <c r="MF20" s="7"/>
      <c r="MG20" s="67"/>
      <c r="MH20" s="67"/>
      <c r="MI20" s="7"/>
      <c r="MJ20" s="7"/>
      <c r="MK20" s="26"/>
      <c r="ML20" s="11"/>
      <c r="MM20" s="16"/>
    </row>
    <row xmlns:x14ac="http://schemas.microsoft.com/office/spreadsheetml/2009/9/ac" r="21" s="2" customFormat="true" x14ac:dyDescent="0.25">
      <c r="A21" s="422" t="str">
        <f ca="true">IF(ISBLANK('Data Summary'!A23),"",'Data Summary'!A23)</f>
        <v>NER_2015_EMIS</v>
      </c>
      <c r="B21" s="131"/>
      <c r="C21" s="21"/>
      <c r="D21" s="67"/>
      <c r="E21" s="67"/>
      <c r="F21" s="67"/>
      <c r="G21" s="67"/>
      <c r="H21" s="67"/>
      <c r="I21" s="68"/>
      <c r="J21" s="11"/>
      <c r="K21" s="16"/>
      <c r="L21" s="131"/>
      <c r="M21" s="21"/>
      <c r="N21" s="67"/>
      <c r="O21" s="67"/>
      <c r="P21" s="67"/>
      <c r="Q21" s="67"/>
      <c r="R21" s="67"/>
      <c r="S21" s="68"/>
      <c r="T21" s="11"/>
      <c r="U21" s="16"/>
      <c r="V21" s="131"/>
      <c r="W21" s="21"/>
      <c r="X21" s="67"/>
      <c r="Y21" s="67"/>
      <c r="Z21" s="67"/>
      <c r="AA21" s="67"/>
      <c r="AB21" s="67"/>
      <c r="AC21" s="68"/>
      <c r="AD21" s="11"/>
      <c r="AE21" s="16"/>
      <c r="AF21" s="131"/>
      <c r="AG21" s="21"/>
      <c r="AH21" s="67"/>
      <c r="AI21" s="67"/>
      <c r="AJ21" s="67"/>
      <c r="AK21" s="67"/>
      <c r="AL21" s="67"/>
      <c r="AM21" s="68"/>
      <c r="AN21" s="11"/>
      <c r="AO21" s="16"/>
      <c r="AP21" s="131"/>
      <c r="AQ21" s="21"/>
      <c r="AR21" s="67"/>
      <c r="AS21" s="67"/>
      <c r="AT21" s="67"/>
      <c r="AU21" s="67"/>
      <c r="AV21" s="67"/>
      <c r="AW21" s="68"/>
      <c r="AX21" s="11"/>
      <c r="AY21" s="16"/>
      <c r="AZ21" s="131"/>
      <c r="BA21" s="21"/>
      <c r="BB21" s="67"/>
      <c r="BC21" s="67"/>
      <c r="BD21" s="67"/>
      <c r="BE21" s="67"/>
      <c r="BF21" s="67"/>
      <c r="BG21" s="68"/>
      <c r="BH21" s="11"/>
      <c r="BI21" s="16"/>
      <c r="BJ21" s="131"/>
      <c r="BK21" s="21"/>
      <c r="BL21" s="67"/>
      <c r="BM21" s="67"/>
      <c r="BN21" s="67"/>
      <c r="BO21" s="67"/>
      <c r="BP21" s="67"/>
      <c r="BQ21" s="68"/>
      <c r="BR21" s="11"/>
      <c r="BS21" s="16"/>
      <c r="BT21" s="131"/>
      <c r="BU21" s="21"/>
      <c r="BV21" s="67"/>
      <c r="BW21" s="67"/>
      <c r="BX21" s="67"/>
      <c r="BY21" s="67"/>
      <c r="BZ21" s="67"/>
      <c r="CA21" s="68"/>
      <c r="CB21" s="11"/>
      <c r="CC21" s="16"/>
      <c r="CD21" s="131"/>
      <c r="CE21" s="21"/>
      <c r="CF21" s="67"/>
      <c r="CG21" s="67"/>
      <c r="CH21" s="67"/>
      <c r="CI21" s="67"/>
      <c r="CJ21" s="67"/>
      <c r="CK21" s="68"/>
      <c r="CL21" s="11"/>
      <c r="CM21" s="16"/>
      <c r="CN21" s="131"/>
      <c r="CO21" s="21"/>
      <c r="CP21" s="67"/>
      <c r="CQ21" s="67"/>
      <c r="CR21" s="67"/>
      <c r="CS21" s="67"/>
      <c r="CT21" s="67"/>
      <c r="CU21" s="68"/>
      <c r="CV21" s="11"/>
      <c r="CW21" s="16"/>
      <c r="CX21" s="131"/>
      <c r="CY21" s="21"/>
      <c r="CZ21" s="67"/>
      <c r="DA21" s="67"/>
      <c r="DB21" s="67"/>
      <c r="DC21" s="67"/>
      <c r="DD21" s="67"/>
      <c r="DE21" s="68"/>
      <c r="DF21" s="11"/>
      <c r="DG21" s="16"/>
      <c r="DH21" s="131"/>
      <c r="DI21" s="21"/>
      <c r="DJ21" s="67"/>
      <c r="DK21" s="67"/>
      <c r="DL21" s="67"/>
      <c r="DM21" s="67"/>
      <c r="DN21" s="67"/>
      <c r="DO21" s="68"/>
      <c r="DP21" s="11"/>
      <c r="DQ21" s="16"/>
      <c r="DR21" s="131"/>
      <c r="DS21" s="21"/>
      <c r="DT21" s="67"/>
      <c r="DU21" s="67"/>
      <c r="DV21" s="67"/>
      <c r="DW21" s="67"/>
      <c r="DX21" s="67"/>
      <c r="DY21" s="68"/>
      <c r="DZ21" s="11"/>
      <c r="EA21" s="16"/>
      <c r="EB21" s="131"/>
      <c r="EC21" s="21"/>
      <c r="ED21" s="67"/>
      <c r="EE21" s="67"/>
      <c r="EF21" s="67"/>
      <c r="EG21" s="67"/>
      <c r="EH21" s="67"/>
      <c r="EI21" s="68"/>
      <c r="EJ21" s="11"/>
      <c r="EK21" s="16"/>
      <c r="EL21" s="131"/>
      <c r="EM21" s="21"/>
      <c r="EN21" s="67"/>
      <c r="EO21" s="67"/>
      <c r="EP21" s="67"/>
      <c r="EQ21" s="67"/>
      <c r="ER21" s="67"/>
      <c r="ES21" s="68"/>
      <c r="ET21" s="11"/>
      <c r="EU21" s="16"/>
      <c r="EV21" s="131"/>
      <c r="EW21" s="21"/>
      <c r="EX21" s="67"/>
      <c r="EY21" s="67"/>
      <c r="EZ21" s="67"/>
      <c r="FA21" s="67"/>
      <c r="FB21" s="67"/>
      <c r="FC21" s="68"/>
      <c r="FD21" s="11"/>
      <c r="FE21" s="16"/>
      <c r="FF21" s="131"/>
      <c r="FG21" s="21"/>
      <c r="FH21" s="67"/>
      <c r="FI21" s="67"/>
      <c r="FJ21" s="67"/>
      <c r="FK21" s="67"/>
      <c r="FL21" s="67"/>
      <c r="FM21" s="68"/>
      <c r="FN21" s="11"/>
      <c r="FO21" s="16"/>
      <c r="FP21" s="131"/>
      <c r="FQ21" s="21"/>
      <c r="FR21" s="67"/>
      <c r="FS21" s="67"/>
      <c r="FT21" s="67"/>
      <c r="FU21" s="67"/>
      <c r="FV21" s="67"/>
      <c r="FW21" s="68"/>
      <c r="FX21" s="11"/>
      <c r="FY21" s="16"/>
      <c r="FZ21" s="131"/>
      <c r="GA21" s="21"/>
      <c r="GB21" s="67"/>
      <c r="GC21" s="67"/>
      <c r="GD21" s="67"/>
      <c r="GE21" s="67"/>
      <c r="GF21" s="67"/>
      <c r="GG21" s="68"/>
      <c r="GH21" s="11"/>
      <c r="GI21" s="16"/>
      <c r="GJ21" s="131"/>
      <c r="GK21" s="21"/>
      <c r="GL21" s="67"/>
      <c r="GM21" s="67"/>
      <c r="GN21" s="67"/>
      <c r="GO21" s="67"/>
      <c r="GP21" s="67"/>
      <c r="GQ21" s="68"/>
      <c r="GR21" s="11"/>
      <c r="GS21" s="16"/>
      <c r="GT21" s="131"/>
      <c r="GU21" s="21"/>
      <c r="GV21" s="67"/>
      <c r="GW21" s="67"/>
      <c r="GX21" s="67"/>
      <c r="GY21" s="67"/>
      <c r="GZ21" s="67"/>
      <c r="HA21" s="68"/>
      <c r="HB21" s="11"/>
      <c r="HC21" s="16"/>
      <c r="HD21" s="131"/>
      <c r="HE21" s="21"/>
      <c r="HF21" s="67"/>
      <c r="HG21" s="67"/>
      <c r="HH21" s="67"/>
      <c r="HI21" s="67"/>
      <c r="HJ21" s="67"/>
      <c r="HK21" s="68"/>
      <c r="HL21" s="11"/>
      <c r="HM21" s="16"/>
      <c r="HN21" s="131"/>
      <c r="HO21" s="21"/>
      <c r="HP21" s="67"/>
      <c r="HQ21" s="67"/>
      <c r="HR21" s="67"/>
      <c r="HS21" s="67"/>
      <c r="HT21" s="67"/>
      <c r="HU21" s="68"/>
      <c r="HV21" s="11"/>
      <c r="HW21" s="16"/>
      <c r="HX21" s="131"/>
      <c r="HY21" s="21"/>
      <c r="HZ21" s="67"/>
      <c r="IA21" s="67"/>
      <c r="IB21" s="67"/>
      <c r="IC21" s="67"/>
      <c r="ID21" s="67"/>
      <c r="IE21" s="68"/>
      <c r="IF21" s="11"/>
      <c r="IG21" s="16"/>
      <c r="IH21" s="131" t="s">
        <v>279</v>
      </c>
      <c r="II21" s="21">
        <v>0</v>
      </c>
      <c r="IJ21" s="67"/>
      <c r="IK21" s="67"/>
      <c r="IL21" s="67">
        <v>1.69492</v>
      </c>
      <c r="IM21" s="67"/>
      <c r="IN21" s="67"/>
      <c r="IO21" s="68"/>
      <c r="IP21" s="11"/>
      <c r="IQ21" s="16"/>
      <c r="IR21" s="131"/>
      <c r="IS21" s="21"/>
      <c r="IT21" s="67"/>
      <c r="IU21" s="67"/>
      <c r="IV21" s="67"/>
      <c r="IW21" s="67"/>
      <c r="IX21" s="67"/>
      <c r="IY21" s="68"/>
      <c r="IZ21" s="11"/>
      <c r="JA21" s="16"/>
      <c r="JB21" s="131"/>
      <c r="JC21" s="21"/>
      <c r="JD21" s="67"/>
      <c r="JE21" s="67"/>
      <c r="JF21" s="67"/>
      <c r="JG21" s="67"/>
      <c r="JH21" s="67"/>
      <c r="JI21" s="68"/>
      <c r="JJ21" s="11"/>
      <c r="JK21" s="16"/>
      <c r="JL21" s="131"/>
      <c r="JM21" s="21"/>
      <c r="JN21" s="67"/>
      <c r="JO21" s="67"/>
      <c r="JP21" s="67"/>
      <c r="JQ21" s="67"/>
      <c r="JR21" s="67"/>
      <c r="JS21" s="68"/>
      <c r="JT21" s="11"/>
      <c r="JU21" s="16"/>
      <c r="JV21" s="131"/>
      <c r="JW21" s="21"/>
      <c r="JX21" s="67"/>
      <c r="JY21" s="67"/>
      <c r="JZ21" s="67"/>
      <c r="KA21" s="67"/>
      <c r="KB21" s="67"/>
      <c r="KC21" s="68"/>
      <c r="KD21" s="11"/>
      <c r="KE21" s="16"/>
      <c r="KF21" s="131"/>
      <c r="KG21" s="21"/>
      <c r="KH21" s="67"/>
      <c r="KI21" s="67"/>
      <c r="KJ21" s="67"/>
      <c r="KK21" s="67"/>
      <c r="KL21" s="67"/>
      <c r="KM21" s="68"/>
      <c r="KN21" s="11"/>
      <c r="KO21" s="16"/>
      <c r="KP21" s="131"/>
      <c r="KQ21" s="21"/>
      <c r="KR21" s="67"/>
      <c r="KS21" s="67"/>
      <c r="KT21" s="67"/>
      <c r="KU21" s="67"/>
      <c r="KV21" s="67"/>
      <c r="KW21" s="68"/>
      <c r="KX21" s="11"/>
      <c r="KY21" s="16"/>
      <c r="KZ21" s="131"/>
      <c r="LA21" s="21"/>
      <c r="LB21" s="67"/>
      <c r="LC21" s="67"/>
      <c r="LD21" s="67"/>
      <c r="LE21" s="67"/>
      <c r="LF21" s="67"/>
      <c r="LG21" s="68"/>
      <c r="LH21" s="11"/>
      <c r="LI21" s="16"/>
      <c r="LJ21" s="131"/>
      <c r="LK21" s="21"/>
      <c r="LL21" s="67"/>
      <c r="LM21" s="67"/>
      <c r="LN21" s="67"/>
      <c r="LO21" s="67"/>
      <c r="LP21" s="67"/>
      <c r="LQ21" s="68"/>
      <c r="LR21" s="11"/>
      <c r="LS21" s="16"/>
      <c r="LT21" s="131"/>
      <c r="LU21" s="21"/>
      <c r="LV21" s="67"/>
      <c r="LW21" s="67"/>
      <c r="LX21" s="67"/>
      <c r="LY21" s="67"/>
      <c r="LZ21" s="67"/>
      <c r="MA21" s="68"/>
      <c r="MB21" s="11"/>
      <c r="MC21" s="16"/>
      <c r="MD21" s="131"/>
      <c r="ME21" s="21"/>
      <c r="MF21" s="67"/>
      <c r="MG21" s="67"/>
      <c r="MH21" s="67"/>
      <c r="MI21" s="67"/>
      <c r="MJ21" s="67"/>
      <c r="MK21" s="68"/>
      <c r="ML21" s="11"/>
      <c r="MM21" s="16"/>
    </row>
    <row xmlns:x14ac="http://schemas.microsoft.com/office/spreadsheetml/2009/9/ac" r="22" s="2" customFormat="true" x14ac:dyDescent="0.25">
      <c r="A22" s="422" t="str">
        <f ca="true">IF(ISBLANK('Data Summary'!A24),"",'Data Summary'!A24)</f>
        <v>NER_2015_UIS</v>
      </c>
      <c r="B22" s="131"/>
      <c r="C22" s="21"/>
      <c r="D22" s="67"/>
      <c r="E22" s="67"/>
      <c r="F22" s="67"/>
      <c r="G22" s="67"/>
      <c r="H22" s="67"/>
      <c r="I22" s="68"/>
      <c r="J22" s="11"/>
      <c r="K22" s="16"/>
      <c r="L22" s="131"/>
      <c r="M22" s="21"/>
      <c r="N22" s="67"/>
      <c r="O22" s="67"/>
      <c r="P22" s="67"/>
      <c r="Q22" s="67"/>
      <c r="R22" s="67"/>
      <c r="S22" s="68"/>
      <c r="T22" s="11"/>
      <c r="U22" s="16"/>
      <c r="V22" s="131"/>
      <c r="W22" s="21"/>
      <c r="X22" s="67"/>
      <c r="Y22" s="67"/>
      <c r="Z22" s="67"/>
      <c r="AA22" s="67"/>
      <c r="AB22" s="67"/>
      <c r="AC22" s="68"/>
      <c r="AD22" s="11"/>
      <c r="AE22" s="16"/>
      <c r="AF22" s="131"/>
      <c r="AG22" s="21"/>
      <c r="AH22" s="67"/>
      <c r="AI22" s="67"/>
      <c r="AJ22" s="67"/>
      <c r="AK22" s="67"/>
      <c r="AL22" s="67"/>
      <c r="AM22" s="68"/>
      <c r="AN22" s="11"/>
      <c r="AO22" s="16"/>
      <c r="AP22" s="131"/>
      <c r="AQ22" s="21"/>
      <c r="AR22" s="67"/>
      <c r="AS22" s="67"/>
      <c r="AT22" s="67"/>
      <c r="AU22" s="67"/>
      <c r="AV22" s="67"/>
      <c r="AW22" s="68"/>
      <c r="AX22" s="11"/>
      <c r="AY22" s="16"/>
      <c r="AZ22" s="131"/>
      <c r="BA22" s="21"/>
      <c r="BB22" s="67"/>
      <c r="BC22" s="67"/>
      <c r="BD22" s="67"/>
      <c r="BE22" s="67"/>
      <c r="BF22" s="67"/>
      <c r="BG22" s="68"/>
      <c r="BH22" s="11"/>
      <c r="BI22" s="16"/>
      <c r="BJ22" s="131"/>
      <c r="BK22" s="21"/>
      <c r="BL22" s="67"/>
      <c r="BM22" s="67"/>
      <c r="BN22" s="67"/>
      <c r="BO22" s="67"/>
      <c r="BP22" s="67"/>
      <c r="BQ22" s="68"/>
      <c r="BR22" s="11"/>
      <c r="BS22" s="16"/>
      <c r="BT22" s="131"/>
      <c r="BU22" s="21"/>
      <c r="BV22" s="67"/>
      <c r="BW22" s="67"/>
      <c r="BX22" s="67"/>
      <c r="BY22" s="67"/>
      <c r="BZ22" s="67"/>
      <c r="CA22" s="68"/>
      <c r="CB22" s="11"/>
      <c r="CC22" s="16"/>
      <c r="CD22" s="131"/>
      <c r="CE22" s="21"/>
      <c r="CF22" s="67"/>
      <c r="CG22" s="67"/>
      <c r="CH22" s="67"/>
      <c r="CI22" s="67"/>
      <c r="CJ22" s="67"/>
      <c r="CK22" s="68"/>
      <c r="CL22" s="11"/>
      <c r="CM22" s="16"/>
      <c r="CN22" s="131"/>
      <c r="CO22" s="21"/>
      <c r="CP22" s="67"/>
      <c r="CQ22" s="67"/>
      <c r="CR22" s="67"/>
      <c r="CS22" s="67"/>
      <c r="CT22" s="67"/>
      <c r="CU22" s="68"/>
      <c r="CV22" s="11"/>
      <c r="CW22" s="16"/>
      <c r="CX22" s="131"/>
      <c r="CY22" s="21"/>
      <c r="CZ22" s="67"/>
      <c r="DA22" s="67"/>
      <c r="DB22" s="67"/>
      <c r="DC22" s="67"/>
      <c r="DD22" s="67"/>
      <c r="DE22" s="68"/>
      <c r="DF22" s="11"/>
      <c r="DG22" s="16"/>
      <c r="DH22" s="131"/>
      <c r="DI22" s="21"/>
      <c r="DJ22" s="67"/>
      <c r="DK22" s="67"/>
      <c r="DL22" s="67"/>
      <c r="DM22" s="67"/>
      <c r="DN22" s="67"/>
      <c r="DO22" s="68"/>
      <c r="DP22" s="11"/>
      <c r="DQ22" s="16"/>
      <c r="DR22" s="131"/>
      <c r="DS22" s="21"/>
      <c r="DT22" s="67"/>
      <c r="DU22" s="67"/>
      <c r="DV22" s="67"/>
      <c r="DW22" s="67"/>
      <c r="DX22" s="67"/>
      <c r="DY22" s="68"/>
      <c r="DZ22" s="11"/>
      <c r="EA22" s="16"/>
      <c r="EB22" s="131"/>
      <c r="EC22" s="21"/>
      <c r="ED22" s="67"/>
      <c r="EE22" s="67"/>
      <c r="EF22" s="67"/>
      <c r="EG22" s="67"/>
      <c r="EH22" s="67"/>
      <c r="EI22" s="68"/>
      <c r="EJ22" s="11"/>
      <c r="EK22" s="16"/>
      <c r="EL22" s="131"/>
      <c r="EM22" s="21"/>
      <c r="EN22" s="67"/>
      <c r="EO22" s="67"/>
      <c r="EP22" s="67"/>
      <c r="EQ22" s="67"/>
      <c r="ER22" s="67"/>
      <c r="ES22" s="68"/>
      <c r="ET22" s="11"/>
      <c r="EU22" s="16"/>
      <c r="EV22" s="131"/>
      <c r="EW22" s="21"/>
      <c r="EX22" s="67"/>
      <c r="EY22" s="67"/>
      <c r="EZ22" s="67"/>
      <c r="FA22" s="67"/>
      <c r="FB22" s="67"/>
      <c r="FC22" s="68"/>
      <c r="FD22" s="11"/>
      <c r="FE22" s="16"/>
      <c r="FF22" s="131"/>
      <c r="FG22" s="21"/>
      <c r="FH22" s="67"/>
      <c r="FI22" s="67"/>
      <c r="FJ22" s="67"/>
      <c r="FK22" s="67"/>
      <c r="FL22" s="67"/>
      <c r="FM22" s="68"/>
      <c r="FN22" s="11"/>
      <c r="FO22" s="16"/>
      <c r="FP22" s="131"/>
      <c r="FQ22" s="21"/>
      <c r="FR22" s="67"/>
      <c r="FS22" s="67"/>
      <c r="FT22" s="67"/>
      <c r="FU22" s="67"/>
      <c r="FV22" s="67"/>
      <c r="FW22" s="68"/>
      <c r="FX22" s="11"/>
      <c r="FY22" s="16"/>
      <c r="FZ22" s="131"/>
      <c r="GA22" s="21"/>
      <c r="GB22" s="67"/>
      <c r="GC22" s="67"/>
      <c r="GD22" s="67"/>
      <c r="GE22" s="67"/>
      <c r="GF22" s="67"/>
      <c r="GG22" s="68"/>
      <c r="GH22" s="11"/>
      <c r="GI22" s="16"/>
      <c r="GJ22" s="131"/>
      <c r="GK22" s="21"/>
      <c r="GL22" s="67"/>
      <c r="GM22" s="67"/>
      <c r="GN22" s="67"/>
      <c r="GO22" s="67"/>
      <c r="GP22" s="67"/>
      <c r="GQ22" s="68"/>
      <c r="GR22" s="11"/>
      <c r="GS22" s="16"/>
      <c r="GT22" s="131"/>
      <c r="GU22" s="21"/>
      <c r="GV22" s="67"/>
      <c r="GW22" s="67"/>
      <c r="GX22" s="67"/>
      <c r="GY22" s="67"/>
      <c r="GZ22" s="67"/>
      <c r="HA22" s="68"/>
      <c r="HB22" s="11"/>
      <c r="HC22" s="16"/>
      <c r="HD22" s="131"/>
      <c r="HE22" s="21"/>
      <c r="HF22" s="67"/>
      <c r="HG22" s="67"/>
      <c r="HH22" s="67"/>
      <c r="HI22" s="67"/>
      <c r="HJ22" s="67"/>
      <c r="HK22" s="68"/>
      <c r="HL22" s="11"/>
      <c r="HM22" s="16"/>
      <c r="HN22" s="131"/>
      <c r="HO22" s="21"/>
      <c r="HP22" s="67"/>
      <c r="HQ22" s="67"/>
      <c r="HR22" s="67"/>
      <c r="HS22" s="67"/>
      <c r="HT22" s="67"/>
      <c r="HU22" s="68"/>
      <c r="HV22" s="11"/>
      <c r="HW22" s="16"/>
      <c r="HX22" s="131"/>
      <c r="HY22" s="21"/>
      <c r="HZ22" s="67"/>
      <c r="IA22" s="67"/>
      <c r="IB22" s="67"/>
      <c r="IC22" s="67"/>
      <c r="ID22" s="67"/>
      <c r="IE22" s="68"/>
      <c r="IF22" s="11"/>
      <c r="IG22" s="16"/>
      <c r="IH22" s="131" t="s">
        <v>280</v>
      </c>
      <c r="II22" s="21">
        <v>1</v>
      </c>
      <c r="IJ22" s="67"/>
      <c r="IK22" s="67"/>
      <c r="IL22" s="67">
        <v>0</v>
      </c>
      <c r="IM22" s="67"/>
      <c r="IN22" s="67"/>
      <c r="IO22" s="68"/>
      <c r="IP22" s="11"/>
      <c r="IQ22" s="16"/>
      <c r="IR22" s="131"/>
      <c r="IS22" s="21"/>
      <c r="IT22" s="67"/>
      <c r="IU22" s="67"/>
      <c r="IV22" s="67"/>
      <c r="IW22" s="67"/>
      <c r="IX22" s="67"/>
      <c r="IY22" s="68"/>
      <c r="IZ22" s="11"/>
      <c r="JA22" s="16"/>
      <c r="JB22" s="131"/>
      <c r="JC22" s="21"/>
      <c r="JD22" s="67"/>
      <c r="JE22" s="67"/>
      <c r="JF22" s="67"/>
      <c r="JG22" s="67"/>
      <c r="JH22" s="67"/>
      <c r="JI22" s="68"/>
      <c r="JJ22" s="11"/>
      <c r="JK22" s="16"/>
      <c r="JL22" s="131"/>
      <c r="JM22" s="21"/>
      <c r="JN22" s="67"/>
      <c r="JO22" s="67"/>
      <c r="JP22" s="67"/>
      <c r="JQ22" s="67"/>
      <c r="JR22" s="67"/>
      <c r="JS22" s="68"/>
      <c r="JT22" s="11"/>
      <c r="JU22" s="16"/>
      <c r="JV22" s="131"/>
      <c r="JW22" s="21"/>
      <c r="JX22" s="67"/>
      <c r="JY22" s="67"/>
      <c r="JZ22" s="67"/>
      <c r="KA22" s="67"/>
      <c r="KB22" s="67"/>
      <c r="KC22" s="68"/>
      <c r="KD22" s="11"/>
      <c r="KE22" s="16"/>
      <c r="KF22" s="131"/>
      <c r="KG22" s="21"/>
      <c r="KH22" s="67"/>
      <c r="KI22" s="67"/>
      <c r="KJ22" s="67"/>
      <c r="KK22" s="67"/>
      <c r="KL22" s="67"/>
      <c r="KM22" s="68"/>
      <c r="KN22" s="11"/>
      <c r="KO22" s="16"/>
      <c r="KP22" s="131"/>
      <c r="KQ22" s="21"/>
      <c r="KR22" s="67"/>
      <c r="KS22" s="67"/>
      <c r="KT22" s="67"/>
      <c r="KU22" s="67"/>
      <c r="KV22" s="67"/>
      <c r="KW22" s="68"/>
      <c r="KX22" s="11"/>
      <c r="KY22" s="16"/>
      <c r="KZ22" s="131"/>
      <c r="LA22" s="21"/>
      <c r="LB22" s="67"/>
      <c r="LC22" s="67"/>
      <c r="LD22" s="67"/>
      <c r="LE22" s="67"/>
      <c r="LF22" s="67"/>
      <c r="LG22" s="68"/>
      <c r="LH22" s="11"/>
      <c r="LI22" s="16"/>
      <c r="LJ22" s="131"/>
      <c r="LK22" s="21"/>
      <c r="LL22" s="67"/>
      <c r="LM22" s="67"/>
      <c r="LN22" s="67"/>
      <c r="LO22" s="67"/>
      <c r="LP22" s="67"/>
      <c r="LQ22" s="68"/>
      <c r="LR22" s="11"/>
      <c r="LS22" s="16"/>
      <c r="LT22" s="131"/>
      <c r="LU22" s="21"/>
      <c r="LV22" s="67"/>
      <c r="LW22" s="67"/>
      <c r="LX22" s="67"/>
      <c r="LY22" s="67"/>
      <c r="LZ22" s="67"/>
      <c r="MA22" s="68"/>
      <c r="MB22" s="11"/>
      <c r="MC22" s="16"/>
      <c r="MD22" s="131"/>
      <c r="ME22" s="21"/>
      <c r="MF22" s="67"/>
      <c r="MG22" s="67"/>
      <c r="MH22" s="67"/>
      <c r="MI22" s="67"/>
      <c r="MJ22" s="67"/>
      <c r="MK22" s="68"/>
      <c r="ML22" s="11"/>
      <c r="MM22" s="16"/>
    </row>
    <row xmlns:x14ac="http://schemas.microsoft.com/office/spreadsheetml/2009/9/ac" r="23" s="2" customFormat="true" x14ac:dyDescent="0.25">
      <c r="A23" s="422" t="str">
        <f ca="true">IF(ISBLANK('Data Summary'!A25),"",'Data Summary'!A25)</f>
        <v>NER_2016_EMIS</v>
      </c>
      <c r="B23" s="131"/>
      <c r="C23" s="21"/>
      <c r="D23" s="67"/>
      <c r="E23" s="67"/>
      <c r="F23" s="67"/>
      <c r="G23" s="67"/>
      <c r="H23" s="67"/>
      <c r="I23" s="68"/>
      <c r="J23" s="11"/>
      <c r="K23" s="16"/>
      <c r="L23" s="131"/>
      <c r="M23" s="21"/>
      <c r="N23" s="67"/>
      <c r="O23" s="67"/>
      <c r="P23" s="67"/>
      <c r="Q23" s="67"/>
      <c r="R23" s="67"/>
      <c r="S23" s="68"/>
      <c r="T23" s="11"/>
      <c r="U23" s="16"/>
      <c r="V23" s="131"/>
      <c r="W23" s="21"/>
      <c r="X23" s="67"/>
      <c r="Y23" s="67"/>
      <c r="Z23" s="67"/>
      <c r="AA23" s="67"/>
      <c r="AB23" s="67"/>
      <c r="AC23" s="68"/>
      <c r="AD23" s="11"/>
      <c r="AE23" s="16"/>
      <c r="AF23" s="131"/>
      <c r="AG23" s="21"/>
      <c r="AH23" s="67"/>
      <c r="AI23" s="67"/>
      <c r="AJ23" s="67"/>
      <c r="AK23" s="67"/>
      <c r="AL23" s="67"/>
      <c r="AM23" s="68"/>
      <c r="AN23" s="11"/>
      <c r="AO23" s="16"/>
      <c r="AP23" s="131"/>
      <c r="AQ23" s="21"/>
      <c r="AR23" s="67"/>
      <c r="AS23" s="67"/>
      <c r="AT23" s="67"/>
      <c r="AU23" s="67"/>
      <c r="AV23" s="67"/>
      <c r="AW23" s="68"/>
      <c r="AX23" s="11"/>
      <c r="AY23" s="16"/>
      <c r="AZ23" s="131"/>
      <c r="BA23" s="21"/>
      <c r="BB23" s="67"/>
      <c r="BC23" s="67"/>
      <c r="BD23" s="67"/>
      <c r="BE23" s="67"/>
      <c r="BF23" s="67"/>
      <c r="BG23" s="68"/>
      <c r="BH23" s="11"/>
      <c r="BI23" s="16"/>
      <c r="BJ23" s="131"/>
      <c r="BK23" s="21"/>
      <c r="BL23" s="67"/>
      <c r="BM23" s="67"/>
      <c r="BN23" s="67"/>
      <c r="BO23" s="67"/>
      <c r="BP23" s="67"/>
      <c r="BQ23" s="68"/>
      <c r="BR23" s="11"/>
      <c r="BS23" s="16"/>
      <c r="BT23" s="131"/>
      <c r="BU23" s="21"/>
      <c r="BV23" s="67"/>
      <c r="BW23" s="67"/>
      <c r="BX23" s="67"/>
      <c r="BY23" s="67"/>
      <c r="BZ23" s="67"/>
      <c r="CA23" s="68"/>
      <c r="CB23" s="11"/>
      <c r="CC23" s="16"/>
      <c r="CD23" s="131"/>
      <c r="CE23" s="21"/>
      <c r="CF23" s="67"/>
      <c r="CG23" s="67"/>
      <c r="CH23" s="67"/>
      <c r="CI23" s="67"/>
      <c r="CJ23" s="67"/>
      <c r="CK23" s="68"/>
      <c r="CL23" s="11"/>
      <c r="CM23" s="16"/>
      <c r="CN23" s="131"/>
      <c r="CO23" s="21"/>
      <c r="CP23" s="67"/>
      <c r="CQ23" s="67"/>
      <c r="CR23" s="67"/>
      <c r="CS23" s="67"/>
      <c r="CT23" s="67"/>
      <c r="CU23" s="68"/>
      <c r="CV23" s="11"/>
      <c r="CW23" s="16"/>
      <c r="CX23" s="131"/>
      <c r="CY23" s="21"/>
      <c r="CZ23" s="67"/>
      <c r="DA23" s="67"/>
      <c r="DB23" s="67"/>
      <c r="DC23" s="67"/>
      <c r="DD23" s="67"/>
      <c r="DE23" s="68"/>
      <c r="DF23" s="11"/>
      <c r="DG23" s="16"/>
      <c r="DH23" s="131"/>
      <c r="DI23" s="21"/>
      <c r="DJ23" s="67"/>
      <c r="DK23" s="67"/>
      <c r="DL23" s="67"/>
      <c r="DM23" s="67"/>
      <c r="DN23" s="67"/>
      <c r="DO23" s="68"/>
      <c r="DP23" s="11"/>
      <c r="DQ23" s="16"/>
      <c r="DR23" s="131"/>
      <c r="DS23" s="21"/>
      <c r="DT23" s="67"/>
      <c r="DU23" s="67"/>
      <c r="DV23" s="67"/>
      <c r="DW23" s="67"/>
      <c r="DX23" s="67"/>
      <c r="DY23" s="68"/>
      <c r="DZ23" s="11"/>
      <c r="EA23" s="16"/>
      <c r="EB23" s="131"/>
      <c r="EC23" s="21"/>
      <c r="ED23" s="67"/>
      <c r="EE23" s="67"/>
      <c r="EF23" s="67"/>
      <c r="EG23" s="67"/>
      <c r="EH23" s="67"/>
      <c r="EI23" s="68"/>
      <c r="EJ23" s="11"/>
      <c r="EK23" s="16"/>
      <c r="EL23" s="131"/>
      <c r="EM23" s="21"/>
      <c r="EN23" s="67"/>
      <c r="EO23" s="67"/>
      <c r="EP23" s="67"/>
      <c r="EQ23" s="67"/>
      <c r="ER23" s="67"/>
      <c r="ES23" s="68"/>
      <c r="ET23" s="11"/>
      <c r="EU23" s="16"/>
      <c r="EV23" s="131"/>
      <c r="EW23" s="21"/>
      <c r="EX23" s="67"/>
      <c r="EY23" s="67"/>
      <c r="EZ23" s="67"/>
      <c r="FA23" s="67"/>
      <c r="FB23" s="67"/>
      <c r="FC23" s="68"/>
      <c r="FD23" s="11"/>
      <c r="FE23" s="16"/>
      <c r="FF23" s="131"/>
      <c r="FG23" s="21"/>
      <c r="FH23" s="67"/>
      <c r="FI23" s="67"/>
      <c r="FJ23" s="67"/>
      <c r="FK23" s="67"/>
      <c r="FL23" s="67"/>
      <c r="FM23" s="68"/>
      <c r="FN23" s="11"/>
      <c r="FO23" s="16"/>
      <c r="FP23" s="131"/>
      <c r="FQ23" s="21"/>
      <c r="FR23" s="67"/>
      <c r="FS23" s="67"/>
      <c r="FT23" s="67"/>
      <c r="FU23" s="67"/>
      <c r="FV23" s="67"/>
      <c r="FW23" s="68"/>
      <c r="FX23" s="11"/>
      <c r="FY23" s="16"/>
      <c r="FZ23" s="131"/>
      <c r="GA23" s="21"/>
      <c r="GB23" s="67"/>
      <c r="GC23" s="67"/>
      <c r="GD23" s="67"/>
      <c r="GE23" s="67"/>
      <c r="GF23" s="67"/>
      <c r="GG23" s="68"/>
      <c r="GH23" s="11"/>
      <c r="GI23" s="16"/>
      <c r="GJ23" s="131"/>
      <c r="GK23" s="21"/>
      <c r="GL23" s="67"/>
      <c r="GM23" s="67"/>
      <c r="GN23" s="67"/>
      <c r="GO23" s="67"/>
      <c r="GP23" s="67"/>
      <c r="GQ23" s="68"/>
      <c r="GR23" s="11"/>
      <c r="GS23" s="16"/>
      <c r="GT23" s="131"/>
      <c r="GU23" s="21"/>
      <c r="GV23" s="67"/>
      <c r="GW23" s="67"/>
      <c r="GX23" s="67"/>
      <c r="GY23" s="67"/>
      <c r="GZ23" s="67"/>
      <c r="HA23" s="68"/>
      <c r="HB23" s="11"/>
      <c r="HC23" s="16"/>
      <c r="HD23" s="131"/>
      <c r="HE23" s="21"/>
      <c r="HF23" s="67"/>
      <c r="HG23" s="67"/>
      <c r="HH23" s="67"/>
      <c r="HI23" s="67"/>
      <c r="HJ23" s="67"/>
      <c r="HK23" s="68"/>
      <c r="HL23" s="11"/>
      <c r="HM23" s="16"/>
      <c r="HN23" s="131"/>
      <c r="HO23" s="21"/>
      <c r="HP23" s="67"/>
      <c r="HQ23" s="67"/>
      <c r="HR23" s="67"/>
      <c r="HS23" s="67"/>
      <c r="HT23" s="67"/>
      <c r="HU23" s="68"/>
      <c r="HV23" s="11"/>
      <c r="HW23" s="16"/>
      <c r="HX23" s="131"/>
      <c r="HY23" s="21"/>
      <c r="HZ23" s="67"/>
      <c r="IA23" s="67"/>
      <c r="IB23" s="67"/>
      <c r="IC23" s="67"/>
      <c r="ID23" s="67"/>
      <c r="IE23" s="68"/>
      <c r="IF23" s="11"/>
      <c r="IG23" s="16"/>
      <c r="IH23" s="131" t="s">
        <v>281</v>
      </c>
      <c r="II23" s="21">
        <v>0</v>
      </c>
      <c r="IJ23" s="67"/>
      <c r="IK23" s="67"/>
      <c r="IL23" s="67">
        <v>0</v>
      </c>
      <c r="IM23" s="67"/>
      <c r="IN23" s="67"/>
      <c r="IO23" s="68"/>
      <c r="IP23" s="11"/>
      <c r="IQ23" s="16"/>
      <c r="IR23" s="131"/>
      <c r="IS23" s="21"/>
      <c r="IT23" s="67"/>
      <c r="IU23" s="67"/>
      <c r="IV23" s="67"/>
      <c r="IW23" s="67"/>
      <c r="IX23" s="67"/>
      <c r="IY23" s="68"/>
      <c r="IZ23" s="11"/>
      <c r="JA23" s="16"/>
      <c r="JB23" s="131"/>
      <c r="JC23" s="21"/>
      <c r="JD23" s="67"/>
      <c r="JE23" s="67"/>
      <c r="JF23" s="67"/>
      <c r="JG23" s="67"/>
      <c r="JH23" s="67"/>
      <c r="JI23" s="68"/>
      <c r="JJ23" s="11"/>
      <c r="JK23" s="16"/>
      <c r="JL23" s="131"/>
      <c r="JM23" s="21"/>
      <c r="JN23" s="67"/>
      <c r="JO23" s="67"/>
      <c r="JP23" s="67"/>
      <c r="JQ23" s="67"/>
      <c r="JR23" s="67"/>
      <c r="JS23" s="68"/>
      <c r="JT23" s="11"/>
      <c r="JU23" s="16"/>
      <c r="JV23" s="131"/>
      <c r="JW23" s="21"/>
      <c r="JX23" s="67"/>
      <c r="JY23" s="67"/>
      <c r="JZ23" s="67"/>
      <c r="KA23" s="67"/>
      <c r="KB23" s="67"/>
      <c r="KC23" s="68"/>
      <c r="KD23" s="11"/>
      <c r="KE23" s="16"/>
      <c r="KF23" s="131"/>
      <c r="KG23" s="21"/>
      <c r="KH23" s="67"/>
      <c r="KI23" s="67"/>
      <c r="KJ23" s="67"/>
      <c r="KK23" s="67"/>
      <c r="KL23" s="67"/>
      <c r="KM23" s="68"/>
      <c r="KN23" s="11"/>
      <c r="KO23" s="16"/>
      <c r="KP23" s="131"/>
      <c r="KQ23" s="21"/>
      <c r="KR23" s="67"/>
      <c r="KS23" s="67"/>
      <c r="KT23" s="67"/>
      <c r="KU23" s="67"/>
      <c r="KV23" s="67"/>
      <c r="KW23" s="68"/>
      <c r="KX23" s="11"/>
      <c r="KY23" s="16"/>
      <c r="KZ23" s="131"/>
      <c r="LA23" s="21"/>
      <c r="LB23" s="67"/>
      <c r="LC23" s="67"/>
      <c r="LD23" s="67"/>
      <c r="LE23" s="67"/>
      <c r="LF23" s="67"/>
      <c r="LG23" s="68"/>
      <c r="LH23" s="11"/>
      <c r="LI23" s="16"/>
      <c r="LJ23" s="131"/>
      <c r="LK23" s="21"/>
      <c r="LL23" s="67"/>
      <c r="LM23" s="67"/>
      <c r="LN23" s="67"/>
      <c r="LO23" s="67"/>
      <c r="LP23" s="67"/>
      <c r="LQ23" s="68"/>
      <c r="LR23" s="11"/>
      <c r="LS23" s="16"/>
      <c r="LT23" s="131"/>
      <c r="LU23" s="21"/>
      <c r="LV23" s="67"/>
      <c r="LW23" s="67"/>
      <c r="LX23" s="67"/>
      <c r="LY23" s="67"/>
      <c r="LZ23" s="67"/>
      <c r="MA23" s="68"/>
      <c r="MB23" s="11"/>
      <c r="MC23" s="16"/>
      <c r="MD23" s="131"/>
      <c r="ME23" s="21"/>
      <c r="MF23" s="67"/>
      <c r="MG23" s="67"/>
      <c r="MH23" s="67"/>
      <c r="MI23" s="67"/>
      <c r="MJ23" s="67"/>
      <c r="MK23" s="68"/>
      <c r="ML23" s="11"/>
      <c r="MM23" s="16"/>
    </row>
    <row xmlns:x14ac="http://schemas.microsoft.com/office/spreadsheetml/2009/9/ac" r="24" s="2" customFormat="true" x14ac:dyDescent="0.25">
      <c r="A24" s="422" t="str">
        <f ca="true">IF(ISBLANK('Data Summary'!A26),"",'Data Summary'!A26)</f>
        <v>NER_2016_UIS</v>
      </c>
      <c r="B24" s="131"/>
      <c r="C24" s="21"/>
      <c r="D24" s="67"/>
      <c r="E24" s="67"/>
      <c r="F24" s="67"/>
      <c r="G24" s="67"/>
      <c r="H24" s="67"/>
      <c r="I24" s="68"/>
      <c r="J24" s="11"/>
      <c r="K24" s="16"/>
      <c r="L24" s="131"/>
      <c r="M24" s="21"/>
      <c r="N24" s="67"/>
      <c r="O24" s="67"/>
      <c r="P24" s="67"/>
      <c r="Q24" s="67"/>
      <c r="R24" s="67"/>
      <c r="S24" s="68"/>
      <c r="T24" s="11"/>
      <c r="U24" s="16"/>
      <c r="V24" s="131"/>
      <c r="W24" s="21"/>
      <c r="X24" s="67"/>
      <c r="Y24" s="67"/>
      <c r="Z24" s="67"/>
      <c r="AA24" s="67"/>
      <c r="AB24" s="67"/>
      <c r="AC24" s="68"/>
      <c r="AD24" s="11"/>
      <c r="AE24" s="16"/>
      <c r="AF24" s="131"/>
      <c r="AG24" s="21"/>
      <c r="AH24" s="67"/>
      <c r="AI24" s="67"/>
      <c r="AJ24" s="67"/>
      <c r="AK24" s="67"/>
      <c r="AL24" s="67"/>
      <c r="AM24" s="68"/>
      <c r="AN24" s="11"/>
      <c r="AO24" s="16"/>
      <c r="AP24" s="131"/>
      <c r="AQ24" s="21"/>
      <c r="AR24" s="67"/>
      <c r="AS24" s="67"/>
      <c r="AT24" s="67"/>
      <c r="AU24" s="67"/>
      <c r="AV24" s="67"/>
      <c r="AW24" s="68"/>
      <c r="AX24" s="11"/>
      <c r="AY24" s="16"/>
      <c r="AZ24" s="131"/>
      <c r="BA24" s="21"/>
      <c r="BB24" s="67"/>
      <c r="BC24" s="67"/>
      <c r="BD24" s="67"/>
      <c r="BE24" s="67"/>
      <c r="BF24" s="67"/>
      <c r="BG24" s="68"/>
      <c r="BH24" s="11"/>
      <c r="BI24" s="16"/>
      <c r="BJ24" s="131"/>
      <c r="BK24" s="21"/>
      <c r="BL24" s="67"/>
      <c r="BM24" s="67"/>
      <c r="BN24" s="67"/>
      <c r="BO24" s="67"/>
      <c r="BP24" s="67"/>
      <c r="BQ24" s="68"/>
      <c r="BR24" s="11"/>
      <c r="BS24" s="16"/>
      <c r="BT24" s="131"/>
      <c r="BU24" s="21"/>
      <c r="BV24" s="67"/>
      <c r="BW24" s="67"/>
      <c r="BX24" s="67"/>
      <c r="BY24" s="67"/>
      <c r="BZ24" s="67"/>
      <c r="CA24" s="68"/>
      <c r="CB24" s="11"/>
      <c r="CC24" s="16"/>
      <c r="CD24" s="131"/>
      <c r="CE24" s="21"/>
      <c r="CF24" s="67"/>
      <c r="CG24" s="67"/>
      <c r="CH24" s="67"/>
      <c r="CI24" s="67"/>
      <c r="CJ24" s="67"/>
      <c r="CK24" s="68"/>
      <c r="CL24" s="11"/>
      <c r="CM24" s="16"/>
      <c r="CN24" s="131"/>
      <c r="CO24" s="21"/>
      <c r="CP24" s="67"/>
      <c r="CQ24" s="67"/>
      <c r="CR24" s="67"/>
      <c r="CS24" s="67"/>
      <c r="CT24" s="67"/>
      <c r="CU24" s="68"/>
      <c r="CV24" s="11"/>
      <c r="CW24" s="16"/>
      <c r="CX24" s="131"/>
      <c r="CY24" s="21"/>
      <c r="CZ24" s="67"/>
      <c r="DA24" s="67"/>
      <c r="DB24" s="67"/>
      <c r="DC24" s="67"/>
      <c r="DD24" s="67"/>
      <c r="DE24" s="68"/>
      <c r="DF24" s="11"/>
      <c r="DG24" s="16"/>
      <c r="DH24" s="131"/>
      <c r="DI24" s="21"/>
      <c r="DJ24" s="67"/>
      <c r="DK24" s="67"/>
      <c r="DL24" s="67"/>
      <c r="DM24" s="67"/>
      <c r="DN24" s="67"/>
      <c r="DO24" s="68"/>
      <c r="DP24" s="11"/>
      <c r="DQ24" s="16"/>
      <c r="DR24" s="131"/>
      <c r="DS24" s="21"/>
      <c r="DT24" s="67"/>
      <c r="DU24" s="67"/>
      <c r="DV24" s="67"/>
      <c r="DW24" s="67"/>
      <c r="DX24" s="67"/>
      <c r="DY24" s="68"/>
      <c r="DZ24" s="11"/>
      <c r="EA24" s="16"/>
      <c r="EB24" s="131"/>
      <c r="EC24" s="21"/>
      <c r="ED24" s="67"/>
      <c r="EE24" s="67"/>
      <c r="EF24" s="67"/>
      <c r="EG24" s="67"/>
      <c r="EH24" s="67"/>
      <c r="EI24" s="68"/>
      <c r="EJ24" s="11"/>
      <c r="EK24" s="16"/>
      <c r="EL24" s="131"/>
      <c r="EM24" s="21"/>
      <c r="EN24" s="67"/>
      <c r="EO24" s="67"/>
      <c r="EP24" s="67"/>
      <c r="EQ24" s="67"/>
      <c r="ER24" s="67"/>
      <c r="ES24" s="68"/>
      <c r="ET24" s="11"/>
      <c r="EU24" s="16"/>
      <c r="EV24" s="131"/>
      <c r="EW24" s="21"/>
      <c r="EX24" s="67"/>
      <c r="EY24" s="67"/>
      <c r="EZ24" s="67"/>
      <c r="FA24" s="67"/>
      <c r="FB24" s="67"/>
      <c r="FC24" s="68"/>
      <c r="FD24" s="11"/>
      <c r="FE24" s="16"/>
      <c r="FF24" s="131"/>
      <c r="FG24" s="21"/>
      <c r="FH24" s="67"/>
      <c r="FI24" s="67"/>
      <c r="FJ24" s="67"/>
      <c r="FK24" s="67"/>
      <c r="FL24" s="67"/>
      <c r="FM24" s="68"/>
      <c r="FN24" s="11"/>
      <c r="FO24" s="16"/>
      <c r="FP24" s="131"/>
      <c r="FQ24" s="21"/>
      <c r="FR24" s="67"/>
      <c r="FS24" s="67"/>
      <c r="FT24" s="67"/>
      <c r="FU24" s="67"/>
      <c r="FV24" s="67"/>
      <c r="FW24" s="68"/>
      <c r="FX24" s="11"/>
      <c r="FY24" s="16"/>
      <c r="FZ24" s="131"/>
      <c r="GA24" s="21"/>
      <c r="GB24" s="67"/>
      <c r="GC24" s="67"/>
      <c r="GD24" s="67"/>
      <c r="GE24" s="67"/>
      <c r="GF24" s="67"/>
      <c r="GG24" s="68"/>
      <c r="GH24" s="11"/>
      <c r="GI24" s="16"/>
      <c r="GJ24" s="131"/>
      <c r="GK24" s="21"/>
      <c r="GL24" s="67"/>
      <c r="GM24" s="67"/>
      <c r="GN24" s="67"/>
      <c r="GO24" s="67"/>
      <c r="GP24" s="67"/>
      <c r="GQ24" s="68"/>
      <c r="GR24" s="11"/>
      <c r="GS24" s="16"/>
      <c r="GT24" s="131"/>
      <c r="GU24" s="21"/>
      <c r="GV24" s="67"/>
      <c r="GW24" s="67"/>
      <c r="GX24" s="67"/>
      <c r="GY24" s="67"/>
      <c r="GZ24" s="67"/>
      <c r="HA24" s="68"/>
      <c r="HB24" s="11"/>
      <c r="HC24" s="16"/>
      <c r="HD24" s="131"/>
      <c r="HE24" s="21"/>
      <c r="HF24" s="67"/>
      <c r="HG24" s="67"/>
      <c r="HH24" s="67"/>
      <c r="HI24" s="67"/>
      <c r="HJ24" s="67"/>
      <c r="HK24" s="68"/>
      <c r="HL24" s="11"/>
      <c r="HM24" s="16"/>
      <c r="HN24" s="131"/>
      <c r="HO24" s="21"/>
      <c r="HP24" s="67"/>
      <c r="HQ24" s="67"/>
      <c r="HR24" s="67"/>
      <c r="HS24" s="67"/>
      <c r="HT24" s="67"/>
      <c r="HU24" s="68"/>
      <c r="HV24" s="11"/>
      <c r="HW24" s="16"/>
      <c r="HX24" s="131"/>
      <c r="HY24" s="21"/>
      <c r="HZ24" s="67"/>
      <c r="IA24" s="67"/>
      <c r="IB24" s="67"/>
      <c r="IC24" s="67"/>
      <c r="ID24" s="67"/>
      <c r="IE24" s="68"/>
      <c r="IF24" s="11"/>
      <c r="IG24" s="16"/>
      <c r="IH24" s="131" t="s">
        <v>282</v>
      </c>
      <c r="II24" s="21">
        <v>0.5</v>
      </c>
      <c r="IJ24" s="67"/>
      <c r="IK24" s="67"/>
      <c r="IL24" s="67">
        <v>1.69492</v>
      </c>
      <c r="IM24" s="67"/>
      <c r="IN24" s="67"/>
      <c r="IO24" s="68"/>
      <c r="IP24" s="11"/>
      <c r="IQ24" s="16"/>
      <c r="IR24" s="131"/>
      <c r="IS24" s="21"/>
      <c r="IT24" s="67"/>
      <c r="IU24" s="67"/>
      <c r="IV24" s="67"/>
      <c r="IW24" s="67"/>
      <c r="IX24" s="67"/>
      <c r="IY24" s="68"/>
      <c r="IZ24" s="11"/>
      <c r="JA24" s="16"/>
      <c r="JB24" s="131"/>
      <c r="JC24" s="21"/>
      <c r="JD24" s="67"/>
      <c r="JE24" s="67"/>
      <c r="JF24" s="67"/>
      <c r="JG24" s="67"/>
      <c r="JH24" s="67"/>
      <c r="JI24" s="68"/>
      <c r="JJ24" s="11"/>
      <c r="JK24" s="16"/>
      <c r="JL24" s="131"/>
      <c r="JM24" s="21"/>
      <c r="JN24" s="67"/>
      <c r="JO24" s="67"/>
      <c r="JP24" s="67"/>
      <c r="JQ24" s="67"/>
      <c r="JR24" s="67"/>
      <c r="JS24" s="68"/>
      <c r="JT24" s="11"/>
      <c r="JU24" s="16"/>
      <c r="JV24" s="131"/>
      <c r="JW24" s="21"/>
      <c r="JX24" s="67"/>
      <c r="JY24" s="67"/>
      <c r="JZ24" s="67"/>
      <c r="KA24" s="67"/>
      <c r="KB24" s="67"/>
      <c r="KC24" s="68"/>
      <c r="KD24" s="11"/>
      <c r="KE24" s="16"/>
      <c r="KF24" s="131"/>
      <c r="KG24" s="21"/>
      <c r="KH24" s="67"/>
      <c r="KI24" s="67"/>
      <c r="KJ24" s="67"/>
      <c r="KK24" s="67"/>
      <c r="KL24" s="67"/>
      <c r="KM24" s="68"/>
      <c r="KN24" s="11"/>
      <c r="KO24" s="16"/>
      <c r="KP24" s="131"/>
      <c r="KQ24" s="21"/>
      <c r="KR24" s="67"/>
      <c r="KS24" s="67"/>
      <c r="KT24" s="67"/>
      <c r="KU24" s="67"/>
      <c r="KV24" s="67"/>
      <c r="KW24" s="68"/>
      <c r="KX24" s="11"/>
      <c r="KY24" s="16"/>
      <c r="KZ24" s="131"/>
      <c r="LA24" s="21"/>
      <c r="LB24" s="67"/>
      <c r="LC24" s="67"/>
      <c r="LD24" s="67"/>
      <c r="LE24" s="67"/>
      <c r="LF24" s="67"/>
      <c r="LG24" s="68"/>
      <c r="LH24" s="11"/>
      <c r="LI24" s="16"/>
      <c r="LJ24" s="131"/>
      <c r="LK24" s="21"/>
      <c r="LL24" s="67"/>
      <c r="LM24" s="67"/>
      <c r="LN24" s="67"/>
      <c r="LO24" s="67"/>
      <c r="LP24" s="67"/>
      <c r="LQ24" s="68"/>
      <c r="LR24" s="11"/>
      <c r="LS24" s="16"/>
      <c r="LT24" s="131"/>
      <c r="LU24" s="21"/>
      <c r="LV24" s="67"/>
      <c r="LW24" s="67"/>
      <c r="LX24" s="67"/>
      <c r="LY24" s="67"/>
      <c r="LZ24" s="67"/>
      <c r="MA24" s="68"/>
      <c r="MB24" s="11"/>
      <c r="MC24" s="16"/>
      <c r="MD24" s="131"/>
      <c r="ME24" s="21"/>
      <c r="MF24" s="67"/>
      <c r="MG24" s="67"/>
      <c r="MH24" s="67"/>
      <c r="MI24" s="67"/>
      <c r="MJ24" s="67"/>
      <c r="MK24" s="68"/>
      <c r="ML24" s="11"/>
      <c r="MM24" s="16"/>
    </row>
    <row xmlns:x14ac="http://schemas.microsoft.com/office/spreadsheetml/2009/9/ac" r="25" s="2" customFormat="true" x14ac:dyDescent="0.25">
      <c r="A25" s="422" t="str">
        <f ca="true">IF(ISBLANK('Data Summary'!A27),"",'Data Summary'!A27)</f>
        <v>NER_2017_SDI</v>
      </c>
      <c r="B25" s="131"/>
      <c r="C25" s="21"/>
      <c r="D25" s="67"/>
      <c r="E25" s="67"/>
      <c r="F25" s="67"/>
      <c r="G25" s="67"/>
      <c r="H25" s="67"/>
      <c r="I25" s="68"/>
      <c r="J25" s="11"/>
      <c r="K25" s="16"/>
      <c r="L25" s="131"/>
      <c r="M25" s="21"/>
      <c r="N25" s="67"/>
      <c r="O25" s="67"/>
      <c r="P25" s="67"/>
      <c r="Q25" s="67"/>
      <c r="R25" s="67"/>
      <c r="S25" s="68"/>
      <c r="T25" s="11"/>
      <c r="U25" s="16"/>
      <c r="V25" s="131"/>
      <c r="W25" s="21"/>
      <c r="X25" s="67"/>
      <c r="Y25" s="67"/>
      <c r="Z25" s="67"/>
      <c r="AA25" s="67"/>
      <c r="AB25" s="67"/>
      <c r="AC25" s="68"/>
      <c r="AD25" s="11"/>
      <c r="AE25" s="16"/>
      <c r="AF25" s="131"/>
      <c r="AG25" s="21"/>
      <c r="AH25" s="67"/>
      <c r="AI25" s="67"/>
      <c r="AJ25" s="67"/>
      <c r="AK25" s="67"/>
      <c r="AL25" s="67"/>
      <c r="AM25" s="68"/>
      <c r="AN25" s="11"/>
      <c r="AO25" s="16"/>
      <c r="AP25" s="131"/>
      <c r="AQ25" s="21"/>
      <c r="AR25" s="67"/>
      <c r="AS25" s="67"/>
      <c r="AT25" s="67"/>
      <c r="AU25" s="67"/>
      <c r="AV25" s="67"/>
      <c r="AW25" s="68"/>
      <c r="AX25" s="11"/>
      <c r="AY25" s="16"/>
      <c r="AZ25" s="131"/>
      <c r="BA25" s="21"/>
      <c r="BB25" s="67"/>
      <c r="BC25" s="67"/>
      <c r="BD25" s="67"/>
      <c r="BE25" s="67"/>
      <c r="BF25" s="67"/>
      <c r="BG25" s="68"/>
      <c r="BH25" s="11"/>
      <c r="BI25" s="16"/>
      <c r="BJ25" s="131"/>
      <c r="BK25" s="21"/>
      <c r="BL25" s="67"/>
      <c r="BM25" s="67"/>
      <c r="BN25" s="67"/>
      <c r="BO25" s="67"/>
      <c r="BP25" s="67"/>
      <c r="BQ25" s="68"/>
      <c r="BR25" s="11"/>
      <c r="BS25" s="16"/>
      <c r="BT25" s="131"/>
      <c r="BU25" s="21"/>
      <c r="BV25" s="67"/>
      <c r="BW25" s="67"/>
      <c r="BX25" s="67"/>
      <c r="BY25" s="67"/>
      <c r="BZ25" s="67"/>
      <c r="CA25" s="68"/>
      <c r="CB25" s="11"/>
      <c r="CC25" s="16"/>
      <c r="CD25" s="131"/>
      <c r="CE25" s="21"/>
      <c r="CF25" s="67"/>
      <c r="CG25" s="67"/>
      <c r="CH25" s="67"/>
      <c r="CI25" s="67"/>
      <c r="CJ25" s="67"/>
      <c r="CK25" s="68"/>
      <c r="CL25" s="11"/>
      <c r="CM25" s="16"/>
      <c r="CN25" s="131"/>
      <c r="CO25" s="21"/>
      <c r="CP25" s="67"/>
      <c r="CQ25" s="67"/>
      <c r="CR25" s="67"/>
      <c r="CS25" s="67"/>
      <c r="CT25" s="67"/>
      <c r="CU25" s="68"/>
      <c r="CV25" s="11"/>
      <c r="CW25" s="16"/>
      <c r="CX25" s="131"/>
      <c r="CY25" s="21"/>
      <c r="CZ25" s="67"/>
      <c r="DA25" s="67"/>
      <c r="DB25" s="67"/>
      <c r="DC25" s="67"/>
      <c r="DD25" s="67"/>
      <c r="DE25" s="68"/>
      <c r="DF25" s="11"/>
      <c r="DG25" s="16"/>
      <c r="DH25" s="131"/>
      <c r="DI25" s="21"/>
      <c r="DJ25" s="67"/>
      <c r="DK25" s="67"/>
      <c r="DL25" s="67"/>
      <c r="DM25" s="67"/>
      <c r="DN25" s="67"/>
      <c r="DO25" s="68"/>
      <c r="DP25" s="11"/>
      <c r="DQ25" s="16"/>
      <c r="DR25" s="131"/>
      <c r="DS25" s="21"/>
      <c r="DT25" s="67"/>
      <c r="DU25" s="67"/>
      <c r="DV25" s="67"/>
      <c r="DW25" s="67"/>
      <c r="DX25" s="67"/>
      <c r="DY25" s="68"/>
      <c r="DZ25" s="11"/>
      <c r="EA25" s="16"/>
      <c r="EB25" s="131"/>
      <c r="EC25" s="21"/>
      <c r="ED25" s="67"/>
      <c r="EE25" s="67"/>
      <c r="EF25" s="67"/>
      <c r="EG25" s="67"/>
      <c r="EH25" s="67"/>
      <c r="EI25" s="68"/>
      <c r="EJ25" s="11"/>
      <c r="EK25" s="16"/>
      <c r="EL25" s="131"/>
      <c r="EM25" s="21"/>
      <c r="EN25" s="67"/>
      <c r="EO25" s="67"/>
      <c r="EP25" s="67"/>
      <c r="EQ25" s="67"/>
      <c r="ER25" s="67"/>
      <c r="ES25" s="68"/>
      <c r="ET25" s="11"/>
      <c r="EU25" s="16"/>
      <c r="EV25" s="131"/>
      <c r="EW25" s="21"/>
      <c r="EX25" s="67"/>
      <c r="EY25" s="67"/>
      <c r="EZ25" s="67"/>
      <c r="FA25" s="67"/>
      <c r="FB25" s="67"/>
      <c r="FC25" s="68"/>
      <c r="FD25" s="11"/>
      <c r="FE25" s="16"/>
      <c r="FF25" s="131"/>
      <c r="FG25" s="21"/>
      <c r="FH25" s="67"/>
      <c r="FI25" s="67"/>
      <c r="FJ25" s="67"/>
      <c r="FK25" s="67"/>
      <c r="FL25" s="67"/>
      <c r="FM25" s="68"/>
      <c r="FN25" s="11"/>
      <c r="FO25" s="16"/>
      <c r="FP25" s="131"/>
      <c r="FQ25" s="21"/>
      <c r="FR25" s="67"/>
      <c r="FS25" s="67"/>
      <c r="FT25" s="67"/>
      <c r="FU25" s="67"/>
      <c r="FV25" s="67"/>
      <c r="FW25" s="68"/>
      <c r="FX25" s="11"/>
      <c r="FY25" s="16"/>
      <c r="FZ25" s="131"/>
      <c r="GA25" s="21"/>
      <c r="GB25" s="67"/>
      <c r="GC25" s="67"/>
      <c r="GD25" s="67"/>
      <c r="GE25" s="67"/>
      <c r="GF25" s="67"/>
      <c r="GG25" s="68"/>
      <c r="GH25" s="11"/>
      <c r="GI25" s="16"/>
      <c r="GJ25" s="131"/>
      <c r="GK25" s="21"/>
      <c r="GL25" s="67"/>
      <c r="GM25" s="67"/>
      <c r="GN25" s="67"/>
      <c r="GO25" s="67"/>
      <c r="GP25" s="67"/>
      <c r="GQ25" s="68"/>
      <c r="GR25" s="11"/>
      <c r="GS25" s="16"/>
      <c r="GT25" s="131"/>
      <c r="GU25" s="21"/>
      <c r="GV25" s="67"/>
      <c r="GW25" s="67"/>
      <c r="GX25" s="67"/>
      <c r="GY25" s="67"/>
      <c r="GZ25" s="67"/>
      <c r="HA25" s="68"/>
      <c r="HB25" s="11"/>
      <c r="HC25" s="16"/>
      <c r="HD25" s="131"/>
      <c r="HE25" s="21"/>
      <c r="HF25" s="67"/>
      <c r="HG25" s="67"/>
      <c r="HH25" s="67"/>
      <c r="HI25" s="67"/>
      <c r="HJ25" s="67"/>
      <c r="HK25" s="68"/>
      <c r="HL25" s="11"/>
      <c r="HM25" s="16"/>
      <c r="HN25" s="131"/>
      <c r="HO25" s="21"/>
      <c r="HP25" s="67"/>
      <c r="HQ25" s="67"/>
      <c r="HR25" s="67"/>
      <c r="HS25" s="67"/>
      <c r="HT25" s="67"/>
      <c r="HU25" s="68"/>
      <c r="HV25" s="11"/>
      <c r="HW25" s="16"/>
      <c r="HX25" s="131"/>
      <c r="HY25" s="21"/>
      <c r="HZ25" s="67"/>
      <c r="IA25" s="67"/>
      <c r="IB25" s="67"/>
      <c r="IC25" s="67"/>
      <c r="ID25" s="67"/>
      <c r="IE25" s="68"/>
      <c r="IF25" s="11"/>
      <c r="IG25" s="16"/>
      <c r="IH25" s="131" t="s">
        <v>191</v>
      </c>
      <c r="II25" s="21">
        <v>0</v>
      </c>
      <c r="IJ25" s="67"/>
      <c r="IK25" s="67"/>
      <c r="IL25" s="67">
        <v>22.033899999999999</v>
      </c>
      <c r="IM25" s="67"/>
      <c r="IN25" s="67"/>
      <c r="IO25" s="68"/>
      <c r="IP25" s="11"/>
      <c r="IQ25" s="16"/>
      <c r="IR25" s="131"/>
      <c r="IS25" s="21"/>
      <c r="IT25" s="67"/>
      <c r="IU25" s="67"/>
      <c r="IV25" s="67"/>
      <c r="IW25" s="67"/>
      <c r="IX25" s="67"/>
      <c r="IY25" s="68"/>
      <c r="IZ25" s="11"/>
      <c r="JA25" s="16"/>
      <c r="JB25" s="131"/>
      <c r="JC25" s="21"/>
      <c r="JD25" s="67"/>
      <c r="JE25" s="67"/>
      <c r="JF25" s="67"/>
      <c r="JG25" s="67"/>
      <c r="JH25" s="67"/>
      <c r="JI25" s="68"/>
      <c r="JJ25" s="11"/>
      <c r="JK25" s="16"/>
      <c r="JL25" s="131"/>
      <c r="JM25" s="21"/>
      <c r="JN25" s="67"/>
      <c r="JO25" s="67"/>
      <c r="JP25" s="67"/>
      <c r="JQ25" s="67"/>
      <c r="JR25" s="67"/>
      <c r="JS25" s="68"/>
      <c r="JT25" s="11"/>
      <c r="JU25" s="16"/>
      <c r="JV25" s="131"/>
      <c r="JW25" s="21"/>
      <c r="JX25" s="67"/>
      <c r="JY25" s="67"/>
      <c r="JZ25" s="67"/>
      <c r="KA25" s="67"/>
      <c r="KB25" s="67"/>
      <c r="KC25" s="68"/>
      <c r="KD25" s="11"/>
      <c r="KE25" s="16"/>
      <c r="KF25" s="131"/>
      <c r="KG25" s="21"/>
      <c r="KH25" s="67"/>
      <c r="KI25" s="67"/>
      <c r="KJ25" s="67"/>
      <c r="KK25" s="67"/>
      <c r="KL25" s="67"/>
      <c r="KM25" s="68"/>
      <c r="KN25" s="11"/>
      <c r="KO25" s="16"/>
      <c r="KP25" s="131"/>
      <c r="KQ25" s="21"/>
      <c r="KR25" s="67"/>
      <c r="KS25" s="67"/>
      <c r="KT25" s="67"/>
      <c r="KU25" s="67"/>
      <c r="KV25" s="67"/>
      <c r="KW25" s="68"/>
      <c r="KX25" s="11"/>
      <c r="KY25" s="16"/>
      <c r="KZ25" s="131"/>
      <c r="LA25" s="21"/>
      <c r="LB25" s="67"/>
      <c r="LC25" s="67"/>
      <c r="LD25" s="67"/>
      <c r="LE25" s="67"/>
      <c r="LF25" s="67"/>
      <c r="LG25" s="68"/>
      <c r="LH25" s="11"/>
      <c r="LI25" s="16"/>
      <c r="LJ25" s="131"/>
      <c r="LK25" s="21"/>
      <c r="LL25" s="67"/>
      <c r="LM25" s="67"/>
      <c r="LN25" s="67"/>
      <c r="LO25" s="67"/>
      <c r="LP25" s="67"/>
      <c r="LQ25" s="68"/>
      <c r="LR25" s="11"/>
      <c r="LS25" s="16"/>
      <c r="LT25" s="131"/>
      <c r="LU25" s="21"/>
      <c r="LV25" s="67"/>
      <c r="LW25" s="67"/>
      <c r="LX25" s="67"/>
      <c r="LY25" s="67"/>
      <c r="LZ25" s="67"/>
      <c r="MA25" s="68"/>
      <c r="MB25" s="11"/>
      <c r="MC25" s="16"/>
      <c r="MD25" s="131"/>
      <c r="ME25" s="21"/>
      <c r="MF25" s="67"/>
      <c r="MG25" s="67"/>
      <c r="MH25" s="67"/>
      <c r="MI25" s="67"/>
      <c r="MJ25" s="67"/>
      <c r="MK25" s="68"/>
      <c r="ML25" s="11"/>
      <c r="MM25" s="16"/>
    </row>
    <row xmlns:x14ac="http://schemas.microsoft.com/office/spreadsheetml/2009/9/ac" r="26" s="2" customFormat="true" x14ac:dyDescent="0.25">
      <c r="A26" s="422" t="str">
        <f ca="true">IF(ISBLANK('Data Summary'!A28),"",'Data Summary'!A28)</f>
        <v>NER_2017_EMIS</v>
      </c>
      <c r="B26" s="131"/>
      <c r="C26" s="21"/>
      <c r="D26" s="6"/>
      <c r="E26" s="6"/>
      <c r="F26" s="6"/>
      <c r="G26" s="6"/>
      <c r="H26" s="6"/>
      <c r="I26" s="27"/>
      <c r="J26" s="11"/>
      <c r="K26" s="16"/>
      <c r="L26" s="131"/>
      <c r="M26" s="21"/>
      <c r="N26" s="6"/>
      <c r="O26" s="6"/>
      <c r="P26" s="6"/>
      <c r="Q26" s="6"/>
      <c r="R26" s="6"/>
      <c r="S26" s="27"/>
      <c r="T26" s="11"/>
      <c r="U26" s="16"/>
      <c r="V26" s="131"/>
      <c r="W26" s="21"/>
      <c r="X26" s="6"/>
      <c r="Y26" s="6"/>
      <c r="Z26" s="6"/>
      <c r="AA26" s="6"/>
      <c r="AB26" s="6"/>
      <c r="AC26" s="27"/>
      <c r="AD26" s="11"/>
      <c r="AE26" s="16"/>
      <c r="AF26" s="131"/>
      <c r="AG26" s="21"/>
      <c r="AH26" s="6"/>
      <c r="AI26" s="6"/>
      <c r="AJ26" s="6"/>
      <c r="AK26" s="6"/>
      <c r="AL26" s="6"/>
      <c r="AM26" s="27"/>
      <c r="AN26" s="11"/>
      <c r="AO26" s="16"/>
      <c r="AP26" s="131"/>
      <c r="AQ26" s="21"/>
      <c r="AR26" s="6"/>
      <c r="AS26" s="6"/>
      <c r="AT26" s="6"/>
      <c r="AU26" s="6"/>
      <c r="AV26" s="6"/>
      <c r="AW26" s="27"/>
      <c r="AX26" s="11"/>
      <c r="AY26" s="16"/>
      <c r="AZ26" s="131"/>
      <c r="BA26" s="23"/>
      <c r="BB26" s="6"/>
      <c r="BC26" s="6"/>
      <c r="BD26" s="6"/>
      <c r="BE26" s="6"/>
      <c r="BF26" s="6"/>
      <c r="BG26" s="27"/>
      <c r="BH26" s="11"/>
      <c r="BI26" s="16"/>
      <c r="BJ26" s="131"/>
      <c r="BK26" s="23"/>
      <c r="BL26" s="6"/>
      <c r="BM26" s="6"/>
      <c r="BN26" s="6"/>
      <c r="BO26" s="6"/>
      <c r="BP26" s="6"/>
      <c r="BQ26" s="27"/>
      <c r="BR26" s="11"/>
      <c r="BS26" s="16"/>
      <c r="BT26" s="131"/>
      <c r="BU26" s="23"/>
      <c r="BV26" s="6"/>
      <c r="BW26" s="6"/>
      <c r="BX26" s="6"/>
      <c r="BY26" s="6"/>
      <c r="BZ26" s="6"/>
      <c r="CA26" s="27"/>
      <c r="CB26" s="11"/>
      <c r="CC26" s="16"/>
      <c r="CD26" s="131"/>
      <c r="CE26" s="21"/>
      <c r="CF26" s="6"/>
      <c r="CG26" s="6"/>
      <c r="CH26" s="6"/>
      <c r="CI26" s="6"/>
      <c r="CJ26" s="6"/>
      <c r="CK26" s="27"/>
      <c r="CL26" s="11"/>
      <c r="CM26" s="16"/>
      <c r="CN26" s="131"/>
      <c r="CO26" s="23"/>
      <c r="CP26" s="6"/>
      <c r="CQ26" s="6"/>
      <c r="CR26" s="6"/>
      <c r="CS26" s="6"/>
      <c r="CT26" s="6"/>
      <c r="CU26" s="27"/>
      <c r="CV26" s="11"/>
      <c r="CW26" s="16"/>
      <c r="CX26" s="131"/>
      <c r="CY26" s="23"/>
      <c r="CZ26" s="6"/>
      <c r="DA26" s="6"/>
      <c r="DB26" s="6"/>
      <c r="DC26" s="6"/>
      <c r="DD26" s="6"/>
      <c r="DE26" s="27"/>
      <c r="DF26" s="11"/>
      <c r="DG26" s="16"/>
      <c r="DH26" s="131"/>
      <c r="DI26" s="23"/>
      <c r="DJ26" s="6"/>
      <c r="DK26" s="6"/>
      <c r="DL26" s="6"/>
      <c r="DM26" s="6"/>
      <c r="DN26" s="6"/>
      <c r="DO26" s="27"/>
      <c r="DP26" s="11"/>
      <c r="DQ26" s="16"/>
      <c r="DR26" s="131"/>
      <c r="DS26" s="23"/>
      <c r="DT26" s="6"/>
      <c r="DU26" s="6"/>
      <c r="DV26" s="6"/>
      <c r="DW26" s="6"/>
      <c r="DX26" s="6"/>
      <c r="DY26" s="27"/>
      <c r="DZ26" s="11"/>
      <c r="EA26" s="16"/>
      <c r="EB26" s="131"/>
      <c r="EC26" s="23"/>
      <c r="ED26" s="6"/>
      <c r="EE26" s="6"/>
      <c r="EF26" s="6"/>
      <c r="EG26" s="6"/>
      <c r="EH26" s="6"/>
      <c r="EI26" s="27"/>
      <c r="EJ26" s="11"/>
      <c r="EK26" s="16"/>
      <c r="EL26" s="131"/>
      <c r="EM26" s="23"/>
      <c r="EN26" s="6"/>
      <c r="EO26" s="6"/>
      <c r="EP26" s="6"/>
      <c r="EQ26" s="6"/>
      <c r="ER26" s="6"/>
      <c r="ES26" s="27"/>
      <c r="ET26" s="11"/>
      <c r="EU26" s="16"/>
      <c r="EV26" s="131"/>
      <c r="EW26" s="23"/>
      <c r="EX26" s="6"/>
      <c r="EY26" s="6"/>
      <c r="EZ26" s="6"/>
      <c r="FA26" s="6"/>
      <c r="FB26" s="6"/>
      <c r="FC26" s="27"/>
      <c r="FD26" s="11"/>
      <c r="FE26" s="16"/>
      <c r="FF26" s="131"/>
      <c r="FG26" s="23"/>
      <c r="FH26" s="6"/>
      <c r="FI26" s="6"/>
      <c r="FJ26" s="6"/>
      <c r="FK26" s="6"/>
      <c r="FL26" s="6"/>
      <c r="FM26" s="27"/>
      <c r="FN26" s="11"/>
      <c r="FO26" s="16"/>
      <c r="FP26" s="131"/>
      <c r="FQ26" s="23"/>
      <c r="FR26" s="6"/>
      <c r="FS26" s="6"/>
      <c r="FT26" s="6"/>
      <c r="FU26" s="6"/>
      <c r="FV26" s="6"/>
      <c r="FW26" s="27"/>
      <c r="FX26" s="11"/>
      <c r="FY26" s="16"/>
      <c r="FZ26" s="131"/>
      <c r="GA26" s="23"/>
      <c r="GB26" s="6"/>
      <c r="GC26" s="6"/>
      <c r="GD26" s="6"/>
      <c r="GE26" s="6"/>
      <c r="GF26" s="6"/>
      <c r="GG26" s="27"/>
      <c r="GH26" s="11"/>
      <c r="GI26" s="16"/>
      <c r="GJ26" s="131"/>
      <c r="GK26" s="23"/>
      <c r="GL26" s="6"/>
      <c r="GM26" s="6"/>
      <c r="GN26" s="6"/>
      <c r="GO26" s="6"/>
      <c r="GP26" s="6"/>
      <c r="GQ26" s="27"/>
      <c r="GR26" s="11"/>
      <c r="GS26" s="16"/>
      <c r="GT26" s="131"/>
      <c r="GU26" s="23"/>
      <c r="GV26" s="6"/>
      <c r="GW26" s="6"/>
      <c r="GX26" s="6"/>
      <c r="GY26" s="6"/>
      <c r="GZ26" s="6"/>
      <c r="HA26" s="27"/>
      <c r="HB26" s="11"/>
      <c r="HC26" s="16"/>
      <c r="HD26" s="131"/>
      <c r="HE26" s="23"/>
      <c r="HF26" s="6"/>
      <c r="HG26" s="6"/>
      <c r="HH26" s="6"/>
      <c r="HI26" s="6"/>
      <c r="HJ26" s="6"/>
      <c r="HK26" s="27"/>
      <c r="HL26" s="11"/>
      <c r="HM26" s="16"/>
      <c r="HN26" s="131"/>
      <c r="HO26" s="23"/>
      <c r="HP26" s="6"/>
      <c r="HQ26" s="6"/>
      <c r="HR26" s="6"/>
      <c r="HS26" s="6"/>
      <c r="HT26" s="6"/>
      <c r="HU26" s="27"/>
      <c r="HV26" s="11"/>
      <c r="HW26" s="16"/>
      <c r="HX26" s="131"/>
      <c r="HY26" s="23"/>
      <c r="HZ26" s="6"/>
      <c r="IA26" s="6"/>
      <c r="IB26" s="6"/>
      <c r="IC26" s="6"/>
      <c r="ID26" s="6"/>
      <c r="IE26" s="27"/>
      <c r="IF26" s="11"/>
      <c r="IG26" s="16"/>
      <c r="IH26" s="131"/>
      <c r="II26" s="23"/>
      <c r="IJ26" s="6"/>
      <c r="IK26" s="6"/>
      <c r="IL26" s="6"/>
      <c r="IM26" s="6"/>
      <c r="IN26" s="6"/>
      <c r="IO26" s="27"/>
      <c r="IP26" s="11"/>
      <c r="IQ26" s="16"/>
      <c r="IR26" s="131"/>
      <c r="IS26" s="23"/>
      <c r="IT26" s="6"/>
      <c r="IU26" s="6"/>
      <c r="IV26" s="6"/>
      <c r="IW26" s="6"/>
      <c r="IX26" s="6"/>
      <c r="IY26" s="27"/>
      <c r="IZ26" s="11"/>
      <c r="JA26" s="16"/>
      <c r="JB26" s="131"/>
      <c r="JC26" s="23"/>
      <c r="JD26" s="6"/>
      <c r="JE26" s="6"/>
      <c r="JF26" s="6"/>
      <c r="JG26" s="6"/>
      <c r="JH26" s="6"/>
      <c r="JI26" s="27"/>
      <c r="JJ26" s="11"/>
      <c r="JK26" s="16"/>
      <c r="JL26" s="131"/>
      <c r="JM26" s="23"/>
      <c r="JN26" s="6"/>
      <c r="JO26" s="6"/>
      <c r="JP26" s="6"/>
      <c r="JQ26" s="6"/>
      <c r="JR26" s="6"/>
      <c r="JS26" s="27"/>
      <c r="JT26" s="11"/>
      <c r="JU26" s="16"/>
      <c r="JV26" s="131"/>
      <c r="JW26" s="23"/>
      <c r="JX26" s="6"/>
      <c r="JY26" s="6"/>
      <c r="JZ26" s="6"/>
      <c r="KA26" s="6"/>
      <c r="KB26" s="6"/>
      <c r="KC26" s="27"/>
      <c r="KD26" s="11"/>
      <c r="KE26" s="16"/>
      <c r="KF26" s="131"/>
      <c r="KG26" s="23"/>
      <c r="KH26" s="6"/>
      <c r="KI26" s="6"/>
      <c r="KJ26" s="6"/>
      <c r="KK26" s="6"/>
      <c r="KL26" s="6"/>
      <c r="KM26" s="27"/>
      <c r="KN26" s="11"/>
      <c r="KO26" s="16"/>
      <c r="KP26" s="131"/>
      <c r="KQ26" s="23"/>
      <c r="KR26" s="6"/>
      <c r="KS26" s="6"/>
      <c r="KT26" s="6"/>
      <c r="KU26" s="6"/>
      <c r="KV26" s="6"/>
      <c r="KW26" s="27"/>
      <c r="KX26" s="11"/>
      <c r="KY26" s="16"/>
      <c r="KZ26" s="131"/>
      <c r="LA26" s="23"/>
      <c r="LB26" s="6"/>
      <c r="LC26" s="6"/>
      <c r="LD26" s="6"/>
      <c r="LE26" s="6"/>
      <c r="LF26" s="6"/>
      <c r="LG26" s="27"/>
      <c r="LH26" s="11"/>
      <c r="LI26" s="16"/>
      <c r="LJ26" s="131"/>
      <c r="LK26" s="23"/>
      <c r="LL26" s="6"/>
      <c r="LM26" s="6"/>
      <c r="LN26" s="6"/>
      <c r="LO26" s="6"/>
      <c r="LP26" s="6"/>
      <c r="LQ26" s="27"/>
      <c r="LR26" s="11"/>
      <c r="LS26" s="16"/>
      <c r="LT26" s="131"/>
      <c r="LU26" s="23"/>
      <c r="LV26" s="6"/>
      <c r="LW26" s="6"/>
      <c r="LX26" s="6"/>
      <c r="LY26" s="6"/>
      <c r="LZ26" s="6"/>
      <c r="MA26" s="27"/>
      <c r="MB26" s="11"/>
      <c r="MC26" s="16"/>
      <c r="MD26" s="131"/>
      <c r="ME26" s="23"/>
      <c r="MF26" s="6"/>
      <c r="MG26" s="6"/>
      <c r="MH26" s="6"/>
      <c r="MI26" s="6"/>
      <c r="MJ26" s="6"/>
      <c r="MK26" s="27"/>
      <c r="ML26" s="11"/>
      <c r="MM26" s="16"/>
    </row>
    <row xmlns:x14ac="http://schemas.microsoft.com/office/spreadsheetml/2009/9/ac" r="27" s="2" customFormat="true" ht="93" customHeight="true" x14ac:dyDescent="0.25">
      <c r="A27" s="422" t="str">
        <f ca="true">IF(ISBLANK('Data Summary'!A29),"",'Data Summary'!A29)</f>
        <v>NER_2017_UIS</v>
      </c>
      <c r="B27" s="132" t="s">
        <v>13</v>
      </c>
      <c r="C27" s="612" t="s">
        <v>214</v>
      </c>
      <c r="D27" s="612"/>
      <c r="E27" s="612"/>
      <c r="F27" s="612"/>
      <c r="G27" s="612"/>
      <c r="H27" s="612"/>
      <c r="I27" s="613"/>
      <c r="J27" s="11"/>
      <c r="K27" s="16"/>
      <c r="L27" s="132" t="s">
        <v>13</v>
      </c>
      <c r="M27" s="612" t="s">
        <v>170</v>
      </c>
      <c r="N27" s="612"/>
      <c r="O27" s="612"/>
      <c r="P27" s="612"/>
      <c r="Q27" s="612"/>
      <c r="R27" s="612"/>
      <c r="S27" s="613"/>
      <c r="T27" s="11"/>
      <c r="U27" s="16"/>
      <c r="V27" s="132" t="s">
        <v>13</v>
      </c>
      <c r="W27" s="612" t="s">
        <v>221</v>
      </c>
      <c r="X27" s="612"/>
      <c r="Y27" s="612"/>
      <c r="Z27" s="612"/>
      <c r="AA27" s="612"/>
      <c r="AB27" s="612"/>
      <c r="AC27" s="613"/>
      <c r="AD27" s="11"/>
      <c r="AE27" s="16"/>
      <c r="AF27" s="132" t="s">
        <v>13</v>
      </c>
      <c r="AG27" s="612" t="s">
        <v>170</v>
      </c>
      <c r="AH27" s="612"/>
      <c r="AI27" s="612"/>
      <c r="AJ27" s="612"/>
      <c r="AK27" s="612"/>
      <c r="AL27" s="612"/>
      <c r="AM27" s="613"/>
      <c r="AN27" s="11"/>
      <c r="AO27" s="16"/>
      <c r="AP27" s="132" t="s">
        <v>13</v>
      </c>
      <c r="AQ27" s="612" t="s">
        <v>222</v>
      </c>
      <c r="AR27" s="612"/>
      <c r="AS27" s="612"/>
      <c r="AT27" s="612"/>
      <c r="AU27" s="612"/>
      <c r="AV27" s="612"/>
      <c r="AW27" s="613"/>
      <c r="AX27" s="11"/>
      <c r="AY27" s="16"/>
      <c r="AZ27" s="132" t="s">
        <v>13</v>
      </c>
      <c r="BA27" s="612" t="s">
        <v>222</v>
      </c>
      <c r="BB27" s="612"/>
      <c r="BC27" s="612"/>
      <c r="BD27" s="612"/>
      <c r="BE27" s="612"/>
      <c r="BF27" s="612"/>
      <c r="BG27" s="613"/>
      <c r="BH27" s="11"/>
      <c r="BI27" s="16"/>
      <c r="BJ27" s="132" t="s">
        <v>13</v>
      </c>
      <c r="BK27" s="612" t="s">
        <v>222</v>
      </c>
      <c r="BL27" s="612"/>
      <c r="BM27" s="612"/>
      <c r="BN27" s="612"/>
      <c r="BO27" s="612"/>
      <c r="BP27" s="612"/>
      <c r="BQ27" s="613"/>
      <c r="BR27" s="11"/>
      <c r="BS27" s="16"/>
      <c r="BT27" s="132" t="s">
        <v>13</v>
      </c>
      <c r="BU27" s="612" t="s">
        <v>223</v>
      </c>
      <c r="BV27" s="612"/>
      <c r="BW27" s="612"/>
      <c r="BX27" s="612"/>
      <c r="BY27" s="612"/>
      <c r="BZ27" s="612"/>
      <c r="CA27" s="613"/>
      <c r="CB27" s="11"/>
      <c r="CC27" s="16"/>
      <c r="CD27" s="132" t="s">
        <v>13</v>
      </c>
      <c r="CE27" s="617" t="s">
        <v>226</v>
      </c>
      <c r="CF27" s="618"/>
      <c r="CG27" s="618"/>
      <c r="CH27" s="618"/>
      <c r="CI27" s="618"/>
      <c r="CJ27" s="618"/>
      <c r="CK27" s="619"/>
      <c r="CL27" s="11"/>
      <c r="CM27" s="16"/>
      <c r="CN27" s="132" t="s">
        <v>13</v>
      </c>
      <c r="CO27" s="612" t="s">
        <v>223</v>
      </c>
      <c r="CP27" s="612"/>
      <c r="CQ27" s="612"/>
      <c r="CR27" s="612"/>
      <c r="CS27" s="612"/>
      <c r="CT27" s="612"/>
      <c r="CU27" s="613"/>
      <c r="CV27" s="11"/>
      <c r="CW27" s="16"/>
      <c r="CX27" s="132" t="s">
        <v>13</v>
      </c>
      <c r="CY27" s="612" t="s">
        <v>229</v>
      </c>
      <c r="CZ27" s="612"/>
      <c r="DA27" s="612"/>
      <c r="DB27" s="612"/>
      <c r="DC27" s="612"/>
      <c r="DD27" s="612"/>
      <c r="DE27" s="613"/>
      <c r="DF27" s="11"/>
      <c r="DG27" s="16"/>
      <c r="DH27" s="132" t="s">
        <v>13</v>
      </c>
      <c r="DI27" s="612" t="s">
        <v>223</v>
      </c>
      <c r="DJ27" s="612"/>
      <c r="DK27" s="612"/>
      <c r="DL27" s="612"/>
      <c r="DM27" s="612"/>
      <c r="DN27" s="612"/>
      <c r="DO27" s="613"/>
      <c r="DP27" s="11"/>
      <c r="DQ27" s="16"/>
      <c r="DR27" s="132" t="s">
        <v>13</v>
      </c>
      <c r="DS27" s="609" t="s">
        <v>230</v>
      </c>
      <c r="DT27" s="610"/>
      <c r="DU27" s="610"/>
      <c r="DV27" s="610"/>
      <c r="DW27" s="610"/>
      <c r="DX27" s="610"/>
      <c r="DY27" s="611"/>
      <c r="DZ27" s="11"/>
      <c r="EA27" s="16"/>
      <c r="EB27" s="132" t="s">
        <v>13</v>
      </c>
      <c r="EC27" s="612" t="s">
        <v>223</v>
      </c>
      <c r="ED27" s="612"/>
      <c r="EE27" s="612"/>
      <c r="EF27" s="612"/>
      <c r="EG27" s="612"/>
      <c r="EH27" s="612"/>
      <c r="EI27" s="613"/>
      <c r="EJ27" s="11"/>
      <c r="EK27" s="16"/>
      <c r="EL27" s="132" t="s">
        <v>13</v>
      </c>
      <c r="EM27" s="612" t="s">
        <v>226</v>
      </c>
      <c r="EN27" s="612"/>
      <c r="EO27" s="612"/>
      <c r="EP27" s="612"/>
      <c r="EQ27" s="612"/>
      <c r="ER27" s="612"/>
      <c r="ES27" s="613"/>
      <c r="ET27" s="11"/>
      <c r="EU27" s="16"/>
      <c r="EV27" s="132" t="s">
        <v>13</v>
      </c>
      <c r="EW27" s="612" t="s">
        <v>219</v>
      </c>
      <c r="EX27" s="612"/>
      <c r="EY27" s="612"/>
      <c r="EZ27" s="612"/>
      <c r="FA27" s="612"/>
      <c r="FB27" s="612"/>
      <c r="FC27" s="613"/>
      <c r="FD27" s="11"/>
      <c r="FE27" s="16"/>
      <c r="FF27" s="132" t="s">
        <v>13</v>
      </c>
      <c r="FG27" s="612" t="s">
        <v>226</v>
      </c>
      <c r="FH27" s="612"/>
      <c r="FI27" s="612"/>
      <c r="FJ27" s="612"/>
      <c r="FK27" s="612"/>
      <c r="FL27" s="612"/>
      <c r="FM27" s="613"/>
      <c r="FN27" s="11"/>
      <c r="FO27" s="16"/>
      <c r="FP27" s="132" t="s">
        <v>13</v>
      </c>
      <c r="FQ27" s="609"/>
      <c r="FR27" s="610"/>
      <c r="FS27" s="610"/>
      <c r="FT27" s="610"/>
      <c r="FU27" s="610"/>
      <c r="FV27" s="610"/>
      <c r="FW27" s="611"/>
      <c r="FX27" s="11"/>
      <c r="FY27" s="16"/>
      <c r="FZ27" s="132" t="s">
        <v>13</v>
      </c>
      <c r="GA27" s="612" t="s">
        <v>226</v>
      </c>
      <c r="GB27" s="612"/>
      <c r="GC27" s="612"/>
      <c r="GD27" s="612"/>
      <c r="GE27" s="612"/>
      <c r="GF27" s="612"/>
      <c r="GG27" s="613"/>
      <c r="GH27" s="11"/>
      <c r="GI27" s="16"/>
      <c r="GJ27" s="132" t="s">
        <v>13</v>
      </c>
      <c r="GK27" s="609"/>
      <c r="GL27" s="610"/>
      <c r="GM27" s="610"/>
      <c r="GN27" s="610"/>
      <c r="GO27" s="610"/>
      <c r="GP27" s="610"/>
      <c r="GQ27" s="611"/>
      <c r="GR27" s="11"/>
      <c r="GS27" s="16"/>
      <c r="GT27" s="132" t="s">
        <v>13</v>
      </c>
      <c r="GU27" s="609" t="s">
        <v>204</v>
      </c>
      <c r="GV27" s="610"/>
      <c r="GW27" s="610"/>
      <c r="GX27" s="610"/>
      <c r="GY27" s="610"/>
      <c r="GZ27" s="610"/>
      <c r="HA27" s="611"/>
      <c r="HB27" s="11"/>
      <c r="HC27" s="16"/>
      <c r="HD27" s="132" t="s">
        <v>13</v>
      </c>
      <c r="HE27" s="609" t="s">
        <v>286</v>
      </c>
      <c r="HF27" s="610"/>
      <c r="HG27" s="610"/>
      <c r="HH27" s="610"/>
      <c r="HI27" s="610"/>
      <c r="HJ27" s="610"/>
      <c r="HK27" s="611"/>
      <c r="HL27" s="11"/>
      <c r="HM27" s="16"/>
      <c r="HN27" s="132" t="s">
        <v>13</v>
      </c>
      <c r="HO27" s="609" t="s">
        <v>351</v>
      </c>
      <c r="HP27" s="610"/>
      <c r="HQ27" s="610"/>
      <c r="HR27" s="610"/>
      <c r="HS27" s="610"/>
      <c r="HT27" s="610"/>
      <c r="HU27" s="611"/>
      <c r="HV27" s="11"/>
      <c r="HW27" s="16"/>
      <c r="HX27" s="132" t="s">
        <v>13</v>
      </c>
      <c r="HY27" s="609" t="s">
        <v>260</v>
      </c>
      <c r="HZ27" s="610"/>
      <c r="IA27" s="610"/>
      <c r="IB27" s="610"/>
      <c r="IC27" s="610"/>
      <c r="ID27" s="610"/>
      <c r="IE27" s="611"/>
      <c r="IF27" s="11"/>
      <c r="IG27" s="16"/>
      <c r="IH27" s="132" t="s">
        <v>13</v>
      </c>
      <c r="II27" s="620" t="s">
        <v>287</v>
      </c>
      <c r="IJ27" s="620"/>
      <c r="IK27" s="620"/>
      <c r="IL27" s="620"/>
      <c r="IM27" s="620"/>
      <c r="IN27" s="620"/>
      <c r="IO27" s="613"/>
      <c r="IP27" s="11"/>
      <c r="IQ27" s="16"/>
      <c r="IR27" s="132" t="s">
        <v>13</v>
      </c>
      <c r="IS27" s="609" t="s">
        <v>259</v>
      </c>
      <c r="IT27" s="610"/>
      <c r="IU27" s="610"/>
      <c r="IV27" s="610"/>
      <c r="IW27" s="610"/>
      <c r="IX27" s="610"/>
      <c r="IY27" s="611"/>
      <c r="IZ27" s="11"/>
      <c r="JA27" s="16"/>
      <c r="JB27" s="132" t="s">
        <v>13</v>
      </c>
      <c r="JC27" s="609" t="s">
        <v>363</v>
      </c>
      <c r="JD27" s="610"/>
      <c r="JE27" s="610"/>
      <c r="JF27" s="610"/>
      <c r="JG27" s="610"/>
      <c r="JH27" s="610"/>
      <c r="JI27" s="611"/>
      <c r="JJ27" s="11"/>
      <c r="JK27" s="16"/>
      <c r="JL27" s="132" t="s">
        <v>13</v>
      </c>
      <c r="JM27" s="609" t="s">
        <v>363</v>
      </c>
      <c r="JN27" s="610"/>
      <c r="JO27" s="610"/>
      <c r="JP27" s="610"/>
      <c r="JQ27" s="610"/>
      <c r="JR27" s="610"/>
      <c r="JS27" s="611"/>
      <c r="JT27" s="11"/>
      <c r="JU27" s="16"/>
      <c r="JV27" s="132" t="s">
        <v>13</v>
      </c>
      <c r="JW27" s="609" t="s">
        <v>370</v>
      </c>
      <c r="JX27" s="610"/>
      <c r="JY27" s="610"/>
      <c r="JZ27" s="610"/>
      <c r="KA27" s="610"/>
      <c r="KB27" s="610"/>
      <c r="KC27" s="611"/>
      <c r="KD27" s="11"/>
      <c r="KE27" s="16"/>
      <c r="KF27" s="132" t="s">
        <v>13</v>
      </c>
      <c r="KG27" s="609" t="s">
        <v>367</v>
      </c>
      <c r="KH27" s="610"/>
      <c r="KI27" s="610"/>
      <c r="KJ27" s="610"/>
      <c r="KK27" s="610"/>
      <c r="KL27" s="610"/>
      <c r="KM27" s="611"/>
      <c r="KN27" s="11"/>
      <c r="KO27" s="16"/>
      <c r="KP27" s="132" t="s">
        <v>13</v>
      </c>
      <c r="KQ27" s="609" t="s">
        <v>351</v>
      </c>
      <c r="KR27" s="610"/>
      <c r="KS27" s="610"/>
      <c r="KT27" s="610"/>
      <c r="KU27" s="610"/>
      <c r="KV27" s="610"/>
      <c r="KW27" s="611"/>
      <c r="KX27" s="11"/>
      <c r="KY27" s="16"/>
      <c r="KZ27" s="132" t="s">
        <v>13</v>
      </c>
      <c r="LA27" s="609"/>
      <c r="LB27" s="610"/>
      <c r="LC27" s="610"/>
      <c r="LD27" s="610"/>
      <c r="LE27" s="610"/>
      <c r="LF27" s="610"/>
      <c r="LG27" s="611"/>
      <c r="LH27" s="11"/>
      <c r="LI27" s="16"/>
      <c r="LJ27" s="132" t="s">
        <v>13</v>
      </c>
      <c r="LK27" s="609"/>
      <c r="LL27" s="610"/>
      <c r="LM27" s="610"/>
      <c r="LN27" s="610"/>
      <c r="LO27" s="610"/>
      <c r="LP27" s="610"/>
      <c r="LQ27" s="611"/>
      <c r="LR27" s="11"/>
      <c r="LS27" s="16"/>
      <c r="LT27" s="132" t="s">
        <v>13</v>
      </c>
      <c r="LU27" s="609"/>
      <c r="LV27" s="610"/>
      <c r="LW27" s="610"/>
      <c r="LX27" s="610"/>
      <c r="LY27" s="610"/>
      <c r="LZ27" s="610"/>
      <c r="MA27" s="611"/>
      <c r="MB27" s="11"/>
      <c r="MC27" s="16"/>
      <c r="MD27" s="132" t="s">
        <v>13</v>
      </c>
      <c r="ME27" s="609" t="s">
        <v>400</v>
      </c>
      <c r="MF27" s="610"/>
      <c r="MG27" s="610"/>
      <c r="MH27" s="610"/>
      <c r="MI27" s="610"/>
      <c r="MJ27" s="610"/>
      <c r="MK27" s="611"/>
      <c r="ML27" s="11"/>
      <c r="MM27" s="16"/>
    </row>
    <row xmlns:x14ac="http://schemas.microsoft.com/office/spreadsheetml/2009/9/ac" r="28" s="2" customFormat="true" ht="15.75" customHeight="true" x14ac:dyDescent="0.25">
      <c r="A28" s="422" t="str">
        <f ca="true">IF(ISBLANK('Data Summary'!A30),"",'Data Summary'!A30)</f>
        <v>NER_2017_WV</v>
      </c>
      <c r="B28" s="132"/>
      <c r="C28" s="64" t="s">
        <v>121</v>
      </c>
      <c r="D28" s="53"/>
      <c r="E28" s="53"/>
      <c r="F28" s="53"/>
      <c r="G28" s="53"/>
      <c r="H28" s="53"/>
      <c r="I28" s="112"/>
      <c r="J28" s="11"/>
      <c r="K28" s="16"/>
      <c r="L28" s="132"/>
      <c r="M28" s="64" t="s">
        <v>121</v>
      </c>
      <c r="N28" s="53" t="s">
        <v>163</v>
      </c>
      <c r="O28" s="53" t="s">
        <v>163</v>
      </c>
      <c r="P28" s="53" t="s">
        <v>163</v>
      </c>
      <c r="Q28" s="53" t="s">
        <v>163</v>
      </c>
      <c r="R28" s="53" t="s">
        <v>163</v>
      </c>
      <c r="S28" s="112"/>
      <c r="T28" s="11"/>
      <c r="U28" s="16"/>
      <c r="V28" s="132"/>
      <c r="W28" s="64" t="s">
        <v>121</v>
      </c>
      <c r="X28" s="53"/>
      <c r="Y28" s="53"/>
      <c r="Z28" s="53"/>
      <c r="AA28" s="53" t="s">
        <v>163</v>
      </c>
      <c r="AB28" s="53"/>
      <c r="AC28" s="112"/>
      <c r="AD28" s="11"/>
      <c r="AE28" s="16"/>
      <c r="AF28" s="132"/>
      <c r="AG28" s="64" t="s">
        <v>121</v>
      </c>
      <c r="AH28" s="53" t="s">
        <v>163</v>
      </c>
      <c r="AI28" s="53" t="s">
        <v>163</v>
      </c>
      <c r="AJ28" s="53" t="s">
        <v>163</v>
      </c>
      <c r="AK28" s="53" t="s">
        <v>163</v>
      </c>
      <c r="AL28" s="53" t="s">
        <v>163</v>
      </c>
      <c r="AM28" s="112"/>
      <c r="AN28" s="11"/>
      <c r="AO28" s="16"/>
      <c r="AP28" s="132"/>
      <c r="AQ28" s="64" t="s">
        <v>121</v>
      </c>
      <c r="AR28" s="53" t="s">
        <v>163</v>
      </c>
      <c r="AS28" s="53" t="s">
        <v>163</v>
      </c>
      <c r="AT28" s="53" t="s">
        <v>163</v>
      </c>
      <c r="AU28" s="53" t="s">
        <v>163</v>
      </c>
      <c r="AV28" s="53" t="s">
        <v>163</v>
      </c>
      <c r="AW28" s="112" t="s">
        <v>163</v>
      </c>
      <c r="AX28" s="11"/>
      <c r="AY28" s="16"/>
      <c r="AZ28" s="132"/>
      <c r="BA28" s="64" t="s">
        <v>121</v>
      </c>
      <c r="BB28" s="53" t="s">
        <v>163</v>
      </c>
      <c r="BC28" s="53" t="s">
        <v>163</v>
      </c>
      <c r="BD28" s="53" t="s">
        <v>163</v>
      </c>
      <c r="BE28" s="53" t="s">
        <v>163</v>
      </c>
      <c r="BF28" s="53" t="s">
        <v>163</v>
      </c>
      <c r="BG28" s="112" t="s">
        <v>163</v>
      </c>
      <c r="BH28" s="11"/>
      <c r="BI28" s="16"/>
      <c r="BJ28" s="132"/>
      <c r="BK28" s="64" t="s">
        <v>121</v>
      </c>
      <c r="BL28" s="53" t="s">
        <v>163</v>
      </c>
      <c r="BM28" s="53" t="s">
        <v>163</v>
      </c>
      <c r="BN28" s="53" t="s">
        <v>163</v>
      </c>
      <c r="BO28" s="53" t="s">
        <v>163</v>
      </c>
      <c r="BP28" s="53" t="s">
        <v>163</v>
      </c>
      <c r="BQ28" s="112" t="s">
        <v>163</v>
      </c>
      <c r="BR28" s="11"/>
      <c r="BS28" s="16"/>
      <c r="BT28" s="132"/>
      <c r="BU28" s="64" t="s">
        <v>121</v>
      </c>
      <c r="BV28" s="53" t="s">
        <v>163</v>
      </c>
      <c r="BW28" s="53" t="s">
        <v>163</v>
      </c>
      <c r="BX28" s="53" t="s">
        <v>163</v>
      </c>
      <c r="BY28" s="53" t="s">
        <v>163</v>
      </c>
      <c r="BZ28" s="53" t="s">
        <v>163</v>
      </c>
      <c r="CA28" s="112"/>
      <c r="CB28" s="11"/>
      <c r="CC28" s="16"/>
      <c r="CD28" s="132"/>
      <c r="CE28" s="64" t="s">
        <v>121</v>
      </c>
      <c r="CF28" s="53" t="s">
        <v>199</v>
      </c>
      <c r="CG28" s="53"/>
      <c r="CH28" s="53"/>
      <c r="CI28" s="53"/>
      <c r="CJ28" s="53" t="s">
        <v>199</v>
      </c>
      <c r="CK28" s="112" t="s">
        <v>199</v>
      </c>
      <c r="CL28" s="11"/>
      <c r="CM28" s="16"/>
      <c r="CN28" s="132"/>
      <c r="CO28" s="64" t="s">
        <v>121</v>
      </c>
      <c r="CP28" s="53" t="s">
        <v>163</v>
      </c>
      <c r="CQ28" s="53" t="s">
        <v>163</v>
      </c>
      <c r="CR28" s="53" t="s">
        <v>163</v>
      </c>
      <c r="CS28" s="53" t="s">
        <v>163</v>
      </c>
      <c r="CT28" s="53" t="s">
        <v>163</v>
      </c>
      <c r="CU28" s="112"/>
      <c r="CV28" s="11"/>
      <c r="CW28" s="16"/>
      <c r="CX28" s="132"/>
      <c r="CY28" s="64" t="s">
        <v>121</v>
      </c>
      <c r="CZ28" s="53" t="s">
        <v>199</v>
      </c>
      <c r="DA28" s="53"/>
      <c r="DB28" s="53"/>
      <c r="DC28" s="53"/>
      <c r="DD28" s="53" t="s">
        <v>199</v>
      </c>
      <c r="DE28" s="112"/>
      <c r="DF28" s="11"/>
      <c r="DG28" s="16"/>
      <c r="DH28" s="132"/>
      <c r="DI28" s="64" t="s">
        <v>121</v>
      </c>
      <c r="DJ28" s="53" t="s">
        <v>163</v>
      </c>
      <c r="DK28" s="53" t="s">
        <v>163</v>
      </c>
      <c r="DL28" s="53" t="s">
        <v>163</v>
      </c>
      <c r="DM28" s="53" t="s">
        <v>163</v>
      </c>
      <c r="DN28" s="53" t="s">
        <v>163</v>
      </c>
      <c r="DO28" s="112"/>
      <c r="DP28" s="11"/>
      <c r="DQ28" s="16"/>
      <c r="DR28" s="132"/>
      <c r="DS28" s="64" t="s">
        <v>121</v>
      </c>
      <c r="DT28" s="53" t="s">
        <v>199</v>
      </c>
      <c r="DU28" s="53"/>
      <c r="DV28" s="53"/>
      <c r="DW28" s="53"/>
      <c r="DX28" s="53" t="s">
        <v>199</v>
      </c>
      <c r="DY28" s="112" t="s">
        <v>199</v>
      </c>
      <c r="DZ28" s="11"/>
      <c r="EA28" s="16"/>
      <c r="EB28" s="132"/>
      <c r="EC28" s="64" t="s">
        <v>121</v>
      </c>
      <c r="ED28" s="53" t="s">
        <v>163</v>
      </c>
      <c r="EE28" s="53" t="s">
        <v>163</v>
      </c>
      <c r="EF28" s="53" t="s">
        <v>163</v>
      </c>
      <c r="EG28" s="53" t="s">
        <v>163</v>
      </c>
      <c r="EH28" s="53" t="s">
        <v>163</v>
      </c>
      <c r="EI28" s="112"/>
      <c r="EJ28" s="11"/>
      <c r="EK28" s="16"/>
      <c r="EL28" s="132"/>
      <c r="EM28" s="64" t="s">
        <v>121</v>
      </c>
      <c r="EN28" s="53" t="s">
        <v>199</v>
      </c>
      <c r="EO28" s="53"/>
      <c r="EP28" s="53"/>
      <c r="EQ28" s="53"/>
      <c r="ER28" s="53" t="s">
        <v>199</v>
      </c>
      <c r="ES28" s="112" t="s">
        <v>199</v>
      </c>
      <c r="ET28" s="11"/>
      <c r="EU28" s="16"/>
      <c r="EV28" s="132"/>
      <c r="EW28" s="64" t="s">
        <v>121</v>
      </c>
      <c r="EX28" s="53" t="s">
        <v>163</v>
      </c>
      <c r="EY28" s="53" t="s">
        <v>163</v>
      </c>
      <c r="EZ28" s="53" t="s">
        <v>163</v>
      </c>
      <c r="FA28" s="53" t="s">
        <v>163</v>
      </c>
      <c r="FB28" s="53" t="s">
        <v>163</v>
      </c>
      <c r="FC28" s="112" t="s">
        <v>163</v>
      </c>
      <c r="FD28" s="11"/>
      <c r="FE28" s="16"/>
      <c r="FF28" s="132"/>
      <c r="FG28" s="64" t="s">
        <v>121</v>
      </c>
      <c r="FH28" s="53" t="s">
        <v>199</v>
      </c>
      <c r="FI28" s="53"/>
      <c r="FJ28" s="53"/>
      <c r="FK28" s="53"/>
      <c r="FL28" s="53" t="s">
        <v>199</v>
      </c>
      <c r="FM28" s="112" t="s">
        <v>199</v>
      </c>
      <c r="FN28" s="11"/>
      <c r="FO28" s="16"/>
      <c r="FP28" s="132"/>
      <c r="FQ28" s="64" t="s">
        <v>121</v>
      </c>
      <c r="FR28" s="53"/>
      <c r="FS28" s="53"/>
      <c r="FT28" s="53"/>
      <c r="FU28" s="53"/>
      <c r="FV28" s="53"/>
      <c r="FW28" s="112" t="s">
        <v>163</v>
      </c>
      <c r="FX28" s="11"/>
      <c r="FY28" s="16"/>
      <c r="FZ28" s="132"/>
      <c r="GA28" s="64" t="s">
        <v>121</v>
      </c>
      <c r="GB28" s="53" t="s">
        <v>199</v>
      </c>
      <c r="GC28" s="53"/>
      <c r="GD28" s="53"/>
      <c r="GE28" s="53"/>
      <c r="GF28" s="53" t="s">
        <v>199</v>
      </c>
      <c r="GG28" s="112" t="s">
        <v>199</v>
      </c>
      <c r="GH28" s="11"/>
      <c r="GI28" s="16"/>
      <c r="GJ28" s="132"/>
      <c r="GK28" s="64" t="s">
        <v>121</v>
      </c>
      <c r="GL28" s="52"/>
      <c r="GM28" s="52"/>
      <c r="GN28" s="52"/>
      <c r="GO28" s="52"/>
      <c r="GP28" s="52"/>
      <c r="GQ28" s="100" t="s">
        <v>163</v>
      </c>
      <c r="GR28" s="11"/>
      <c r="GS28" s="16"/>
      <c r="GT28" s="132"/>
      <c r="GU28" s="64" t="s">
        <v>121</v>
      </c>
      <c r="GV28" s="52"/>
      <c r="GW28" s="52"/>
      <c r="GX28" s="52"/>
      <c r="GY28" s="52"/>
      <c r="GZ28" s="52"/>
      <c r="HA28" s="100"/>
      <c r="HB28" s="11"/>
      <c r="HC28" s="16"/>
      <c r="HD28" s="132"/>
      <c r="HE28" s="64" t="s">
        <v>121</v>
      </c>
      <c r="HF28" s="52" t="s">
        <v>163</v>
      </c>
      <c r="HG28" s="52" t="s">
        <v>163</v>
      </c>
      <c r="HH28" s="52" t="s">
        <v>163</v>
      </c>
      <c r="HI28" s="52"/>
      <c r="HJ28" s="52"/>
      <c r="HK28" s="100"/>
      <c r="HL28" s="11"/>
      <c r="HM28" s="16"/>
      <c r="HN28" s="132"/>
      <c r="HO28" s="64" t="s">
        <v>121</v>
      </c>
      <c r="HP28" s="52"/>
      <c r="HQ28" s="52"/>
      <c r="HR28" s="52"/>
      <c r="HS28" s="52"/>
      <c r="HT28" s="52"/>
      <c r="HU28" s="100"/>
      <c r="HV28" s="11"/>
      <c r="HW28" s="16"/>
      <c r="HX28" s="132"/>
      <c r="HY28" s="64" t="s">
        <v>121</v>
      </c>
      <c r="HZ28" s="52"/>
      <c r="IA28" s="52"/>
      <c r="IB28" s="52"/>
      <c r="IC28" s="52"/>
      <c r="ID28" s="52"/>
      <c r="IE28" s="100"/>
      <c r="IF28" s="11"/>
      <c r="IG28" s="16"/>
      <c r="IH28" s="132"/>
      <c r="II28" s="64" t="s">
        <v>121</v>
      </c>
      <c r="IJ28" s="52"/>
      <c r="IK28" s="52"/>
      <c r="IL28" s="52" t="s">
        <v>199</v>
      </c>
      <c r="IM28" s="52"/>
      <c r="IN28" s="52"/>
      <c r="IO28" s="100"/>
      <c r="IP28" s="11"/>
      <c r="IQ28" s="16"/>
      <c r="IR28" s="132"/>
      <c r="IS28" s="64" t="s">
        <v>121</v>
      </c>
      <c r="IT28" s="52"/>
      <c r="IU28" s="52"/>
      <c r="IV28" s="52"/>
      <c r="IW28" s="52"/>
      <c r="IX28" s="52"/>
      <c r="IY28" s="100"/>
      <c r="IZ28" s="11"/>
      <c r="JA28" s="16"/>
      <c r="JB28" s="132"/>
      <c r="JC28" s="64" t="s">
        <v>121</v>
      </c>
      <c r="JD28" s="52" t="s">
        <v>163</v>
      </c>
      <c r="JE28" s="52"/>
      <c r="JF28" s="52"/>
      <c r="JG28" s="52"/>
      <c r="JH28" s="52" t="s">
        <v>163</v>
      </c>
      <c r="JI28" s="100"/>
      <c r="JJ28" s="11"/>
      <c r="JK28" s="16"/>
      <c r="JL28" s="132"/>
      <c r="JM28" s="64" t="s">
        <v>121</v>
      </c>
      <c r="JN28" s="52" t="s">
        <v>163</v>
      </c>
      <c r="JO28" s="52"/>
      <c r="JP28" s="52"/>
      <c r="JQ28" s="52"/>
      <c r="JR28" s="52" t="s">
        <v>163</v>
      </c>
      <c r="JS28" s="100"/>
      <c r="JT28" s="11"/>
      <c r="JU28" s="16"/>
      <c r="JV28" s="132"/>
      <c r="JW28" s="64" t="s">
        <v>121</v>
      </c>
      <c r="JX28" s="52"/>
      <c r="JY28" s="52"/>
      <c r="JZ28" s="52"/>
      <c r="KA28" s="52"/>
      <c r="KB28" s="52"/>
      <c r="KC28" s="100"/>
      <c r="KD28" s="11"/>
      <c r="KE28" s="16"/>
      <c r="KF28" s="132"/>
      <c r="KG28" s="64" t="s">
        <v>121</v>
      </c>
      <c r="KH28" s="52" t="s">
        <v>163</v>
      </c>
      <c r="KI28" s="52"/>
      <c r="KJ28" s="52"/>
      <c r="KK28" s="52"/>
      <c r="KL28" s="52" t="s">
        <v>163</v>
      </c>
      <c r="KM28" s="100"/>
      <c r="KN28" s="11"/>
      <c r="KO28" s="16"/>
      <c r="KP28" s="132"/>
      <c r="KQ28" s="64" t="s">
        <v>121</v>
      </c>
      <c r="KR28" s="52"/>
      <c r="KS28" s="52"/>
      <c r="KT28" s="52"/>
      <c r="KU28" s="52"/>
      <c r="KV28" s="52"/>
      <c r="KW28" s="100"/>
      <c r="KX28" s="11"/>
      <c r="KY28" s="16"/>
      <c r="KZ28" s="132"/>
      <c r="LA28" s="64" t="s">
        <v>121</v>
      </c>
      <c r="LB28" s="52"/>
      <c r="LC28" s="52" t="s">
        <v>163</v>
      </c>
      <c r="LD28" s="52" t="s">
        <v>163</v>
      </c>
      <c r="LE28" s="52"/>
      <c r="LF28" s="52" t="s">
        <v>163</v>
      </c>
      <c r="LG28" s="100"/>
      <c r="LH28" s="11"/>
      <c r="LI28" s="16"/>
      <c r="LJ28" s="132"/>
      <c r="LK28" s="64" t="s">
        <v>121</v>
      </c>
      <c r="LL28" s="52" t="s">
        <v>163</v>
      </c>
      <c r="LM28" s="52"/>
      <c r="LN28" s="52" t="s">
        <v>163</v>
      </c>
      <c r="LO28" s="52"/>
      <c r="LP28" s="52" t="s">
        <v>163</v>
      </c>
      <c r="LQ28" s="100" t="s">
        <v>163</v>
      </c>
      <c r="LR28" s="11"/>
      <c r="LS28" s="16"/>
      <c r="LT28" s="132"/>
      <c r="LU28" s="64" t="s">
        <v>121</v>
      </c>
      <c r="LV28" s="52" t="s">
        <v>163</v>
      </c>
      <c r="LW28" s="52"/>
      <c r="LX28" s="52" t="s">
        <v>163</v>
      </c>
      <c r="LY28" s="52" t="s">
        <v>163</v>
      </c>
      <c r="LZ28" s="52" t="s">
        <v>163</v>
      </c>
      <c r="MA28" s="100"/>
      <c r="MB28" s="11"/>
      <c r="MC28" s="16"/>
      <c r="MD28" s="132"/>
      <c r="ME28" s="64" t="s">
        <v>121</v>
      </c>
      <c r="MF28" s="52" t="s">
        <v>163</v>
      </c>
      <c r="MG28" s="52" t="s">
        <v>163</v>
      </c>
      <c r="MH28" s="52" t="s">
        <v>163</v>
      </c>
      <c r="MI28" s="52" t="s">
        <v>163</v>
      </c>
      <c r="MJ28" s="52" t="s">
        <v>163</v>
      </c>
      <c r="MK28" s="100"/>
      <c r="ML28" s="11"/>
      <c r="MM28" s="16"/>
    </row>
    <row xmlns:x14ac="http://schemas.microsoft.com/office/spreadsheetml/2009/9/ac" r="29" s="2" customFormat="true" ht="15" customHeight="true" x14ac:dyDescent="0.25">
      <c r="A29" s="422" t="str">
        <f ca="true">IF(ISBLANK('Data Summary'!A31),"",'Data Summary'!A31)</f>
        <v>NER_2018_UIS</v>
      </c>
      <c r="B29" s="132"/>
      <c r="C29" s="64" t="s">
        <v>103</v>
      </c>
      <c r="D29" s="52"/>
      <c r="E29" s="52"/>
      <c r="F29" s="52"/>
      <c r="G29" s="52"/>
      <c r="H29" s="52"/>
      <c r="I29" s="100"/>
      <c r="J29" s="11"/>
      <c r="K29" s="16"/>
      <c r="L29" s="132"/>
      <c r="M29" s="64" t="s">
        <v>103</v>
      </c>
      <c r="N29" s="52"/>
      <c r="O29" s="52"/>
      <c r="P29" s="52"/>
      <c r="Q29" s="52"/>
      <c r="R29" s="52"/>
      <c r="S29" s="100"/>
      <c r="T29" s="11"/>
      <c r="U29" s="16"/>
      <c r="V29" s="132"/>
      <c r="W29" s="64" t="s">
        <v>103</v>
      </c>
      <c r="X29" s="52"/>
      <c r="Y29" s="52"/>
      <c r="Z29" s="52"/>
      <c r="AA29" s="52"/>
      <c r="AB29" s="52"/>
      <c r="AC29" s="100"/>
      <c r="AD29" s="11"/>
      <c r="AE29" s="16"/>
      <c r="AF29" s="132"/>
      <c r="AG29" s="64" t="s">
        <v>103</v>
      </c>
      <c r="AH29" s="52"/>
      <c r="AI29" s="52"/>
      <c r="AJ29" s="52"/>
      <c r="AK29" s="52"/>
      <c r="AL29" s="52"/>
      <c r="AM29" s="100"/>
      <c r="AN29" s="11"/>
      <c r="AO29" s="16"/>
      <c r="AP29" s="132"/>
      <c r="AQ29" s="64" t="s">
        <v>103</v>
      </c>
      <c r="AR29" s="52"/>
      <c r="AS29" s="52"/>
      <c r="AT29" s="52"/>
      <c r="AU29" s="52"/>
      <c r="AV29" s="52"/>
      <c r="AW29" s="100"/>
      <c r="AX29" s="11"/>
      <c r="AY29" s="16"/>
      <c r="AZ29" s="132"/>
      <c r="BA29" s="64" t="s">
        <v>103</v>
      </c>
      <c r="BB29" s="52"/>
      <c r="BC29" s="52"/>
      <c r="BD29" s="52"/>
      <c r="BE29" s="52"/>
      <c r="BF29" s="52"/>
      <c r="BG29" s="100"/>
      <c r="BH29" s="11"/>
      <c r="BI29" s="16"/>
      <c r="BJ29" s="132"/>
      <c r="BK29" s="64" t="s">
        <v>103</v>
      </c>
      <c r="BL29" s="52"/>
      <c r="BM29" s="52"/>
      <c r="BN29" s="52"/>
      <c r="BO29" s="52"/>
      <c r="BP29" s="52"/>
      <c r="BQ29" s="100"/>
      <c r="BR29" s="11"/>
      <c r="BS29" s="16"/>
      <c r="BT29" s="132"/>
      <c r="BU29" s="64" t="s">
        <v>103</v>
      </c>
      <c r="BV29" s="52"/>
      <c r="BW29" s="52"/>
      <c r="BX29" s="52"/>
      <c r="BY29" s="52"/>
      <c r="BZ29" s="52"/>
      <c r="CA29" s="100"/>
      <c r="CB29" s="11"/>
      <c r="CC29" s="16"/>
      <c r="CD29" s="132"/>
      <c r="CE29" s="64" t="s">
        <v>103</v>
      </c>
      <c r="CF29" s="52"/>
      <c r="CG29" s="52"/>
      <c r="CH29" s="52"/>
      <c r="CI29" s="52"/>
      <c r="CJ29" s="52"/>
      <c r="CK29" s="100"/>
      <c r="CL29" s="11"/>
      <c r="CM29" s="16"/>
      <c r="CN29" s="132"/>
      <c r="CO29" s="64" t="s">
        <v>103</v>
      </c>
      <c r="CP29" s="52"/>
      <c r="CQ29" s="52"/>
      <c r="CR29" s="52"/>
      <c r="CS29" s="52"/>
      <c r="CT29" s="52"/>
      <c r="CU29" s="100"/>
      <c r="CV29" s="11"/>
      <c r="CW29" s="16"/>
      <c r="CX29" s="132"/>
      <c r="CY29" s="64" t="s">
        <v>103</v>
      </c>
      <c r="CZ29" s="52"/>
      <c r="DA29" s="52"/>
      <c r="DB29" s="52"/>
      <c r="DC29" s="52"/>
      <c r="DD29" s="52"/>
      <c r="DE29" s="100"/>
      <c r="DF29" s="11"/>
      <c r="DG29" s="16"/>
      <c r="DH29" s="132"/>
      <c r="DI29" s="64" t="s">
        <v>103</v>
      </c>
      <c r="DJ29" s="52"/>
      <c r="DK29" s="52"/>
      <c r="DL29" s="52"/>
      <c r="DM29" s="52"/>
      <c r="DN29" s="52"/>
      <c r="DO29" s="100"/>
      <c r="DP29" s="11"/>
      <c r="DQ29" s="16"/>
      <c r="DR29" s="132"/>
      <c r="DS29" s="64" t="s">
        <v>103</v>
      </c>
      <c r="DT29" s="52"/>
      <c r="DU29" s="52"/>
      <c r="DV29" s="52"/>
      <c r="DW29" s="52"/>
      <c r="DX29" s="52"/>
      <c r="DY29" s="100"/>
      <c r="DZ29" s="11"/>
      <c r="EA29" s="16"/>
      <c r="EB29" s="132"/>
      <c r="EC29" s="64" t="s">
        <v>103</v>
      </c>
      <c r="ED29" s="52"/>
      <c r="EE29" s="52"/>
      <c r="EF29" s="52"/>
      <c r="EG29" s="52"/>
      <c r="EH29" s="52"/>
      <c r="EI29" s="100"/>
      <c r="EJ29" s="11"/>
      <c r="EK29" s="16"/>
      <c r="EL29" s="132"/>
      <c r="EM29" s="64" t="s">
        <v>103</v>
      </c>
      <c r="EN29" s="52"/>
      <c r="EO29" s="52"/>
      <c r="EP29" s="52"/>
      <c r="EQ29" s="52"/>
      <c r="ER29" s="52"/>
      <c r="ES29" s="100"/>
      <c r="ET29" s="11"/>
      <c r="EU29" s="16"/>
      <c r="EV29" s="132"/>
      <c r="EW29" s="64" t="s">
        <v>103</v>
      </c>
      <c r="EX29" s="52"/>
      <c r="EY29" s="52"/>
      <c r="EZ29" s="52"/>
      <c r="FA29" s="52"/>
      <c r="FB29" s="52"/>
      <c r="FC29" s="100"/>
      <c r="FD29" s="11"/>
      <c r="FE29" s="16"/>
      <c r="FF29" s="132"/>
      <c r="FG29" s="64" t="s">
        <v>103</v>
      </c>
      <c r="FH29" s="52"/>
      <c r="FI29" s="52"/>
      <c r="FJ29" s="52"/>
      <c r="FK29" s="52"/>
      <c r="FL29" s="52"/>
      <c r="FM29" s="100"/>
      <c r="FN29" s="11"/>
      <c r="FO29" s="16"/>
      <c r="FP29" s="132"/>
      <c r="FQ29" s="64" t="s">
        <v>103</v>
      </c>
      <c r="FR29" s="52"/>
      <c r="FS29" s="52"/>
      <c r="FT29" s="52"/>
      <c r="FU29" s="52"/>
      <c r="FV29" s="52"/>
      <c r="FW29" s="100"/>
      <c r="FX29" s="11"/>
      <c r="FY29" s="16"/>
      <c r="FZ29" s="132"/>
      <c r="GA29" s="64" t="s">
        <v>103</v>
      </c>
      <c r="GB29" s="52"/>
      <c r="GC29" s="52"/>
      <c r="GD29" s="52"/>
      <c r="GE29" s="52"/>
      <c r="GF29" s="52"/>
      <c r="GG29" s="100"/>
      <c r="GH29" s="11"/>
      <c r="GI29" s="16"/>
      <c r="GJ29" s="132"/>
      <c r="GK29" s="64" t="s">
        <v>103</v>
      </c>
      <c r="GL29" s="52"/>
      <c r="GM29" s="52"/>
      <c r="GN29" s="52"/>
      <c r="GO29" s="52"/>
      <c r="GP29" s="52"/>
      <c r="GQ29" s="100"/>
      <c r="GR29" s="11"/>
      <c r="GS29" s="16"/>
      <c r="GT29" s="132"/>
      <c r="GU29" s="64" t="s">
        <v>103</v>
      </c>
      <c r="GV29" s="52"/>
      <c r="GW29" s="52"/>
      <c r="GX29" s="52"/>
      <c r="GY29" s="52"/>
      <c r="GZ29" s="52"/>
      <c r="HA29" s="100"/>
      <c r="HB29" s="11"/>
      <c r="HC29" s="16"/>
      <c r="HD29" s="132"/>
      <c r="HE29" s="64" t="s">
        <v>103</v>
      </c>
      <c r="HF29" s="52"/>
      <c r="HG29" s="52"/>
      <c r="HH29" s="52"/>
      <c r="HI29" s="52"/>
      <c r="HJ29" s="52"/>
      <c r="HK29" s="100"/>
      <c r="HL29" s="11"/>
      <c r="HM29" s="16"/>
      <c r="HN29" s="132"/>
      <c r="HO29" s="64" t="s">
        <v>103</v>
      </c>
      <c r="HP29" s="52"/>
      <c r="HQ29" s="52"/>
      <c r="HR29" s="52"/>
      <c r="HS29" s="52"/>
      <c r="HT29" s="52"/>
      <c r="HU29" s="100"/>
      <c r="HV29" s="11"/>
      <c r="HW29" s="16"/>
      <c r="HX29" s="132"/>
      <c r="HY29" s="64" t="s">
        <v>103</v>
      </c>
      <c r="HZ29" s="52"/>
      <c r="IA29" s="52"/>
      <c r="IB29" s="52"/>
      <c r="IC29" s="52"/>
      <c r="ID29" s="52"/>
      <c r="IE29" s="100"/>
      <c r="IF29" s="11"/>
      <c r="IG29" s="16"/>
      <c r="IH29" s="132"/>
      <c r="II29" s="64" t="s">
        <v>103</v>
      </c>
      <c r="IJ29" s="52"/>
      <c r="IK29" s="52"/>
      <c r="IL29" s="52" t="s">
        <v>199</v>
      </c>
      <c r="IM29" s="52"/>
      <c r="IN29" s="52"/>
      <c r="IO29" s="100"/>
      <c r="IP29" s="11"/>
      <c r="IQ29" s="16"/>
      <c r="IR29" s="132"/>
      <c r="IS29" s="64" t="s">
        <v>103</v>
      </c>
      <c r="IT29" s="52"/>
      <c r="IU29" s="52"/>
      <c r="IV29" s="52"/>
      <c r="IW29" s="52"/>
      <c r="IX29" s="52"/>
      <c r="IY29" s="100"/>
      <c r="IZ29" s="11"/>
      <c r="JA29" s="16"/>
      <c r="JB29" s="132"/>
      <c r="JC29" s="64" t="s">
        <v>103</v>
      </c>
      <c r="JD29" s="52"/>
      <c r="JE29" s="52"/>
      <c r="JF29" s="52"/>
      <c r="JG29" s="52"/>
      <c r="JH29" s="52"/>
      <c r="JI29" s="100"/>
      <c r="JJ29" s="11"/>
      <c r="JK29" s="16"/>
      <c r="JL29" s="132"/>
      <c r="JM29" s="64" t="s">
        <v>103</v>
      </c>
      <c r="JN29" s="52"/>
      <c r="JO29" s="52"/>
      <c r="JP29" s="52"/>
      <c r="JQ29" s="52"/>
      <c r="JR29" s="52"/>
      <c r="JS29" s="100"/>
      <c r="JT29" s="11"/>
      <c r="JU29" s="16"/>
      <c r="JV29" s="132"/>
      <c r="JW29" s="64" t="s">
        <v>103</v>
      </c>
      <c r="JX29" s="52"/>
      <c r="JY29" s="52"/>
      <c r="JZ29" s="52"/>
      <c r="KA29" s="52"/>
      <c r="KB29" s="52"/>
      <c r="KC29" s="100"/>
      <c r="KD29" s="11"/>
      <c r="KE29" s="16"/>
      <c r="KF29" s="132"/>
      <c r="KG29" s="64" t="s">
        <v>103</v>
      </c>
      <c r="KH29" s="52"/>
      <c r="KI29" s="52"/>
      <c r="KJ29" s="52"/>
      <c r="KK29" s="52"/>
      <c r="KL29" s="52"/>
      <c r="KM29" s="100"/>
      <c r="KN29" s="11"/>
      <c r="KO29" s="16"/>
      <c r="KP29" s="132"/>
      <c r="KQ29" s="64" t="s">
        <v>103</v>
      </c>
      <c r="KR29" s="52"/>
      <c r="KS29" s="52"/>
      <c r="KT29" s="52"/>
      <c r="KU29" s="52"/>
      <c r="KV29" s="52"/>
      <c r="KW29" s="100"/>
      <c r="KX29" s="11"/>
      <c r="KY29" s="16"/>
      <c r="KZ29" s="132"/>
      <c r="LA29" s="64" t="s">
        <v>103</v>
      </c>
      <c r="LB29" s="52"/>
      <c r="LC29" s="52"/>
      <c r="LD29" s="52"/>
      <c r="LE29" s="52"/>
      <c r="LF29" s="52"/>
      <c r="LG29" s="100"/>
      <c r="LH29" s="11"/>
      <c r="LI29" s="16"/>
      <c r="LJ29" s="132"/>
      <c r="LK29" s="64" t="s">
        <v>103</v>
      </c>
      <c r="LL29" s="52"/>
      <c r="LM29" s="52"/>
      <c r="LN29" s="52"/>
      <c r="LO29" s="52"/>
      <c r="LP29" s="52"/>
      <c r="LQ29" s="100"/>
      <c r="LR29" s="11"/>
      <c r="LS29" s="16"/>
      <c r="LT29" s="132"/>
      <c r="LU29" s="64" t="s">
        <v>103</v>
      </c>
      <c r="LV29" s="52"/>
      <c r="LW29" s="52"/>
      <c r="LX29" s="52"/>
      <c r="LY29" s="52"/>
      <c r="LZ29" s="52"/>
      <c r="MA29" s="100"/>
      <c r="MB29" s="11"/>
      <c r="MC29" s="16"/>
      <c r="MD29" s="132"/>
      <c r="ME29" s="64" t="s">
        <v>103</v>
      </c>
      <c r="MF29" s="52"/>
      <c r="MG29" s="52"/>
      <c r="MH29" s="52"/>
      <c r="MI29" s="52"/>
      <c r="MJ29" s="52"/>
      <c r="MK29" s="100"/>
      <c r="ML29" s="11"/>
      <c r="MM29" s="16"/>
    </row>
    <row xmlns:x14ac="http://schemas.microsoft.com/office/spreadsheetml/2009/9/ac" r="30" s="2" customFormat="true" ht="15" customHeight="true" x14ac:dyDescent="0.25">
      <c r="A30" s="422" t="str">
        <f ca="true">IF(ISBLANK('Data Summary'!A32),"",'Data Summary'!A32)</f>
        <v>NER_2018_EMIS</v>
      </c>
      <c r="B30" s="132"/>
      <c r="C30" s="64" t="s">
        <v>128</v>
      </c>
      <c r="D30" s="52"/>
      <c r="E30" s="52"/>
      <c r="F30" s="52"/>
      <c r="G30" s="52"/>
      <c r="H30" s="52"/>
      <c r="I30" s="100"/>
      <c r="J30" s="11"/>
      <c r="K30" s="16"/>
      <c r="L30" s="132"/>
      <c r="M30" s="64" t="s">
        <v>128</v>
      </c>
      <c r="N30" s="52"/>
      <c r="O30" s="52"/>
      <c r="P30" s="52"/>
      <c r="Q30" s="52"/>
      <c r="R30" s="52"/>
      <c r="S30" s="100"/>
      <c r="T30" s="11"/>
      <c r="U30" s="16"/>
      <c r="V30" s="132"/>
      <c r="W30" s="64" t="s">
        <v>128</v>
      </c>
      <c r="X30" s="52"/>
      <c r="Y30" s="52"/>
      <c r="Z30" s="52"/>
      <c r="AA30" s="52"/>
      <c r="AB30" s="52"/>
      <c r="AC30" s="100"/>
      <c r="AD30" s="11"/>
      <c r="AE30" s="16"/>
      <c r="AF30" s="132"/>
      <c r="AG30" s="64" t="s">
        <v>128</v>
      </c>
      <c r="AH30" s="52"/>
      <c r="AI30" s="52"/>
      <c r="AJ30" s="52"/>
      <c r="AK30" s="52"/>
      <c r="AL30" s="52"/>
      <c r="AM30" s="100"/>
      <c r="AN30" s="11"/>
      <c r="AO30" s="16"/>
      <c r="AP30" s="132"/>
      <c r="AQ30" s="64" t="s">
        <v>128</v>
      </c>
      <c r="AR30" s="52"/>
      <c r="AS30" s="52"/>
      <c r="AT30" s="52"/>
      <c r="AU30" s="52"/>
      <c r="AV30" s="52"/>
      <c r="AW30" s="100"/>
      <c r="AX30" s="11"/>
      <c r="AY30" s="16"/>
      <c r="AZ30" s="132"/>
      <c r="BA30" s="64" t="s">
        <v>128</v>
      </c>
      <c r="BB30" s="52"/>
      <c r="BC30" s="52"/>
      <c r="BD30" s="52"/>
      <c r="BE30" s="52"/>
      <c r="BF30" s="52"/>
      <c r="BG30" s="100"/>
      <c r="BH30" s="11"/>
      <c r="BI30" s="16"/>
      <c r="BJ30" s="132"/>
      <c r="BK30" s="64" t="s">
        <v>128</v>
      </c>
      <c r="BL30" s="52"/>
      <c r="BM30" s="52"/>
      <c r="BN30" s="52"/>
      <c r="BO30" s="52"/>
      <c r="BP30" s="52"/>
      <c r="BQ30" s="100"/>
      <c r="BR30" s="11"/>
      <c r="BS30" s="16"/>
      <c r="BT30" s="132"/>
      <c r="BU30" s="64" t="s">
        <v>128</v>
      </c>
      <c r="BV30" s="52"/>
      <c r="BW30" s="52"/>
      <c r="BX30" s="52"/>
      <c r="BY30" s="52"/>
      <c r="BZ30" s="52"/>
      <c r="CA30" s="100"/>
      <c r="CB30" s="11"/>
      <c r="CC30" s="16"/>
      <c r="CD30" s="132"/>
      <c r="CE30" s="64" t="s">
        <v>128</v>
      </c>
      <c r="CF30" s="52"/>
      <c r="CG30" s="52"/>
      <c r="CH30" s="52"/>
      <c r="CI30" s="52"/>
      <c r="CJ30" s="52"/>
      <c r="CK30" s="100"/>
      <c r="CL30" s="11"/>
      <c r="CM30" s="16"/>
      <c r="CN30" s="132"/>
      <c r="CO30" s="64" t="s">
        <v>128</v>
      </c>
      <c r="CP30" s="52"/>
      <c r="CQ30" s="52"/>
      <c r="CR30" s="52"/>
      <c r="CS30" s="52"/>
      <c r="CT30" s="52"/>
      <c r="CU30" s="100"/>
      <c r="CV30" s="11"/>
      <c r="CW30" s="16"/>
      <c r="CX30" s="132"/>
      <c r="CY30" s="64" t="s">
        <v>128</v>
      </c>
      <c r="CZ30" s="52"/>
      <c r="DA30" s="52"/>
      <c r="DB30" s="52"/>
      <c r="DC30" s="52"/>
      <c r="DD30" s="52"/>
      <c r="DE30" s="100"/>
      <c r="DF30" s="11"/>
      <c r="DG30" s="16"/>
      <c r="DH30" s="132"/>
      <c r="DI30" s="64" t="s">
        <v>128</v>
      </c>
      <c r="DJ30" s="52"/>
      <c r="DK30" s="52"/>
      <c r="DL30" s="52"/>
      <c r="DM30" s="52"/>
      <c r="DN30" s="52"/>
      <c r="DO30" s="100"/>
      <c r="DP30" s="11"/>
      <c r="DQ30" s="16"/>
      <c r="DR30" s="132"/>
      <c r="DS30" s="64" t="s">
        <v>128</v>
      </c>
      <c r="DT30" s="52"/>
      <c r="DU30" s="52"/>
      <c r="DV30" s="52"/>
      <c r="DW30" s="52"/>
      <c r="DX30" s="52"/>
      <c r="DY30" s="100"/>
      <c r="DZ30" s="11"/>
      <c r="EA30" s="16"/>
      <c r="EB30" s="132"/>
      <c r="EC30" s="64" t="s">
        <v>128</v>
      </c>
      <c r="ED30" s="52"/>
      <c r="EE30" s="52"/>
      <c r="EF30" s="52"/>
      <c r="EG30" s="52"/>
      <c r="EH30" s="52"/>
      <c r="EI30" s="100"/>
      <c r="EJ30" s="11"/>
      <c r="EK30" s="16"/>
      <c r="EL30" s="132"/>
      <c r="EM30" s="64" t="s">
        <v>128</v>
      </c>
      <c r="EN30" s="52"/>
      <c r="EO30" s="52"/>
      <c r="EP30" s="52"/>
      <c r="EQ30" s="52"/>
      <c r="ER30" s="52"/>
      <c r="ES30" s="100"/>
      <c r="ET30" s="11"/>
      <c r="EU30" s="16"/>
      <c r="EV30" s="132"/>
      <c r="EW30" s="64" t="s">
        <v>128</v>
      </c>
      <c r="EX30" s="52"/>
      <c r="EY30" s="52"/>
      <c r="EZ30" s="52"/>
      <c r="FA30" s="52"/>
      <c r="FB30" s="52"/>
      <c r="FC30" s="100"/>
      <c r="FD30" s="11"/>
      <c r="FE30" s="16"/>
      <c r="FF30" s="132"/>
      <c r="FG30" s="64" t="s">
        <v>128</v>
      </c>
      <c r="FH30" s="52"/>
      <c r="FI30" s="52"/>
      <c r="FJ30" s="52"/>
      <c r="FK30" s="52"/>
      <c r="FL30" s="52"/>
      <c r="FM30" s="100"/>
      <c r="FN30" s="11"/>
      <c r="FO30" s="16"/>
      <c r="FP30" s="132"/>
      <c r="FQ30" s="64" t="s">
        <v>128</v>
      </c>
      <c r="FR30" s="52"/>
      <c r="FS30" s="52"/>
      <c r="FT30" s="52"/>
      <c r="FU30" s="52"/>
      <c r="FV30" s="52"/>
      <c r="FW30" s="100"/>
      <c r="FX30" s="11"/>
      <c r="FY30" s="16"/>
      <c r="FZ30" s="132"/>
      <c r="GA30" s="64" t="s">
        <v>128</v>
      </c>
      <c r="GB30" s="52"/>
      <c r="GC30" s="52"/>
      <c r="GD30" s="52"/>
      <c r="GE30" s="52"/>
      <c r="GF30" s="52"/>
      <c r="GG30" s="100"/>
      <c r="GH30" s="11"/>
      <c r="GI30" s="16"/>
      <c r="GJ30" s="132"/>
      <c r="GK30" s="64" t="s">
        <v>128</v>
      </c>
      <c r="GL30" s="52"/>
      <c r="GM30" s="52"/>
      <c r="GN30" s="52"/>
      <c r="GO30" s="52"/>
      <c r="GP30" s="52"/>
      <c r="GQ30" s="100"/>
      <c r="GR30" s="11"/>
      <c r="GS30" s="16"/>
      <c r="GT30" s="132"/>
      <c r="GU30" s="64" t="s">
        <v>128</v>
      </c>
      <c r="GV30" s="52"/>
      <c r="GW30" s="52"/>
      <c r="GX30" s="52"/>
      <c r="GY30" s="52"/>
      <c r="GZ30" s="52"/>
      <c r="HA30" s="100"/>
      <c r="HB30" s="11"/>
      <c r="HC30" s="16"/>
      <c r="HD30" s="132"/>
      <c r="HE30" s="64" t="s">
        <v>128</v>
      </c>
      <c r="HF30" s="52"/>
      <c r="HG30" s="52"/>
      <c r="HH30" s="52"/>
      <c r="HI30" s="52"/>
      <c r="HJ30" s="52"/>
      <c r="HK30" s="100"/>
      <c r="HL30" s="11"/>
      <c r="HM30" s="16"/>
      <c r="HN30" s="132"/>
      <c r="HO30" s="64" t="s">
        <v>128</v>
      </c>
      <c r="HP30" s="52"/>
      <c r="HQ30" s="52"/>
      <c r="HR30" s="52"/>
      <c r="HS30" s="52"/>
      <c r="HT30" s="52"/>
      <c r="HU30" s="100"/>
      <c r="HV30" s="11"/>
      <c r="HW30" s="16"/>
      <c r="HX30" s="132"/>
      <c r="HY30" s="64" t="s">
        <v>128</v>
      </c>
      <c r="HZ30" s="52"/>
      <c r="IA30" s="52"/>
      <c r="IB30" s="52"/>
      <c r="IC30" s="52"/>
      <c r="ID30" s="52"/>
      <c r="IE30" s="100"/>
      <c r="IF30" s="11"/>
      <c r="IG30" s="16"/>
      <c r="IH30" s="132"/>
      <c r="II30" s="64" t="s">
        <v>128</v>
      </c>
      <c r="IJ30" s="52"/>
      <c r="IK30" s="52"/>
      <c r="IL30" s="52" t="s">
        <v>163</v>
      </c>
      <c r="IM30" s="52"/>
      <c r="IN30" s="52"/>
      <c r="IO30" s="100"/>
      <c r="IP30" s="11"/>
      <c r="IQ30" s="16"/>
      <c r="IR30" s="132"/>
      <c r="IS30" s="64" t="s">
        <v>128</v>
      </c>
      <c r="IT30" s="52"/>
      <c r="IU30" s="52"/>
      <c r="IV30" s="52"/>
      <c r="IW30" s="52"/>
      <c r="IX30" s="52"/>
      <c r="IY30" s="100"/>
      <c r="IZ30" s="11"/>
      <c r="JA30" s="16"/>
      <c r="JB30" s="132"/>
      <c r="JC30" s="64" t="s">
        <v>128</v>
      </c>
      <c r="JD30" s="52"/>
      <c r="JE30" s="52"/>
      <c r="JF30" s="52"/>
      <c r="JG30" s="52"/>
      <c r="JH30" s="52"/>
      <c r="JI30" s="100"/>
      <c r="JJ30" s="11"/>
      <c r="JK30" s="16"/>
      <c r="JL30" s="132"/>
      <c r="JM30" s="64" t="s">
        <v>128</v>
      </c>
      <c r="JN30" s="52"/>
      <c r="JO30" s="52"/>
      <c r="JP30" s="52"/>
      <c r="JQ30" s="52"/>
      <c r="JR30" s="52"/>
      <c r="JS30" s="100"/>
      <c r="JT30" s="11"/>
      <c r="JU30" s="16"/>
      <c r="JV30" s="132"/>
      <c r="JW30" s="64" t="s">
        <v>128</v>
      </c>
      <c r="JX30" s="52"/>
      <c r="JY30" s="52"/>
      <c r="JZ30" s="52"/>
      <c r="KA30" s="52"/>
      <c r="KB30" s="52"/>
      <c r="KC30" s="100"/>
      <c r="KD30" s="11"/>
      <c r="KE30" s="16"/>
      <c r="KF30" s="132"/>
      <c r="KG30" s="64" t="s">
        <v>128</v>
      </c>
      <c r="KH30" s="52"/>
      <c r="KI30" s="52"/>
      <c r="KJ30" s="52"/>
      <c r="KK30" s="52"/>
      <c r="KL30" s="52"/>
      <c r="KM30" s="100"/>
      <c r="KN30" s="11"/>
      <c r="KO30" s="16"/>
      <c r="KP30" s="132"/>
      <c r="KQ30" s="64" t="s">
        <v>128</v>
      </c>
      <c r="KR30" s="52"/>
      <c r="KS30" s="52"/>
      <c r="KT30" s="52"/>
      <c r="KU30" s="52"/>
      <c r="KV30" s="52"/>
      <c r="KW30" s="100"/>
      <c r="KX30" s="11"/>
      <c r="KY30" s="16"/>
      <c r="KZ30" s="132"/>
      <c r="LA30" s="64" t="s">
        <v>128</v>
      </c>
      <c r="LB30" s="52"/>
      <c r="LC30" s="52"/>
      <c r="LD30" s="52"/>
      <c r="LE30" s="52"/>
      <c r="LF30" s="52"/>
      <c r="LG30" s="100"/>
      <c r="LH30" s="11"/>
      <c r="LI30" s="16"/>
      <c r="LJ30" s="132"/>
      <c r="LK30" s="64" t="s">
        <v>128</v>
      </c>
      <c r="LL30" s="52"/>
      <c r="LM30" s="52"/>
      <c r="LN30" s="52"/>
      <c r="LO30" s="52"/>
      <c r="LP30" s="52"/>
      <c r="LQ30" s="100"/>
      <c r="LR30" s="11"/>
      <c r="LS30" s="16"/>
      <c r="LT30" s="132"/>
      <c r="LU30" s="64" t="s">
        <v>128</v>
      </c>
      <c r="LV30" s="52"/>
      <c r="LW30" s="52"/>
      <c r="LX30" s="52"/>
      <c r="LY30" s="52"/>
      <c r="LZ30" s="52"/>
      <c r="MA30" s="100"/>
      <c r="MB30" s="11"/>
      <c r="MC30" s="16"/>
      <c r="MD30" s="132"/>
      <c r="ME30" s="64" t="s">
        <v>128</v>
      </c>
      <c r="MF30" s="52"/>
      <c r="MG30" s="52"/>
      <c r="MH30" s="52"/>
      <c r="MI30" s="52"/>
      <c r="MJ30" s="52"/>
      <c r="MK30" s="100"/>
      <c r="ML30" s="11"/>
      <c r="MM30" s="16"/>
    </row>
    <row xmlns:x14ac="http://schemas.microsoft.com/office/spreadsheetml/2009/9/ac" r="31" ht="16.5" customHeight="true" x14ac:dyDescent="0.25">
      <c r="A31" s="422" t="str">
        <f ca="true">IF(ISBLANK('Data Summary'!A33),"",'Data Summary'!A33)</f>
        <v>NER_2019_EMIS</v>
      </c>
      <c r="B31" s="132"/>
      <c r="C31" s="64" t="s">
        <v>129</v>
      </c>
      <c r="D31" s="52"/>
      <c r="E31" s="52"/>
      <c r="F31" s="52"/>
      <c r="G31" s="52"/>
      <c r="H31" s="52"/>
      <c r="I31" s="100"/>
      <c r="J31" s="11"/>
      <c r="K31" s="16"/>
      <c r="L31" s="132"/>
      <c r="M31" s="64" t="s">
        <v>129</v>
      </c>
      <c r="N31" s="52"/>
      <c r="O31" s="52"/>
      <c r="P31" s="52"/>
      <c r="Q31" s="52"/>
      <c r="R31" s="52"/>
      <c r="S31" s="100"/>
      <c r="T31" s="11"/>
      <c r="U31" s="16"/>
      <c r="V31" s="132"/>
      <c r="W31" s="64" t="s">
        <v>129</v>
      </c>
      <c r="X31" s="52"/>
      <c r="Y31" s="52"/>
      <c r="Z31" s="52"/>
      <c r="AA31" s="52"/>
      <c r="AB31" s="52"/>
      <c r="AC31" s="100"/>
      <c r="AD31" s="11"/>
      <c r="AE31" s="16"/>
      <c r="AF31" s="132"/>
      <c r="AG31" s="64" t="s">
        <v>129</v>
      </c>
      <c r="AH31" s="52"/>
      <c r="AI31" s="52"/>
      <c r="AJ31" s="52"/>
      <c r="AK31" s="52"/>
      <c r="AL31" s="52"/>
      <c r="AM31" s="100"/>
      <c r="AN31" s="11"/>
      <c r="AO31" s="16"/>
      <c r="AP31" s="132"/>
      <c r="AQ31" s="64" t="s">
        <v>129</v>
      </c>
      <c r="AR31" s="52"/>
      <c r="AS31" s="52"/>
      <c r="AT31" s="52"/>
      <c r="AU31" s="52"/>
      <c r="AV31" s="52"/>
      <c r="AW31" s="100"/>
      <c r="AX31" s="11"/>
      <c r="AY31" s="16"/>
      <c r="AZ31" s="132"/>
      <c r="BA31" s="64" t="s">
        <v>129</v>
      </c>
      <c r="BB31" s="52"/>
      <c r="BC31" s="52"/>
      <c r="BD31" s="52"/>
      <c r="BE31" s="52"/>
      <c r="BF31" s="52"/>
      <c r="BG31" s="100"/>
      <c r="BH31" s="11"/>
      <c r="BI31" s="16"/>
      <c r="BJ31" s="132"/>
      <c r="BK31" s="64" t="s">
        <v>129</v>
      </c>
      <c r="BL31" s="52"/>
      <c r="BM31" s="52"/>
      <c r="BN31" s="52"/>
      <c r="BO31" s="52"/>
      <c r="BP31" s="52"/>
      <c r="BQ31" s="100"/>
      <c r="BR31" s="11"/>
      <c r="BS31" s="16"/>
      <c r="BT31" s="132"/>
      <c r="BU31" s="64" t="s">
        <v>129</v>
      </c>
      <c r="BV31" s="52"/>
      <c r="BW31" s="52"/>
      <c r="BX31" s="52"/>
      <c r="BY31" s="52"/>
      <c r="BZ31" s="52"/>
      <c r="CA31" s="100"/>
      <c r="CB31" s="11"/>
      <c r="CC31" s="16"/>
      <c r="CD31" s="132"/>
      <c r="CE31" s="64" t="s">
        <v>129</v>
      </c>
      <c r="CF31" s="52"/>
      <c r="CG31" s="52"/>
      <c r="CH31" s="52"/>
      <c r="CI31" s="52"/>
      <c r="CJ31" s="52"/>
      <c r="CK31" s="100"/>
      <c r="CL31" s="11"/>
      <c r="CM31" s="16"/>
      <c r="CN31" s="132"/>
      <c r="CO31" s="64" t="s">
        <v>129</v>
      </c>
      <c r="CP31" s="52"/>
      <c r="CQ31" s="52"/>
      <c r="CR31" s="52"/>
      <c r="CS31" s="52"/>
      <c r="CT31" s="52"/>
      <c r="CU31" s="100"/>
      <c r="CV31" s="11"/>
      <c r="CW31" s="16"/>
      <c r="CX31" s="132"/>
      <c r="CY31" s="64" t="s">
        <v>129</v>
      </c>
      <c r="CZ31" s="52"/>
      <c r="DA31" s="52"/>
      <c r="DB31" s="52"/>
      <c r="DC31" s="52"/>
      <c r="DD31" s="52"/>
      <c r="DE31" s="100"/>
      <c r="DF31" s="11"/>
      <c r="DG31" s="16"/>
      <c r="DH31" s="132"/>
      <c r="DI31" s="64" t="s">
        <v>129</v>
      </c>
      <c r="DJ31" s="52"/>
      <c r="DK31" s="52"/>
      <c r="DL31" s="52"/>
      <c r="DM31" s="52"/>
      <c r="DN31" s="52"/>
      <c r="DO31" s="100"/>
      <c r="DP31" s="11"/>
      <c r="DQ31" s="16"/>
      <c r="DR31" s="132"/>
      <c r="DS31" s="64" t="s">
        <v>129</v>
      </c>
      <c r="DT31" s="52"/>
      <c r="DU31" s="52"/>
      <c r="DV31" s="52"/>
      <c r="DW31" s="52"/>
      <c r="DX31" s="52"/>
      <c r="DY31" s="100"/>
      <c r="DZ31" s="11"/>
      <c r="EA31" s="16"/>
      <c r="EB31" s="132"/>
      <c r="EC31" s="64" t="s">
        <v>129</v>
      </c>
      <c r="ED31" s="52"/>
      <c r="EE31" s="52"/>
      <c r="EF31" s="52"/>
      <c r="EG31" s="52"/>
      <c r="EH31" s="52"/>
      <c r="EI31" s="100"/>
      <c r="EJ31" s="11"/>
      <c r="EK31" s="16"/>
      <c r="EL31" s="132"/>
      <c r="EM31" s="64" t="s">
        <v>129</v>
      </c>
      <c r="EN31" s="52"/>
      <c r="EO31" s="52"/>
      <c r="EP31" s="52"/>
      <c r="EQ31" s="52"/>
      <c r="ER31" s="52"/>
      <c r="ES31" s="100"/>
      <c r="ET31" s="11"/>
      <c r="EU31" s="16"/>
      <c r="EV31" s="132"/>
      <c r="EW31" s="64" t="s">
        <v>129</v>
      </c>
      <c r="EX31" s="52"/>
      <c r="EY31" s="52"/>
      <c r="EZ31" s="52"/>
      <c r="FA31" s="52"/>
      <c r="FB31" s="52"/>
      <c r="FC31" s="100"/>
      <c r="FD31" s="11"/>
      <c r="FE31" s="16"/>
      <c r="FF31" s="132"/>
      <c r="FG31" s="64" t="s">
        <v>129</v>
      </c>
      <c r="FH31" s="52"/>
      <c r="FI31" s="52"/>
      <c r="FJ31" s="52"/>
      <c r="FK31" s="52"/>
      <c r="FL31" s="52"/>
      <c r="FM31" s="100"/>
      <c r="FN31" s="11"/>
      <c r="FO31" s="16"/>
      <c r="FP31" s="132"/>
      <c r="FQ31" s="64" t="s">
        <v>129</v>
      </c>
      <c r="FR31" s="52"/>
      <c r="FS31" s="52"/>
      <c r="FT31" s="52"/>
      <c r="FU31" s="52"/>
      <c r="FV31" s="52"/>
      <c r="FW31" s="100"/>
      <c r="FX31" s="11"/>
      <c r="FY31" s="16"/>
      <c r="FZ31" s="132"/>
      <c r="GA31" s="64" t="s">
        <v>129</v>
      </c>
      <c r="GB31" s="52"/>
      <c r="GC31" s="52"/>
      <c r="GD31" s="52"/>
      <c r="GE31" s="52"/>
      <c r="GF31" s="52"/>
      <c r="GG31" s="100"/>
      <c r="GH31" s="11"/>
      <c r="GI31" s="16"/>
      <c r="GJ31" s="132"/>
      <c r="GK31" s="64" t="s">
        <v>129</v>
      </c>
      <c r="GL31" s="52"/>
      <c r="GM31" s="52"/>
      <c r="GN31" s="52"/>
      <c r="GO31" s="52"/>
      <c r="GP31" s="52"/>
      <c r="GQ31" s="100"/>
      <c r="GR31" s="11"/>
      <c r="GS31" s="16"/>
      <c r="GT31" s="132"/>
      <c r="GU31" s="64" t="s">
        <v>129</v>
      </c>
      <c r="GV31" s="52"/>
      <c r="GW31" s="52"/>
      <c r="GX31" s="52"/>
      <c r="GY31" s="52"/>
      <c r="GZ31" s="52"/>
      <c r="HA31" s="100"/>
      <c r="HB31" s="11"/>
      <c r="HC31" s="16"/>
      <c r="HD31" s="132"/>
      <c r="HE31" s="64" t="s">
        <v>129</v>
      </c>
      <c r="HF31" s="52"/>
      <c r="HG31" s="52"/>
      <c r="HH31" s="52"/>
      <c r="HI31" s="52"/>
      <c r="HJ31" s="52"/>
      <c r="HK31" s="100"/>
      <c r="HL31" s="11"/>
      <c r="HM31" s="16"/>
      <c r="HN31" s="132"/>
      <c r="HO31" s="64" t="s">
        <v>129</v>
      </c>
      <c r="HP31" s="52"/>
      <c r="HQ31" s="52"/>
      <c r="HR31" s="52"/>
      <c r="HS31" s="52"/>
      <c r="HT31" s="52"/>
      <c r="HU31" s="100"/>
      <c r="HV31" s="11"/>
      <c r="HW31" s="16"/>
      <c r="HX31" s="132"/>
      <c r="HY31" s="64" t="s">
        <v>129</v>
      </c>
      <c r="HZ31" s="52"/>
      <c r="IA31" s="52"/>
      <c r="IB31" s="52"/>
      <c r="IC31" s="52"/>
      <c r="ID31" s="52"/>
      <c r="IE31" s="100"/>
      <c r="IF31" s="11"/>
      <c r="IG31" s="16"/>
      <c r="IH31" s="132"/>
      <c r="II31" s="64" t="s">
        <v>129</v>
      </c>
      <c r="IJ31" s="52"/>
      <c r="IK31" s="52"/>
      <c r="IL31" s="52" t="s">
        <v>163</v>
      </c>
      <c r="IM31" s="52"/>
      <c r="IN31" s="52"/>
      <c r="IO31" s="100"/>
      <c r="IP31" s="11"/>
      <c r="IQ31" s="16"/>
      <c r="IR31" s="132"/>
      <c r="IS31" s="64" t="s">
        <v>129</v>
      </c>
      <c r="IT31" s="52"/>
      <c r="IU31" s="52"/>
      <c r="IV31" s="52"/>
      <c r="IW31" s="52"/>
      <c r="IX31" s="52"/>
      <c r="IY31" s="100"/>
      <c r="IZ31" s="11"/>
      <c r="JA31" s="16"/>
      <c r="JB31" s="132"/>
      <c r="JC31" s="64" t="s">
        <v>129</v>
      </c>
      <c r="JD31" s="52"/>
      <c r="JE31" s="52"/>
      <c r="JF31" s="52"/>
      <c r="JG31" s="52"/>
      <c r="JH31" s="52"/>
      <c r="JI31" s="100"/>
      <c r="JJ31" s="11"/>
      <c r="JK31" s="16"/>
      <c r="JL31" s="132"/>
      <c r="JM31" s="64" t="s">
        <v>129</v>
      </c>
      <c r="JN31" s="52"/>
      <c r="JO31" s="52"/>
      <c r="JP31" s="52"/>
      <c r="JQ31" s="52"/>
      <c r="JR31" s="52"/>
      <c r="JS31" s="100"/>
      <c r="JT31" s="11"/>
      <c r="JU31" s="16"/>
      <c r="JV31" s="132"/>
      <c r="JW31" s="64" t="s">
        <v>129</v>
      </c>
      <c r="JX31" s="52"/>
      <c r="JY31" s="52"/>
      <c r="JZ31" s="52"/>
      <c r="KA31" s="52"/>
      <c r="KB31" s="52"/>
      <c r="KC31" s="100"/>
      <c r="KD31" s="11"/>
      <c r="KE31" s="16"/>
      <c r="KF31" s="132"/>
      <c r="KG31" s="64" t="s">
        <v>129</v>
      </c>
      <c r="KH31" s="52"/>
      <c r="KI31" s="52"/>
      <c r="KJ31" s="52"/>
      <c r="KK31" s="52"/>
      <c r="KL31" s="52"/>
      <c r="KM31" s="100"/>
      <c r="KN31" s="11"/>
      <c r="KO31" s="16"/>
      <c r="KP31" s="132"/>
      <c r="KQ31" s="64" t="s">
        <v>129</v>
      </c>
      <c r="KR31" s="52"/>
      <c r="KS31" s="52"/>
      <c r="KT31" s="52"/>
      <c r="KU31" s="52"/>
      <c r="KV31" s="52"/>
      <c r="KW31" s="100"/>
      <c r="KX31" s="11"/>
      <c r="KY31" s="16"/>
      <c r="KZ31" s="132"/>
      <c r="LA31" s="64" t="s">
        <v>129</v>
      </c>
      <c r="LB31" s="52"/>
      <c r="LC31" s="52"/>
      <c r="LD31" s="52"/>
      <c r="LE31" s="52"/>
      <c r="LF31" s="52"/>
      <c r="LG31" s="100"/>
      <c r="LH31" s="11"/>
      <c r="LI31" s="16"/>
      <c r="LJ31" s="132"/>
      <c r="LK31" s="64" t="s">
        <v>129</v>
      </c>
      <c r="LL31" s="52"/>
      <c r="LM31" s="52"/>
      <c r="LN31" s="52"/>
      <c r="LO31" s="52"/>
      <c r="LP31" s="52"/>
      <c r="LQ31" s="100"/>
      <c r="LR31" s="11"/>
      <c r="LS31" s="16"/>
      <c r="LT31" s="132"/>
      <c r="LU31" s="64" t="s">
        <v>129</v>
      </c>
      <c r="LV31" s="52"/>
      <c r="LW31" s="52"/>
      <c r="LX31" s="52"/>
      <c r="LY31" s="52"/>
      <c r="LZ31" s="52"/>
      <c r="MA31" s="100"/>
      <c r="MB31" s="11"/>
      <c r="MC31" s="16"/>
      <c r="MD31" s="132"/>
      <c r="ME31" s="64" t="s">
        <v>129</v>
      </c>
      <c r="MF31" s="52"/>
      <c r="MG31" s="52"/>
      <c r="MH31" s="52"/>
      <c r="MI31" s="52"/>
      <c r="MJ31" s="52"/>
      <c r="MK31" s="100"/>
      <c r="ML31" s="11"/>
      <c r="MM31" s="16"/>
    </row>
    <row xmlns:x14ac="http://schemas.microsoft.com/office/spreadsheetml/2009/9/ac" r="32" ht="16.5" customHeight="true" x14ac:dyDescent="0.25">
      <c r="A32" s="422" t="str">
        <f ca="true">IF(ISBLANK('Data Summary'!A34),"",'Data Summary'!A34)</f>
        <v>NER_2019_UIS</v>
      </c>
      <c r="B32" s="132"/>
      <c r="C32" s="64" t="s">
        <v>104</v>
      </c>
      <c r="D32" s="52"/>
      <c r="E32" s="52"/>
      <c r="F32" s="52"/>
      <c r="G32" s="52"/>
      <c r="H32" s="52"/>
      <c r="I32" s="100"/>
      <c r="J32" s="11"/>
      <c r="K32" s="16"/>
      <c r="L32" s="132"/>
      <c r="M32" s="64" t="s">
        <v>104</v>
      </c>
      <c r="N32" s="52"/>
      <c r="O32" s="52"/>
      <c r="P32" s="52"/>
      <c r="Q32" s="52"/>
      <c r="R32" s="52"/>
      <c r="S32" s="100"/>
      <c r="T32" s="11"/>
      <c r="U32" s="16"/>
      <c r="V32" s="132"/>
      <c r="W32" s="64" t="s">
        <v>104</v>
      </c>
      <c r="X32" s="52"/>
      <c r="Y32" s="52"/>
      <c r="Z32" s="52"/>
      <c r="AA32" s="52"/>
      <c r="AB32" s="52"/>
      <c r="AC32" s="100"/>
      <c r="AD32" s="11"/>
      <c r="AE32" s="16"/>
      <c r="AF32" s="132"/>
      <c r="AG32" s="64" t="s">
        <v>104</v>
      </c>
      <c r="AH32" s="52"/>
      <c r="AI32" s="52"/>
      <c r="AJ32" s="52"/>
      <c r="AK32" s="52"/>
      <c r="AL32" s="52"/>
      <c r="AM32" s="100"/>
      <c r="AN32" s="11"/>
      <c r="AO32" s="16"/>
      <c r="AP32" s="132"/>
      <c r="AQ32" s="64" t="s">
        <v>104</v>
      </c>
      <c r="AR32" s="52"/>
      <c r="AS32" s="52"/>
      <c r="AT32" s="52"/>
      <c r="AU32" s="52"/>
      <c r="AV32" s="52"/>
      <c r="AW32" s="100"/>
      <c r="AX32" s="11"/>
      <c r="AY32" s="16"/>
      <c r="AZ32" s="132"/>
      <c r="BA32" s="64" t="s">
        <v>104</v>
      </c>
      <c r="BB32" s="52"/>
      <c r="BC32" s="52"/>
      <c r="BD32" s="52"/>
      <c r="BE32" s="52"/>
      <c r="BF32" s="52"/>
      <c r="BG32" s="100"/>
      <c r="BH32" s="11"/>
      <c r="BI32" s="16"/>
      <c r="BJ32" s="132"/>
      <c r="BK32" s="64" t="s">
        <v>104</v>
      </c>
      <c r="BL32" s="52"/>
      <c r="BM32" s="52"/>
      <c r="BN32" s="52"/>
      <c r="BO32" s="52"/>
      <c r="BP32" s="52"/>
      <c r="BQ32" s="100"/>
      <c r="BR32" s="11"/>
      <c r="BS32" s="16"/>
      <c r="BT32" s="132"/>
      <c r="BU32" s="64" t="s">
        <v>104</v>
      </c>
      <c r="BV32" s="52"/>
      <c r="BW32" s="52"/>
      <c r="BX32" s="52"/>
      <c r="BY32" s="52"/>
      <c r="BZ32" s="52"/>
      <c r="CA32" s="100"/>
      <c r="CB32" s="11"/>
      <c r="CC32" s="16"/>
      <c r="CD32" s="132"/>
      <c r="CE32" s="64" t="s">
        <v>104</v>
      </c>
      <c r="CF32" s="52"/>
      <c r="CG32" s="52"/>
      <c r="CH32" s="52"/>
      <c r="CI32" s="52"/>
      <c r="CJ32" s="52"/>
      <c r="CK32" s="100"/>
      <c r="CL32" s="11"/>
      <c r="CM32" s="16"/>
      <c r="CN32" s="132"/>
      <c r="CO32" s="64" t="s">
        <v>104</v>
      </c>
      <c r="CP32" s="52"/>
      <c r="CQ32" s="52"/>
      <c r="CR32" s="52"/>
      <c r="CS32" s="52"/>
      <c r="CT32" s="52"/>
      <c r="CU32" s="100"/>
      <c r="CV32" s="11"/>
      <c r="CW32" s="16"/>
      <c r="CX32" s="132"/>
      <c r="CY32" s="64" t="s">
        <v>104</v>
      </c>
      <c r="CZ32" s="52"/>
      <c r="DA32" s="52"/>
      <c r="DB32" s="52"/>
      <c r="DC32" s="52"/>
      <c r="DD32" s="52"/>
      <c r="DE32" s="100"/>
      <c r="DF32" s="11"/>
      <c r="DG32" s="16"/>
      <c r="DH32" s="132"/>
      <c r="DI32" s="64" t="s">
        <v>104</v>
      </c>
      <c r="DJ32" s="52"/>
      <c r="DK32" s="52"/>
      <c r="DL32" s="52"/>
      <c r="DM32" s="52"/>
      <c r="DN32" s="52"/>
      <c r="DO32" s="100"/>
      <c r="DP32" s="11"/>
      <c r="DQ32" s="16"/>
      <c r="DR32" s="132"/>
      <c r="DS32" s="64" t="s">
        <v>104</v>
      </c>
      <c r="DT32" s="52"/>
      <c r="DU32" s="52"/>
      <c r="DV32" s="52"/>
      <c r="DW32" s="52"/>
      <c r="DX32" s="52"/>
      <c r="DY32" s="100"/>
      <c r="DZ32" s="11"/>
      <c r="EA32" s="16"/>
      <c r="EB32" s="132"/>
      <c r="EC32" s="64" t="s">
        <v>104</v>
      </c>
      <c r="ED32" s="52"/>
      <c r="EE32" s="52"/>
      <c r="EF32" s="52"/>
      <c r="EG32" s="52"/>
      <c r="EH32" s="52"/>
      <c r="EI32" s="100"/>
      <c r="EJ32" s="11"/>
      <c r="EK32" s="16"/>
      <c r="EL32" s="132"/>
      <c r="EM32" s="64" t="s">
        <v>104</v>
      </c>
      <c r="EN32" s="52"/>
      <c r="EO32" s="52"/>
      <c r="EP32" s="52"/>
      <c r="EQ32" s="52"/>
      <c r="ER32" s="52"/>
      <c r="ES32" s="100"/>
      <c r="ET32" s="11"/>
      <c r="EU32" s="16"/>
      <c r="EV32" s="132"/>
      <c r="EW32" s="64" t="s">
        <v>104</v>
      </c>
      <c r="EX32" s="52"/>
      <c r="EY32" s="52"/>
      <c r="EZ32" s="52"/>
      <c r="FA32" s="52"/>
      <c r="FB32" s="52"/>
      <c r="FC32" s="100"/>
      <c r="FD32" s="11"/>
      <c r="FE32" s="16"/>
      <c r="FF32" s="132"/>
      <c r="FG32" s="64" t="s">
        <v>104</v>
      </c>
      <c r="FH32" s="52"/>
      <c r="FI32" s="52"/>
      <c r="FJ32" s="52"/>
      <c r="FK32" s="52"/>
      <c r="FL32" s="52"/>
      <c r="FM32" s="100"/>
      <c r="FN32" s="11"/>
      <c r="FO32" s="16"/>
      <c r="FP32" s="132"/>
      <c r="FQ32" s="64" t="s">
        <v>104</v>
      </c>
      <c r="FR32" s="52"/>
      <c r="FS32" s="52"/>
      <c r="FT32" s="52"/>
      <c r="FU32" s="52"/>
      <c r="FV32" s="52"/>
      <c r="FW32" s="100"/>
      <c r="FX32" s="11"/>
      <c r="FY32" s="16"/>
      <c r="FZ32" s="132"/>
      <c r="GA32" s="64" t="s">
        <v>104</v>
      </c>
      <c r="GB32" s="52"/>
      <c r="GC32" s="52"/>
      <c r="GD32" s="52"/>
      <c r="GE32" s="52"/>
      <c r="GF32" s="52"/>
      <c r="GG32" s="100"/>
      <c r="GH32" s="11"/>
      <c r="GI32" s="16"/>
      <c r="GJ32" s="132"/>
      <c r="GK32" s="64" t="s">
        <v>104</v>
      </c>
      <c r="GL32" s="52"/>
      <c r="GM32" s="52"/>
      <c r="GN32" s="52"/>
      <c r="GO32" s="52"/>
      <c r="GP32" s="52"/>
      <c r="GQ32" s="100"/>
      <c r="GR32" s="11"/>
      <c r="GS32" s="16"/>
      <c r="GT32" s="132"/>
      <c r="GU32" s="64" t="s">
        <v>104</v>
      </c>
      <c r="GV32" s="52" t="s">
        <v>163</v>
      </c>
      <c r="GW32" s="52"/>
      <c r="GX32" s="52"/>
      <c r="GY32" s="52"/>
      <c r="GZ32" s="52" t="s">
        <v>163</v>
      </c>
      <c r="HA32" s="100" t="s">
        <v>199</v>
      </c>
      <c r="HB32" s="11"/>
      <c r="HC32" s="16"/>
      <c r="HD32" s="132"/>
      <c r="HE32" s="64" t="s">
        <v>104</v>
      </c>
      <c r="HF32" s="52" t="s">
        <v>163</v>
      </c>
      <c r="HG32" s="52" t="s">
        <v>163</v>
      </c>
      <c r="HH32" s="52" t="s">
        <v>163</v>
      </c>
      <c r="HI32" s="52"/>
      <c r="HJ32" s="52"/>
      <c r="HK32" s="100"/>
      <c r="HL32" s="11"/>
      <c r="HM32" s="16"/>
      <c r="HN32" s="132"/>
      <c r="HO32" s="64" t="s">
        <v>104</v>
      </c>
      <c r="HP32" s="52"/>
      <c r="HQ32" s="52"/>
      <c r="HR32" s="52"/>
      <c r="HS32" s="52"/>
      <c r="HT32" s="52"/>
      <c r="HU32" s="100"/>
      <c r="HV32" s="11"/>
      <c r="HW32" s="16"/>
      <c r="HX32" s="132"/>
      <c r="HY32" s="64" t="s">
        <v>104</v>
      </c>
      <c r="HZ32" s="52" t="s">
        <v>163</v>
      </c>
      <c r="IA32" s="52"/>
      <c r="IB32" s="52"/>
      <c r="IC32" s="52"/>
      <c r="ID32" s="52" t="s">
        <v>163</v>
      </c>
      <c r="IE32" s="100"/>
      <c r="IF32" s="11"/>
      <c r="IG32" s="16"/>
      <c r="IH32" s="132"/>
      <c r="II32" s="64" t="s">
        <v>104</v>
      </c>
      <c r="IJ32" s="52"/>
      <c r="IK32" s="52"/>
      <c r="IL32" s="52" t="s">
        <v>163</v>
      </c>
      <c r="IM32" s="52"/>
      <c r="IN32" s="52"/>
      <c r="IO32" s="100"/>
      <c r="IP32" s="11"/>
      <c r="IQ32" s="16"/>
      <c r="IR32" s="132"/>
      <c r="IS32" s="64" t="s">
        <v>104</v>
      </c>
      <c r="IT32" s="52"/>
      <c r="IU32" s="52"/>
      <c r="IV32" s="52"/>
      <c r="IW32" s="52"/>
      <c r="IX32" s="52"/>
      <c r="IY32" s="100"/>
      <c r="IZ32" s="11"/>
      <c r="JA32" s="16"/>
      <c r="JB32" s="132"/>
      <c r="JC32" s="64" t="s">
        <v>104</v>
      </c>
      <c r="JD32" s="52"/>
      <c r="JE32" s="52"/>
      <c r="JF32" s="52"/>
      <c r="JG32" s="52"/>
      <c r="JH32" s="52"/>
      <c r="JI32" s="100"/>
      <c r="JJ32" s="11"/>
      <c r="JK32" s="16"/>
      <c r="JL32" s="132"/>
      <c r="JM32" s="64" t="s">
        <v>104</v>
      </c>
      <c r="JN32" s="52"/>
      <c r="JO32" s="52"/>
      <c r="JP32" s="52"/>
      <c r="JQ32" s="52"/>
      <c r="JR32" s="52"/>
      <c r="JS32" s="100"/>
      <c r="JT32" s="11"/>
      <c r="JU32" s="16"/>
      <c r="JV32" s="132"/>
      <c r="JW32" s="64" t="s">
        <v>104</v>
      </c>
      <c r="JX32" s="52"/>
      <c r="JY32" s="52"/>
      <c r="JZ32" s="52"/>
      <c r="KA32" s="52"/>
      <c r="KB32" s="52"/>
      <c r="KC32" s="100"/>
      <c r="KD32" s="11"/>
      <c r="KE32" s="16"/>
      <c r="KF32" s="132"/>
      <c r="KG32" s="64" t="s">
        <v>104</v>
      </c>
      <c r="KH32" s="52"/>
      <c r="KI32" s="52"/>
      <c r="KJ32" s="52"/>
      <c r="KK32" s="52"/>
      <c r="KL32" s="52"/>
      <c r="KM32" s="100"/>
      <c r="KN32" s="11"/>
      <c r="KO32" s="16"/>
      <c r="KP32" s="132"/>
      <c r="KQ32" s="64" t="s">
        <v>104</v>
      </c>
      <c r="KR32" s="52"/>
      <c r="KS32" s="52"/>
      <c r="KT32" s="52"/>
      <c r="KU32" s="52"/>
      <c r="KV32" s="52"/>
      <c r="KW32" s="100"/>
      <c r="KX32" s="11"/>
      <c r="KY32" s="16"/>
      <c r="KZ32" s="132"/>
      <c r="LA32" s="64" t="s">
        <v>104</v>
      </c>
      <c r="LB32" s="52"/>
      <c r="LC32" s="52" t="s">
        <v>163</v>
      </c>
      <c r="LD32" s="52" t="s">
        <v>163</v>
      </c>
      <c r="LE32" s="52"/>
      <c r="LF32" s="52" t="s">
        <v>163</v>
      </c>
      <c r="LG32" s="100"/>
      <c r="LH32" s="11"/>
      <c r="LI32" s="16"/>
      <c r="LJ32" s="132"/>
      <c r="LK32" s="64" t="s">
        <v>104</v>
      </c>
      <c r="LL32" s="52"/>
      <c r="LM32" s="52"/>
      <c r="LN32" s="52"/>
      <c r="LO32" s="52"/>
      <c r="LP32" s="52"/>
      <c r="LQ32" s="100"/>
      <c r="LR32" s="11"/>
      <c r="LS32" s="16"/>
      <c r="LT32" s="132"/>
      <c r="LU32" s="64" t="s">
        <v>104</v>
      </c>
      <c r="LV32" s="52"/>
      <c r="LW32" s="52"/>
      <c r="LX32" s="52"/>
      <c r="LY32" s="52"/>
      <c r="LZ32" s="52"/>
      <c r="MA32" s="100"/>
      <c r="MB32" s="11"/>
      <c r="MC32" s="16"/>
      <c r="MD32" s="132"/>
      <c r="ME32" s="64" t="s">
        <v>104</v>
      </c>
      <c r="MF32" s="52"/>
      <c r="MG32" s="52"/>
      <c r="MH32" s="52"/>
      <c r="MI32" s="52"/>
      <c r="MJ32" s="52"/>
      <c r="MK32" s="100"/>
      <c r="ML32" s="11"/>
      <c r="MM32" s="16"/>
    </row>
    <row xmlns:x14ac="http://schemas.microsoft.com/office/spreadsheetml/2009/9/ac" r="33" ht="16.5" customHeight="true" x14ac:dyDescent="0.25">
      <c r="A33" s="422" t="str">
        <f ca="true">IF(ISBLANK('Data Summary'!A35),"",'Data Summary'!A35)</f>
        <v>NER_2020_EMIS</v>
      </c>
      <c r="B33" s="133"/>
      <c r="C33" s="12" t="s">
        <v>24</v>
      </c>
      <c r="D33" s="71"/>
      <c r="E33" s="71"/>
      <c r="F33" s="71"/>
      <c r="G33" s="72"/>
      <c r="H33" s="73"/>
      <c r="I33" s="74"/>
      <c r="J33" s="11"/>
      <c r="K33" s="16"/>
      <c r="L33" s="133"/>
      <c r="M33" s="12" t="s">
        <v>24</v>
      </c>
      <c r="N33" s="71"/>
      <c r="O33" s="71"/>
      <c r="P33" s="71"/>
      <c r="Q33" s="72"/>
      <c r="R33" s="73"/>
      <c r="S33" s="74"/>
      <c r="T33" s="11"/>
      <c r="U33" s="16"/>
      <c r="V33" s="133"/>
      <c r="W33" s="12" t="s">
        <v>24</v>
      </c>
      <c r="X33" s="71"/>
      <c r="Y33" s="71"/>
      <c r="Z33" s="71"/>
      <c r="AA33" s="72"/>
      <c r="AB33" s="73"/>
      <c r="AC33" s="74"/>
      <c r="AD33" s="11"/>
      <c r="AE33" s="16"/>
      <c r="AF33" s="133"/>
      <c r="AG33" s="12" t="s">
        <v>24</v>
      </c>
      <c r="AH33" s="71"/>
      <c r="AI33" s="71"/>
      <c r="AJ33" s="71"/>
      <c r="AK33" s="72"/>
      <c r="AL33" s="73"/>
      <c r="AM33" s="74"/>
      <c r="AN33" s="11"/>
      <c r="AO33" s="16"/>
      <c r="AP33" s="133"/>
      <c r="AQ33" s="12" t="s">
        <v>24</v>
      </c>
      <c r="AR33" s="71"/>
      <c r="AS33" s="71"/>
      <c r="AT33" s="71"/>
      <c r="AU33" s="72"/>
      <c r="AV33" s="73"/>
      <c r="AW33" s="74"/>
      <c r="AX33" s="11"/>
      <c r="AY33" s="16"/>
      <c r="AZ33" s="133"/>
      <c r="BA33" s="12" t="s">
        <v>24</v>
      </c>
      <c r="BB33" s="71"/>
      <c r="BC33" s="10"/>
      <c r="BD33" s="10"/>
      <c r="BE33" s="72"/>
      <c r="BF33" s="73"/>
      <c r="BG33" s="74"/>
      <c r="BH33" s="11"/>
      <c r="BI33" s="16"/>
      <c r="BJ33" s="133"/>
      <c r="BK33" s="12" t="s">
        <v>24</v>
      </c>
      <c r="BL33" s="71"/>
      <c r="BM33" s="10"/>
      <c r="BN33" s="10"/>
      <c r="BO33" s="72"/>
      <c r="BP33" s="73"/>
      <c r="BQ33" s="74"/>
      <c r="BR33" s="11"/>
      <c r="BS33" s="16"/>
      <c r="BT33" s="133"/>
      <c r="BU33" s="12" t="s">
        <v>24</v>
      </c>
      <c r="BV33" s="71"/>
      <c r="BW33" s="10"/>
      <c r="BX33" s="10"/>
      <c r="BY33" s="72"/>
      <c r="BZ33" s="73"/>
      <c r="CA33" s="74"/>
      <c r="CB33" s="11"/>
      <c r="CC33" s="16"/>
      <c r="CD33" s="133"/>
      <c r="CE33" s="12" t="s">
        <v>24</v>
      </c>
      <c r="CF33" s="71"/>
      <c r="CG33" s="71"/>
      <c r="CH33" s="71"/>
      <c r="CI33" s="72"/>
      <c r="CJ33" s="73"/>
      <c r="CK33" s="74"/>
      <c r="CL33" s="11"/>
      <c r="CM33" s="16"/>
      <c r="CN33" s="133"/>
      <c r="CO33" s="12" t="s">
        <v>24</v>
      </c>
      <c r="CP33" s="71"/>
      <c r="CQ33" s="10"/>
      <c r="CR33" s="10"/>
      <c r="CS33" s="72"/>
      <c r="CT33" s="73"/>
      <c r="CU33" s="74"/>
      <c r="CV33" s="11"/>
      <c r="CW33" s="16"/>
      <c r="CX33" s="133"/>
      <c r="CY33" s="12" t="s">
        <v>24</v>
      </c>
      <c r="CZ33" s="71"/>
      <c r="DA33" s="10"/>
      <c r="DB33" s="10"/>
      <c r="DC33" s="72"/>
      <c r="DD33" s="73"/>
      <c r="DE33" s="74"/>
      <c r="DF33" s="11"/>
      <c r="DG33" s="16"/>
      <c r="DH33" s="133"/>
      <c r="DI33" s="12" t="s">
        <v>24</v>
      </c>
      <c r="DJ33" s="71"/>
      <c r="DK33" s="10"/>
      <c r="DL33" s="10"/>
      <c r="DM33" s="72"/>
      <c r="DN33" s="73"/>
      <c r="DO33" s="74"/>
      <c r="DP33" s="11"/>
      <c r="DQ33" s="16"/>
      <c r="DR33" s="133"/>
      <c r="DS33" s="12" t="s">
        <v>24</v>
      </c>
      <c r="DT33" s="71"/>
      <c r="DU33" s="10"/>
      <c r="DV33" s="10"/>
      <c r="DW33" s="72"/>
      <c r="DX33" s="73"/>
      <c r="DY33" s="74"/>
      <c r="DZ33" s="11"/>
      <c r="EA33" s="16"/>
      <c r="EB33" s="133"/>
      <c r="EC33" s="12" t="s">
        <v>24</v>
      </c>
      <c r="ED33" s="71"/>
      <c r="EE33" s="10"/>
      <c r="EF33" s="10"/>
      <c r="EG33" s="72"/>
      <c r="EH33" s="73"/>
      <c r="EI33" s="74"/>
      <c r="EJ33" s="11"/>
      <c r="EK33" s="16"/>
      <c r="EL33" s="133"/>
      <c r="EM33" s="12" t="s">
        <v>24</v>
      </c>
      <c r="EN33" s="71"/>
      <c r="EO33" s="10"/>
      <c r="EP33" s="10"/>
      <c r="EQ33" s="72"/>
      <c r="ER33" s="73"/>
      <c r="ES33" s="74"/>
      <c r="ET33" s="11"/>
      <c r="EU33" s="16"/>
      <c r="EV33" s="133"/>
      <c r="EW33" s="12" t="s">
        <v>24</v>
      </c>
      <c r="EX33" s="71"/>
      <c r="EY33" s="10"/>
      <c r="EZ33" s="10"/>
      <c r="FA33" s="72"/>
      <c r="FB33" s="73"/>
      <c r="FC33" s="74"/>
      <c r="FD33" s="11"/>
      <c r="FE33" s="16"/>
      <c r="FF33" s="133"/>
      <c r="FG33" s="12" t="s">
        <v>24</v>
      </c>
      <c r="FH33" s="71"/>
      <c r="FI33" s="10"/>
      <c r="FJ33" s="10"/>
      <c r="FK33" s="72"/>
      <c r="FL33" s="73"/>
      <c r="FM33" s="74"/>
      <c r="FN33" s="11"/>
      <c r="FO33" s="16"/>
      <c r="FP33" s="133"/>
      <c r="FQ33" s="12" t="s">
        <v>24</v>
      </c>
      <c r="FR33" s="71"/>
      <c r="FS33" s="10"/>
      <c r="FT33" s="10"/>
      <c r="FU33" s="72"/>
      <c r="FV33" s="73"/>
      <c r="FW33" s="74"/>
      <c r="FX33" s="11"/>
      <c r="FY33" s="16"/>
      <c r="FZ33" s="133"/>
      <c r="GA33" s="12" t="s">
        <v>24</v>
      </c>
      <c r="GB33" s="71"/>
      <c r="GC33" s="10"/>
      <c r="GD33" s="10"/>
      <c r="GE33" s="72"/>
      <c r="GF33" s="73"/>
      <c r="GG33" s="74"/>
      <c r="GH33" s="11"/>
      <c r="GI33" s="16"/>
      <c r="GJ33" s="133"/>
      <c r="GK33" s="12" t="s">
        <v>24</v>
      </c>
      <c r="GL33" s="71"/>
      <c r="GM33" s="10"/>
      <c r="GN33" s="10"/>
      <c r="GO33" s="72"/>
      <c r="GP33" s="73"/>
      <c r="GQ33" s="74"/>
      <c r="GR33" s="11"/>
      <c r="GS33" s="16"/>
      <c r="GT33" s="133"/>
      <c r="GU33" s="12" t="s">
        <v>24</v>
      </c>
      <c r="GV33" s="71"/>
      <c r="GW33" s="10"/>
      <c r="GX33" s="10"/>
      <c r="GY33" s="72"/>
      <c r="GZ33" s="73"/>
      <c r="HA33" s="74"/>
      <c r="HB33" s="11"/>
      <c r="HC33" s="16"/>
      <c r="HD33" s="133"/>
      <c r="HE33" s="12" t="s">
        <v>24</v>
      </c>
      <c r="HF33" s="71"/>
      <c r="HG33" s="10"/>
      <c r="HH33" s="10"/>
      <c r="HI33" s="72"/>
      <c r="HJ33" s="73"/>
      <c r="HK33" s="74"/>
      <c r="HL33" s="11"/>
      <c r="HM33" s="16"/>
      <c r="HN33" s="133"/>
      <c r="HO33" s="12" t="s">
        <v>24</v>
      </c>
      <c r="HP33" s="71"/>
      <c r="HQ33" s="10"/>
      <c r="HR33" s="10"/>
      <c r="HS33" s="72"/>
      <c r="HT33" s="73"/>
      <c r="HU33" s="74"/>
      <c r="HV33" s="11"/>
      <c r="HW33" s="16"/>
      <c r="HX33" s="133"/>
      <c r="HY33" s="12" t="s">
        <v>24</v>
      </c>
      <c r="HZ33" s="71"/>
      <c r="IA33" s="10"/>
      <c r="IB33" s="10"/>
      <c r="IC33" s="72"/>
      <c r="ID33" s="73"/>
      <c r="IE33" s="74"/>
      <c r="IF33" s="11"/>
      <c r="IG33" s="16"/>
      <c r="IH33" s="133"/>
      <c r="II33" s="12" t="s">
        <v>24</v>
      </c>
      <c r="IJ33" s="212"/>
      <c r="IK33" s="215"/>
      <c r="IL33" s="215"/>
      <c r="IM33" s="213"/>
      <c r="IN33" s="214"/>
      <c r="IO33" s="74"/>
      <c r="IP33" s="11"/>
      <c r="IQ33" s="16"/>
      <c r="IR33" s="133"/>
      <c r="IS33" s="12" t="s">
        <v>24</v>
      </c>
      <c r="IT33" s="71"/>
      <c r="IU33" s="10"/>
      <c r="IV33" s="10"/>
      <c r="IW33" s="72"/>
      <c r="IX33" s="73"/>
      <c r="IY33" s="74"/>
      <c r="IZ33" s="11"/>
      <c r="JA33" s="16"/>
      <c r="JB33" s="133"/>
      <c r="JC33" s="12" t="s">
        <v>24</v>
      </c>
      <c r="JD33" s="71"/>
      <c r="JE33" s="10"/>
      <c r="JF33" s="10"/>
      <c r="JG33" s="72"/>
      <c r="JH33" s="73"/>
      <c r="JI33" s="74"/>
      <c r="JJ33" s="11"/>
      <c r="JK33" s="16"/>
      <c r="JL33" s="133"/>
      <c r="JM33" s="12" t="s">
        <v>24</v>
      </c>
      <c r="JN33" s="71"/>
      <c r="JO33" s="10"/>
      <c r="JP33" s="10"/>
      <c r="JQ33" s="72"/>
      <c r="JR33" s="73"/>
      <c r="JS33" s="74"/>
      <c r="JT33" s="11"/>
      <c r="JU33" s="16"/>
      <c r="JV33" s="133"/>
      <c r="JW33" s="12" t="s">
        <v>24</v>
      </c>
      <c r="JX33" s="71" t="s">
        <v>349</v>
      </c>
      <c r="JY33" s="10" t="s">
        <v>349</v>
      </c>
      <c r="JZ33" s="10" t="s">
        <v>349</v>
      </c>
      <c r="KA33" s="72" t="s">
        <v>349</v>
      </c>
      <c r="KB33" s="73" t="s">
        <v>349</v>
      </c>
      <c r="KC33" s="74" t="s">
        <v>349</v>
      </c>
      <c r="KD33" s="11"/>
      <c r="KE33" s="16"/>
      <c r="KF33" s="133"/>
      <c r="KG33" s="12" t="s">
        <v>24</v>
      </c>
      <c r="KH33" s="71"/>
      <c r="KI33" s="10"/>
      <c r="KJ33" s="10"/>
      <c r="KK33" s="72"/>
      <c r="KL33" s="73"/>
      <c r="KM33" s="74"/>
      <c r="KN33" s="11"/>
      <c r="KO33" s="16"/>
      <c r="KP33" s="133"/>
      <c r="KQ33" s="12" t="s">
        <v>24</v>
      </c>
      <c r="KR33" s="71" t="s">
        <v>349</v>
      </c>
      <c r="KS33" s="10" t="s">
        <v>349</v>
      </c>
      <c r="KT33" s="10" t="s">
        <v>349</v>
      </c>
      <c r="KU33" s="72" t="s">
        <v>349</v>
      </c>
      <c r="KV33" s="73" t="s">
        <v>349</v>
      </c>
      <c r="KW33" s="74" t="s">
        <v>349</v>
      </c>
      <c r="KX33" s="11"/>
      <c r="KY33" s="16"/>
      <c r="KZ33" s="133"/>
      <c r="LA33" s="12" t="s">
        <v>24</v>
      </c>
      <c r="LB33" s="71"/>
      <c r="LC33" s="10"/>
      <c r="LD33" s="10"/>
      <c r="LE33" s="72"/>
      <c r="LF33" s="73"/>
      <c r="LG33" s="74"/>
      <c r="LH33" s="11"/>
      <c r="LI33" s="16"/>
      <c r="LJ33" s="133"/>
      <c r="LK33" s="12" t="s">
        <v>24</v>
      </c>
      <c r="LL33" s="71">
        <v>20183</v>
      </c>
      <c r="LM33" s="10" t="s">
        <v>349</v>
      </c>
      <c r="LN33" s="10">
        <v>15790</v>
      </c>
      <c r="LO33" s="72">
        <v>2812</v>
      </c>
      <c r="LP33" s="73">
        <v>18246</v>
      </c>
      <c r="LQ33" s="74">
        <v>1937</v>
      </c>
      <c r="LR33" s="11"/>
      <c r="LS33" s="16"/>
      <c r="LT33" s="133"/>
      <c r="LU33" s="12" t="s">
        <v>24</v>
      </c>
      <c r="LV33" s="71" t="s">
        <v>349</v>
      </c>
      <c r="LW33" s="10" t="s">
        <v>349</v>
      </c>
      <c r="LX33" s="10">
        <v>16551</v>
      </c>
      <c r="LY33" s="72">
        <v>2608</v>
      </c>
      <c r="LZ33" s="73">
        <v>17977</v>
      </c>
      <c r="MA33" s="74">
        <v>1955</v>
      </c>
      <c r="MB33" s="11"/>
      <c r="MC33" s="16"/>
      <c r="MD33" s="133"/>
      <c r="ME33" s="12" t="s">
        <v>24</v>
      </c>
      <c r="MF33" s="71">
        <v>22986</v>
      </c>
      <c r="MG33" s="10">
        <v>2345</v>
      </c>
      <c r="MH33" s="10">
        <v>15525</v>
      </c>
      <c r="MI33" s="72">
        <v>2910</v>
      </c>
      <c r="MJ33" s="73">
        <v>18082</v>
      </c>
      <c r="MK33" s="74">
        <v>1994</v>
      </c>
      <c r="ML33" s="11"/>
      <c r="MM33" s="16"/>
    </row>
    <row xmlns:x14ac="http://schemas.microsoft.com/office/spreadsheetml/2009/9/ac" r="34" s="3" customFormat="true" ht="16.5" customHeight="true" thickBot="true" x14ac:dyDescent="0.3">
      <c r="A34" s="422" t="str">
        <f ca="true">IF(ISBLANK('Data Summary'!A36),"",'Data Summary'!A36)</f>
        <v>NER_2021_UIS</v>
      </c>
      <c r="B34" s="134"/>
      <c r="C34" s="28" t="s">
        <v>21</v>
      </c>
      <c r="D34" s="76"/>
      <c r="E34" s="76"/>
      <c r="F34" s="76"/>
      <c r="G34" s="76"/>
      <c r="H34" s="76"/>
      <c r="I34" s="77"/>
      <c r="J34" s="25"/>
      <c r="K34" s="18"/>
      <c r="L34" s="134"/>
      <c r="M34" s="28" t="s">
        <v>21</v>
      </c>
      <c r="N34" s="76"/>
      <c r="O34" s="76">
        <v>827</v>
      </c>
      <c r="P34" s="76">
        <v>6705</v>
      </c>
      <c r="Q34" s="76">
        <v>253</v>
      </c>
      <c r="R34" s="76">
        <v>7532</v>
      </c>
      <c r="S34" s="77"/>
      <c r="T34" s="25"/>
      <c r="U34" s="18"/>
      <c r="V34" s="134"/>
      <c r="W34" s="28" t="s">
        <v>21</v>
      </c>
      <c r="X34" s="76"/>
      <c r="Y34" s="76"/>
      <c r="Z34" s="76"/>
      <c r="AA34" s="76"/>
      <c r="AB34" s="76"/>
      <c r="AC34" s="77"/>
      <c r="AD34" s="25"/>
      <c r="AE34" s="18"/>
      <c r="AF34" s="134"/>
      <c r="AG34" s="28" t="s">
        <v>21</v>
      </c>
      <c r="AH34" s="76"/>
      <c r="AI34" s="76">
        <v>866</v>
      </c>
      <c r="AJ34" s="76">
        <v>8023</v>
      </c>
      <c r="AK34" s="76"/>
      <c r="AL34" s="76">
        <v>8889</v>
      </c>
      <c r="AM34" s="77"/>
      <c r="AN34" s="25"/>
      <c r="AO34" s="18"/>
      <c r="AP34" s="134"/>
      <c r="AQ34" s="28" t="s">
        <v>21</v>
      </c>
      <c r="AR34" s="76">
        <f>'Water Data'!AR31</f>
        <v>9891</v>
      </c>
      <c r="AS34" s="76">
        <v>1111</v>
      </c>
      <c r="AT34" s="76">
        <v>8379</v>
      </c>
      <c r="AU34" s="76">
        <f>'Water Data'!AU31</f>
        <v>401</v>
      </c>
      <c r="AV34" s="76">
        <f>'Water Data'!AV31</f>
        <v>9490</v>
      </c>
      <c r="AW34" s="77">
        <v>545</v>
      </c>
      <c r="AX34" s="25"/>
      <c r="AY34" s="18"/>
      <c r="AZ34" s="134"/>
      <c r="BA34" s="28" t="s">
        <v>21</v>
      </c>
      <c r="BB34" s="76">
        <f>'Water Data'!BB31</f>
        <v>10667</v>
      </c>
      <c r="BC34" s="76">
        <f>'Water Data'!BC31</f>
        <v>1294</v>
      </c>
      <c r="BD34" s="76">
        <f>'Water Data'!BD31</f>
        <v>8868</v>
      </c>
      <c r="BE34" s="76">
        <f>'Water Data'!BE31</f>
        <v>505</v>
      </c>
      <c r="BF34" s="76">
        <f>'Water Data'!BF31</f>
        <v>10162</v>
      </c>
      <c r="BG34" s="83">
        <v>573</v>
      </c>
      <c r="BH34" s="25"/>
      <c r="BI34" s="18"/>
      <c r="BJ34" s="134"/>
      <c r="BK34" s="28" t="s">
        <v>21</v>
      </c>
      <c r="BL34" s="76">
        <f>'Water Data'!BL31</f>
        <v>12230</v>
      </c>
      <c r="BM34" s="76">
        <f>'Water Data'!BM31</f>
        <v>1503</v>
      </c>
      <c r="BN34" s="76">
        <f>'Water Data'!BN31</f>
        <v>10106</v>
      </c>
      <c r="BO34" s="76">
        <f>'Water Data'!BO31</f>
        <v>621</v>
      </c>
      <c r="BP34" s="76">
        <f>'Water Data'!BP31</f>
        <v>11609</v>
      </c>
      <c r="BQ34" s="83">
        <v>614</v>
      </c>
      <c r="BR34" s="25"/>
      <c r="BS34" s="18"/>
      <c r="BT34" s="134"/>
      <c r="BU34" s="28" t="s">
        <v>21</v>
      </c>
      <c r="BV34" s="76">
        <f>'Water Data'!BV31</f>
        <v>13449</v>
      </c>
      <c r="BW34" s="76">
        <f>'Water Data'!BW31</f>
        <v>1612</v>
      </c>
      <c r="BX34" s="76">
        <f>'Water Data'!BX31</f>
        <v>11011</v>
      </c>
      <c r="BY34" s="76">
        <f>'Water Data'!BY31</f>
        <v>826</v>
      </c>
      <c r="BZ34" s="76">
        <f>'Water Data'!BZ31</f>
        <v>12623</v>
      </c>
      <c r="CA34" s="83"/>
      <c r="CB34" s="25"/>
      <c r="CC34" s="18"/>
      <c r="CD34" s="134"/>
      <c r="CE34" s="28" t="s">
        <v>21</v>
      </c>
      <c r="CF34" s="76"/>
      <c r="CG34" s="76"/>
      <c r="CH34" s="76"/>
      <c r="CI34" s="76"/>
      <c r="CJ34" s="76"/>
      <c r="CK34" s="77"/>
      <c r="CL34" s="25"/>
      <c r="CM34" s="18"/>
      <c r="CN34" s="134"/>
      <c r="CO34" s="28" t="s">
        <v>21</v>
      </c>
      <c r="CP34" s="76">
        <f>'Water Data'!CP31</f>
        <v>15046</v>
      </c>
      <c r="CQ34" s="76">
        <v>1818</v>
      </c>
      <c r="CR34" s="76">
        <v>11945</v>
      </c>
      <c r="CS34" s="76">
        <f>'Water Data'!CS31</f>
        <v>1283</v>
      </c>
      <c r="CT34" s="76">
        <f>'Water Data'!CT31</f>
        <v>13763</v>
      </c>
      <c r="CU34" s="83"/>
      <c r="CV34" s="25"/>
      <c r="CW34" s="18"/>
      <c r="CX34" s="134"/>
      <c r="CY34" s="28" t="s">
        <v>21</v>
      </c>
      <c r="CZ34" s="76"/>
      <c r="DA34" s="81"/>
      <c r="DB34" s="81"/>
      <c r="DC34" s="82"/>
      <c r="DD34" s="81"/>
      <c r="DE34" s="83"/>
      <c r="DF34" s="25"/>
      <c r="DG34" s="18"/>
      <c r="DH34" s="134"/>
      <c r="DI34" s="28" t="s">
        <v>21</v>
      </c>
      <c r="DJ34" s="76">
        <f>'Water Data'!DJ31</f>
        <v>16131</v>
      </c>
      <c r="DK34" s="76">
        <v>2126</v>
      </c>
      <c r="DL34" s="76">
        <v>12505</v>
      </c>
      <c r="DM34" s="76">
        <f>'Water Data'!DM31</f>
        <v>1500</v>
      </c>
      <c r="DN34" s="76">
        <f>'Water Data'!DN31</f>
        <v>14631</v>
      </c>
      <c r="DO34" s="83"/>
      <c r="DP34" s="25"/>
      <c r="DQ34" s="18"/>
      <c r="DR34" s="134"/>
      <c r="DS34" s="28" t="s">
        <v>21</v>
      </c>
      <c r="DT34" s="76"/>
      <c r="DU34" s="81"/>
      <c r="DV34" s="81"/>
      <c r="DW34" s="82"/>
      <c r="DX34" s="81"/>
      <c r="DY34" s="83"/>
      <c r="DZ34" s="25"/>
      <c r="EA34" s="18"/>
      <c r="EB34" s="134"/>
      <c r="EC34" s="28" t="s">
        <v>21</v>
      </c>
      <c r="ED34" s="76">
        <f>'Water Data'!ED31</f>
        <v>17581</v>
      </c>
      <c r="EE34" s="76">
        <f>'Water Data'!EE31</f>
        <v>2238</v>
      </c>
      <c r="EF34" s="76">
        <f>'Water Data'!EF31</f>
        <v>13267</v>
      </c>
      <c r="EG34" s="76">
        <f>'Water Data'!EG31</f>
        <v>2076</v>
      </c>
      <c r="EH34" s="76">
        <f>'Water Data'!EH31</f>
        <v>15505</v>
      </c>
      <c r="EI34" s="83"/>
      <c r="EJ34" s="25"/>
      <c r="EK34" s="18"/>
      <c r="EL34" s="134"/>
      <c r="EM34" s="28" t="s">
        <v>21</v>
      </c>
      <c r="EN34" s="76"/>
      <c r="EO34" s="81"/>
      <c r="EP34" s="81"/>
      <c r="EQ34" s="82"/>
      <c r="ER34" s="81"/>
      <c r="ES34" s="83"/>
      <c r="ET34" s="25"/>
      <c r="EU34" s="18"/>
      <c r="EV34" s="134"/>
      <c r="EW34" s="28" t="s">
        <v>21</v>
      </c>
      <c r="EX34" s="76"/>
      <c r="EY34" s="76">
        <v>2250</v>
      </c>
      <c r="EZ34" s="76">
        <v>13541</v>
      </c>
      <c r="FA34" s="76">
        <v>2193</v>
      </c>
      <c r="FB34" s="76">
        <v>15791</v>
      </c>
      <c r="FC34" s="83">
        <v>1009</v>
      </c>
      <c r="FD34" s="25"/>
      <c r="FE34" s="18"/>
      <c r="FF34" s="134"/>
      <c r="FG34" s="28" t="s">
        <v>21</v>
      </c>
      <c r="FH34" s="76"/>
      <c r="FI34" s="81"/>
      <c r="FJ34" s="81"/>
      <c r="FK34" s="82"/>
      <c r="FL34" s="81"/>
      <c r="FM34" s="83"/>
      <c r="FN34" s="25"/>
      <c r="FO34" s="18"/>
      <c r="FP34" s="134"/>
      <c r="FQ34" s="28" t="s">
        <v>21</v>
      </c>
      <c r="FR34" s="76"/>
      <c r="FS34" s="81"/>
      <c r="FT34" s="81"/>
      <c r="FU34" s="82"/>
      <c r="FV34" s="81"/>
      <c r="FW34" s="83">
        <v>1697</v>
      </c>
      <c r="FX34" s="25"/>
      <c r="FY34" s="18"/>
      <c r="FZ34" s="134"/>
      <c r="GA34" s="28" t="s">
        <v>21</v>
      </c>
      <c r="GB34" s="76"/>
      <c r="GC34" s="81"/>
      <c r="GD34" s="81"/>
      <c r="GE34" s="82"/>
      <c r="GF34" s="81"/>
      <c r="GG34" s="83"/>
      <c r="GH34" s="25"/>
      <c r="GI34" s="18"/>
      <c r="GJ34" s="134"/>
      <c r="GK34" s="28" t="s">
        <v>21</v>
      </c>
      <c r="GL34" s="76"/>
      <c r="GM34" s="81"/>
      <c r="GN34" s="81"/>
      <c r="GO34" s="76"/>
      <c r="GP34" s="76"/>
      <c r="GQ34" s="77">
        <v>1401</v>
      </c>
      <c r="GR34" s="25"/>
      <c r="GS34" s="18"/>
      <c r="GT34" s="134"/>
      <c r="GU34" s="28" t="s">
        <v>21</v>
      </c>
      <c r="GV34" s="76"/>
      <c r="GW34" s="81"/>
      <c r="GX34" s="81"/>
      <c r="GY34" s="76"/>
      <c r="GZ34" s="76"/>
      <c r="HA34" s="77"/>
      <c r="HB34" s="25"/>
      <c r="HC34" s="18"/>
      <c r="HD34" s="134"/>
      <c r="HE34" s="28" t="s">
        <v>21</v>
      </c>
      <c r="HF34" s="76">
        <v>256</v>
      </c>
      <c r="HG34" s="81"/>
      <c r="HH34" s="81"/>
      <c r="HI34" s="76"/>
      <c r="HJ34" s="76"/>
      <c r="HK34" s="77"/>
      <c r="HL34" s="25"/>
      <c r="HM34" s="18"/>
      <c r="HN34" s="134"/>
      <c r="HO34" s="28" t="s">
        <v>21</v>
      </c>
      <c r="HP34" s="76"/>
      <c r="HQ34" s="81"/>
      <c r="HR34" s="81"/>
      <c r="HS34" s="76"/>
      <c r="HT34" s="76"/>
      <c r="HU34" s="77"/>
      <c r="HV34" s="25"/>
      <c r="HW34" s="18"/>
      <c r="HX34" s="134"/>
      <c r="HY34" s="28" t="s">
        <v>21</v>
      </c>
      <c r="HZ34" s="76"/>
      <c r="IA34" s="81"/>
      <c r="IB34" s="81"/>
      <c r="IC34" s="76"/>
      <c r="ID34" s="76"/>
      <c r="IE34" s="77"/>
      <c r="IF34" s="25"/>
      <c r="IG34" s="18"/>
      <c r="IH34" s="134"/>
      <c r="II34" s="28" t="s">
        <v>21</v>
      </c>
      <c r="IJ34" s="76"/>
      <c r="IK34" s="81"/>
      <c r="IL34" s="81">
        <v>118</v>
      </c>
      <c r="IM34" s="76"/>
      <c r="IN34" s="76"/>
      <c r="IO34" s="77"/>
      <c r="IP34" s="25"/>
      <c r="IQ34" s="18"/>
      <c r="IR34" s="134"/>
      <c r="IS34" s="28" t="s">
        <v>21</v>
      </c>
      <c r="IT34" s="76"/>
      <c r="IU34" s="81"/>
      <c r="IV34" s="81"/>
      <c r="IW34" s="76"/>
      <c r="IX34" s="76"/>
      <c r="IY34" s="77"/>
      <c r="IZ34" s="25"/>
      <c r="JA34" s="18"/>
      <c r="JB34" s="134"/>
      <c r="JC34" s="28" t="s">
        <v>21</v>
      </c>
      <c r="JD34" s="76">
        <v>20758</v>
      </c>
      <c r="JE34" s="81">
        <v>2310</v>
      </c>
      <c r="JF34" s="81">
        <v>15483</v>
      </c>
      <c r="JG34" s="76">
        <v>2965</v>
      </c>
      <c r="JH34" s="76">
        <v>17793</v>
      </c>
      <c r="JI34" s="77" t="s">
        <v>349</v>
      </c>
      <c r="JJ34" s="25"/>
      <c r="JK34" s="18"/>
      <c r="JL34" s="134"/>
      <c r="JM34" s="28" t="s">
        <v>21</v>
      </c>
      <c r="JN34" s="76">
        <v>20564</v>
      </c>
      <c r="JO34" s="81">
        <v>2073</v>
      </c>
      <c r="JP34" s="81">
        <v>15730</v>
      </c>
      <c r="JQ34" s="76">
        <v>2761</v>
      </c>
      <c r="JR34" s="76">
        <v>17803</v>
      </c>
      <c r="JS34" s="77" t="s">
        <v>349</v>
      </c>
      <c r="JT34" s="25"/>
      <c r="JU34" s="18"/>
      <c r="JV34" s="134"/>
      <c r="JW34" s="28" t="s">
        <v>21</v>
      </c>
      <c r="JX34" s="76" t="s">
        <v>349</v>
      </c>
      <c r="JY34" s="81" t="s">
        <v>349</v>
      </c>
      <c r="JZ34" s="81" t="s">
        <v>349</v>
      </c>
      <c r="KA34" s="76" t="s">
        <v>349</v>
      </c>
      <c r="KB34" s="76" t="s">
        <v>349</v>
      </c>
      <c r="KC34" s="77" t="s">
        <v>349</v>
      </c>
      <c r="KD34" s="25"/>
      <c r="KE34" s="18"/>
      <c r="KF34" s="134"/>
      <c r="KG34" s="28" t="s">
        <v>21</v>
      </c>
      <c r="KH34" s="76">
        <v>21354</v>
      </c>
      <c r="KI34" s="81">
        <v>2631</v>
      </c>
      <c r="KJ34" s="81">
        <v>15645</v>
      </c>
      <c r="KK34" s="76">
        <v>3078</v>
      </c>
      <c r="KL34" s="76">
        <v>18276</v>
      </c>
      <c r="KM34" s="77" t="s">
        <v>349</v>
      </c>
      <c r="KN34" s="25"/>
      <c r="KO34" s="18"/>
      <c r="KP34" s="134"/>
      <c r="KQ34" s="28" t="s">
        <v>21</v>
      </c>
      <c r="KR34" s="76" t="s">
        <v>349</v>
      </c>
      <c r="KS34" s="81" t="s">
        <v>349</v>
      </c>
      <c r="KT34" s="81" t="s">
        <v>349</v>
      </c>
      <c r="KU34" s="76" t="s">
        <v>349</v>
      </c>
      <c r="KV34" s="76" t="s">
        <v>349</v>
      </c>
      <c r="KW34" s="77" t="s">
        <v>349</v>
      </c>
      <c r="KX34" s="25"/>
      <c r="KY34" s="18"/>
      <c r="KZ34" s="134"/>
      <c r="LA34" s="28" t="s">
        <v>21</v>
      </c>
      <c r="LB34" s="76" t="s">
        <v>349</v>
      </c>
      <c r="LC34" s="81">
        <v>326</v>
      </c>
      <c r="LD34" s="81">
        <v>357</v>
      </c>
      <c r="LE34" s="76" t="s">
        <v>349</v>
      </c>
      <c r="LF34" s="76">
        <v>683</v>
      </c>
      <c r="LG34" s="77" t="s">
        <v>349</v>
      </c>
      <c r="LH34" s="25"/>
      <c r="LI34" s="18"/>
      <c r="LJ34" s="134"/>
      <c r="LK34" s="28" t="s">
        <v>21</v>
      </c>
      <c r="LL34" s="76">
        <v>20183</v>
      </c>
      <c r="LM34" s="81" t="s">
        <v>349</v>
      </c>
      <c r="LN34" s="81">
        <v>15790</v>
      </c>
      <c r="LO34" s="76">
        <v>2812</v>
      </c>
      <c r="LP34" s="76">
        <v>18246</v>
      </c>
      <c r="LQ34" s="77">
        <v>1937</v>
      </c>
      <c r="LR34" s="25"/>
      <c r="LS34" s="18"/>
      <c r="LT34" s="134"/>
      <c r="LU34" s="28" t="s">
        <v>21</v>
      </c>
      <c r="LV34" s="76" t="s">
        <v>349</v>
      </c>
      <c r="LW34" s="81" t="s">
        <v>349</v>
      </c>
      <c r="LX34" s="81">
        <v>16551</v>
      </c>
      <c r="LY34" s="76">
        <v>2608</v>
      </c>
      <c r="LZ34" s="76">
        <v>17977</v>
      </c>
      <c r="MA34" s="77">
        <v>1955</v>
      </c>
      <c r="MB34" s="25"/>
      <c r="MC34" s="18"/>
      <c r="MD34" s="134"/>
      <c r="ME34" s="28" t="s">
        <v>21</v>
      </c>
      <c r="MF34" s="76">
        <v>26032</v>
      </c>
      <c r="MG34" s="81" t="s">
        <v>349</v>
      </c>
      <c r="MH34" s="81" t="s">
        <v>349</v>
      </c>
      <c r="MI34" s="76">
        <v>3910</v>
      </c>
      <c r="MJ34" s="76">
        <v>19990</v>
      </c>
      <c r="MK34" s="77">
        <v>2132</v>
      </c>
      <c r="ML34" s="25"/>
      <c r="MM34" s="18"/>
    </row>
    <row xmlns:x14ac="http://schemas.microsoft.com/office/spreadsheetml/2009/9/ac" r="35" s="3" customFormat="true" x14ac:dyDescent="0.25">
      <c r="A35" s="422" t="str">
        <f ca="true">IF(ISBLANK('Data Summary'!A37),"",'Data Summary'!A37)</f>
        <v>NER_2021_PROSEHA</v>
      </c>
      <c r="B35" s="135"/>
      <c r="L35" s="135"/>
      <c r="V35" s="135"/>
      <c r="AF35" s="135"/>
      <c r="AP35" s="135"/>
      <c r="AZ35" s="135"/>
      <c r="BJ35" s="135"/>
      <c r="BT35" s="135"/>
      <c r="CD35" s="135"/>
      <c r="CN35" s="135"/>
      <c r="CO35" s="135"/>
      <c r="CP35" s="135"/>
      <c r="CQ35" s="135"/>
      <c r="CR35" s="135"/>
      <c r="CS35" s="135"/>
      <c r="CT35" s="135"/>
      <c r="CU35" s="135"/>
      <c r="CX35" s="135"/>
      <c r="DH35" s="135"/>
      <c r="DR35" s="135"/>
      <c r="EB35" s="135"/>
      <c r="EL35" s="135"/>
      <c r="EV35" s="135"/>
      <c r="FF35" s="135"/>
      <c r="FP35" s="135"/>
      <c r="FZ35" s="135"/>
      <c r="GJ35" s="135"/>
      <c r="GT35" s="135"/>
      <c r="HD35" s="135"/>
      <c r="HN35" s="135"/>
      <c r="HX35" s="135"/>
      <c r="IH35" s="135"/>
      <c r="IR35" s="135"/>
      <c r="JB35" s="135"/>
    </row>
    <row xmlns:x14ac="http://schemas.microsoft.com/office/spreadsheetml/2009/9/ac" r="36" s="3" customFormat="true" x14ac:dyDescent="0.25">
      <c r="A36" s="422" t="str">
        <f ca="true">IF(ISBLANK('Data Summary'!A38),"",'Data Summary'!A38)</f>
        <v>NER_2021_EMIS</v>
      </c>
      <c r="B36" s="135"/>
      <c r="L36" s="135"/>
      <c r="V36" s="135"/>
      <c r="AF36" s="135"/>
      <c r="AP36" s="135"/>
      <c r="AZ36" s="135"/>
      <c r="BJ36" s="135"/>
      <c r="BT36" s="135"/>
      <c r="CD36" s="135"/>
      <c r="CN36" s="135"/>
      <c r="CO36" s="135"/>
      <c r="CP36" s="135"/>
      <c r="CQ36" s="135"/>
      <c r="CR36" s="135"/>
      <c r="CS36" s="135"/>
      <c r="CT36" s="135"/>
      <c r="CU36" s="135"/>
      <c r="CX36" s="135"/>
      <c r="DH36" s="135"/>
      <c r="DR36" s="135"/>
      <c r="EB36" s="135"/>
      <c r="EL36" s="135"/>
      <c r="EV36" s="135"/>
      <c r="FF36" s="135"/>
      <c r="FP36" s="135"/>
      <c r="FZ36" s="135"/>
      <c r="GJ36" s="135"/>
      <c r="GT36" s="135"/>
      <c r="HD36" s="135"/>
      <c r="HN36" s="135"/>
      <c r="HX36" s="135"/>
      <c r="IH36" s="135"/>
      <c r="IR36" s="135"/>
      <c r="JB36" s="135"/>
    </row>
    <row xmlns:x14ac="http://schemas.microsoft.com/office/spreadsheetml/2009/9/ac" r="37" s="3" customFormat="true" x14ac:dyDescent="0.25">
      <c r="A37" s="422" t="str">
        <f ca="true">IF(ISBLANK('Data Summary'!A39),"",'Data Summary'!A39)</f>
        <v>NER_2022_EMIS</v>
      </c>
      <c r="B37" s="135"/>
      <c r="L37" s="135"/>
      <c r="V37" s="135"/>
      <c r="AF37" s="135"/>
      <c r="AP37" s="135"/>
      <c r="AZ37" s="135"/>
      <c r="BJ37" s="135"/>
      <c r="BT37" s="135"/>
      <c r="CD37" s="135"/>
      <c r="CN37" s="135"/>
      <c r="CO37" s="135"/>
      <c r="CP37" s="135"/>
      <c r="CQ37" s="135"/>
      <c r="CR37" s="135"/>
      <c r="CS37" s="135"/>
      <c r="CT37" s="135"/>
      <c r="CU37" s="135"/>
      <c r="CX37" s="135"/>
      <c r="DH37" s="135"/>
      <c r="DR37" s="135"/>
      <c r="EB37" s="135"/>
      <c r="EL37" s="135"/>
      <c r="EV37" s="135"/>
      <c r="FF37" s="135"/>
      <c r="FP37" s="135"/>
      <c r="FZ37" s="135"/>
      <c r="GJ37" s="135"/>
      <c r="GT37" s="135"/>
      <c r="HD37" s="135"/>
      <c r="HN37" s="135"/>
      <c r="HX37" s="135"/>
      <c r="IH37" s="135"/>
      <c r="IR37" s="135"/>
      <c r="JB37" s="135"/>
    </row>
    <row xmlns:x14ac="http://schemas.microsoft.com/office/spreadsheetml/2009/9/ac" r="38" s="3" customFormat="true" x14ac:dyDescent="0.25">
      <c r="A38" s="422" t="str">
        <f ca="true">IF(ISBLANK('Data Summary'!A40),"",'Data Summary'!A40)</f>
        <v>NER_2023_EMIS</v>
      </c>
      <c r="B38" s="135"/>
      <c r="L38" s="135"/>
      <c r="V38" s="135"/>
      <c r="AF38" s="135"/>
      <c r="AP38" s="135"/>
      <c r="AZ38" s="135"/>
      <c r="BJ38" s="135"/>
      <c r="BT38" s="135"/>
      <c r="CD38" s="135"/>
      <c r="CN38" s="135"/>
      <c r="CO38" s="135"/>
      <c r="CP38" s="135"/>
      <c r="CQ38" s="135"/>
      <c r="CR38" s="135"/>
      <c r="CS38" s="135"/>
      <c r="CT38" s="135"/>
      <c r="CU38" s="135"/>
      <c r="CX38" s="135"/>
      <c r="DH38" s="135"/>
      <c r="DR38" s="135"/>
      <c r="EB38" s="135"/>
      <c r="EL38" s="135"/>
      <c r="EV38" s="135"/>
      <c r="FF38" s="135"/>
      <c r="FP38" s="135"/>
      <c r="FZ38" s="135"/>
      <c r="GJ38" s="135"/>
      <c r="GT38" s="135"/>
      <c r="HD38" s="135"/>
      <c r="HN38" s="135"/>
      <c r="HX38" s="135"/>
      <c r="IH38" s="135"/>
      <c r="IR38" s="135"/>
      <c r="JB38" s="135"/>
    </row>
    <row xmlns:x14ac="http://schemas.microsoft.com/office/spreadsheetml/2009/9/ac" r="39" s="3" customFormat="true" x14ac:dyDescent="0.25">
      <c r="A39" s="423" t="str">
        <f ca="true">IF(ISBLANK('Data Summary'!A41),"",'Data Summary'!A41)</f>
        <v/>
      </c>
      <c r="B39" s="135"/>
      <c r="L39" s="135"/>
      <c r="V39" s="135"/>
      <c r="AF39" s="135"/>
      <c r="AP39" s="135"/>
      <c r="AZ39" s="135"/>
      <c r="BJ39" s="135"/>
      <c r="BT39" s="135"/>
      <c r="CD39" s="135"/>
      <c r="CN39" s="135"/>
      <c r="CO39" s="135"/>
      <c r="CP39" s="135"/>
      <c r="CQ39" s="135"/>
      <c r="CR39" s="135"/>
      <c r="CS39" s="135"/>
      <c r="CT39" s="135"/>
      <c r="CU39" s="135"/>
      <c r="CX39" s="135"/>
      <c r="DH39" s="135"/>
      <c r="DR39" s="135"/>
      <c r="EB39" s="135"/>
      <c r="EL39" s="135"/>
      <c r="EV39" s="135"/>
      <c r="FF39" s="135"/>
      <c r="FP39" s="135"/>
      <c r="FZ39" s="135"/>
      <c r="GJ39" s="135"/>
      <c r="GT39" s="135"/>
      <c r="HD39" s="135"/>
      <c r="HN39" s="135"/>
      <c r="HX39" s="135"/>
      <c r="IH39" s="135"/>
      <c r="IR39" s="135"/>
      <c r="JB39" s="135"/>
      <c r="JL39" s="135"/>
    </row>
    <row xmlns:x14ac="http://schemas.microsoft.com/office/spreadsheetml/2009/9/ac" r="40" s="3" customFormat="true" x14ac:dyDescent="0.25">
      <c r="A40" s="423" t="str">
        <f ca="true">IF(ISBLANK('Data Summary'!A42),"",'Data Summary'!A42)</f>
        <v/>
      </c>
      <c r="B40" s="135"/>
      <c r="L40" s="135"/>
      <c r="V40" s="135"/>
      <c r="AF40" s="135"/>
      <c r="AP40" s="135"/>
      <c r="AZ40" s="135"/>
      <c r="BJ40" s="135"/>
      <c r="BT40" s="135"/>
      <c r="CD40" s="135"/>
      <c r="CN40" s="135"/>
      <c r="CO40" s="135"/>
      <c r="CP40" s="135"/>
      <c r="CQ40" s="135"/>
      <c r="CR40" s="135"/>
      <c r="CS40" s="135"/>
      <c r="CT40" s="135"/>
      <c r="CU40" s="135"/>
      <c r="CX40" s="135"/>
      <c r="DH40" s="135"/>
      <c r="DR40" s="135"/>
      <c r="EB40" s="135"/>
      <c r="EL40" s="135"/>
      <c r="EV40" s="135"/>
      <c r="FF40" s="135"/>
      <c r="FP40" s="135"/>
      <c r="FZ40" s="135"/>
      <c r="GJ40" s="135"/>
      <c r="GT40" s="135"/>
      <c r="HD40" s="135"/>
      <c r="HN40" s="135"/>
      <c r="HX40" s="135"/>
      <c r="IH40" s="135"/>
      <c r="IR40" s="135"/>
      <c r="JB40" s="135"/>
      <c r="JL40" s="135"/>
    </row>
    <row xmlns:x14ac="http://schemas.microsoft.com/office/spreadsheetml/2009/9/ac" r="41" s="3" customFormat="true" x14ac:dyDescent="0.25">
      <c r="A41" s="423" t="str">
        <f ca="true">IF(ISBLANK('Data Summary'!A43),"",'Data Summary'!A43)</f>
        <v/>
      </c>
      <c r="B41" s="135"/>
      <c r="L41" s="135"/>
      <c r="V41" s="135"/>
      <c r="AF41" s="135"/>
      <c r="AP41" s="135"/>
      <c r="AZ41" s="135"/>
      <c r="BJ41" s="135"/>
      <c r="BT41" s="135"/>
      <c r="CD41" s="135"/>
      <c r="CN41" s="135"/>
      <c r="CO41" s="135"/>
      <c r="CP41" s="135"/>
      <c r="CQ41" s="135"/>
      <c r="CR41" s="135"/>
      <c r="CS41" s="135"/>
      <c r="CT41" s="135"/>
      <c r="CU41" s="135"/>
      <c r="CX41" s="135"/>
      <c r="DH41" s="135"/>
      <c r="DR41" s="135"/>
      <c r="EB41" s="135"/>
      <c r="EL41" s="135"/>
      <c r="EV41" s="135"/>
      <c r="FF41" s="135"/>
      <c r="FP41" s="135"/>
      <c r="FZ41" s="135"/>
      <c r="GJ41" s="135"/>
      <c r="GT41" s="135"/>
      <c r="HD41" s="135"/>
      <c r="HN41" s="135"/>
      <c r="HX41" s="135"/>
      <c r="IH41" s="135"/>
      <c r="IR41" s="135"/>
      <c r="JB41" s="135"/>
      <c r="JL41" s="135"/>
    </row>
    <row xmlns:x14ac="http://schemas.microsoft.com/office/spreadsheetml/2009/9/ac" r="42" s="3" customFormat="true" x14ac:dyDescent="0.25">
      <c r="A42" s="423" t="str">
        <f ca="true">IF(ISBLANK('Data Summary'!A44),"",'Data Summary'!A44)</f>
        <v/>
      </c>
      <c r="B42" s="135"/>
      <c r="L42" s="135"/>
      <c r="V42" s="135"/>
      <c r="AF42" s="135"/>
      <c r="AP42" s="135"/>
      <c r="AZ42" s="135"/>
      <c r="BJ42" s="135"/>
      <c r="BT42" s="135"/>
      <c r="CD42" s="135"/>
      <c r="CN42" s="135"/>
      <c r="CO42" s="135"/>
      <c r="CP42" s="135"/>
      <c r="CQ42" s="135"/>
      <c r="CR42" s="135"/>
      <c r="CS42" s="135"/>
      <c r="CT42" s="135"/>
      <c r="CU42" s="135"/>
      <c r="CX42" s="135"/>
      <c r="DH42" s="135"/>
      <c r="DR42" s="135"/>
      <c r="EB42" s="135"/>
      <c r="EL42" s="135"/>
      <c r="EV42" s="135"/>
      <c r="FF42" s="135"/>
      <c r="FP42" s="135"/>
      <c r="FZ42" s="135"/>
      <c r="GJ42" s="135"/>
      <c r="GT42" s="135"/>
      <c r="HD42" s="135"/>
      <c r="HN42" s="135"/>
      <c r="HX42" s="135"/>
      <c r="IH42" s="135"/>
      <c r="IR42" s="135"/>
      <c r="JB42" s="135"/>
      <c r="JL42" s="135"/>
    </row>
    <row xmlns:x14ac="http://schemas.microsoft.com/office/spreadsheetml/2009/9/ac" r="43" s="3" customFormat="true" x14ac:dyDescent="0.25">
      <c r="A43" s="423" t="str">
        <f ca="true">IF(ISBLANK('Data Summary'!A45),"",'Data Summary'!A45)</f>
        <v/>
      </c>
      <c r="B43" s="135"/>
      <c r="L43" s="135"/>
      <c r="V43" s="135"/>
      <c r="AF43" s="135"/>
      <c r="AP43" s="135"/>
      <c r="AZ43" s="135"/>
      <c r="BJ43" s="135"/>
      <c r="BT43" s="135"/>
      <c r="CD43" s="135"/>
      <c r="CN43" s="135"/>
      <c r="CO43" s="135"/>
      <c r="CP43" s="135"/>
      <c r="CQ43" s="135"/>
      <c r="CR43" s="135"/>
      <c r="CS43" s="135"/>
      <c r="CT43" s="135"/>
      <c r="CU43" s="135"/>
      <c r="CX43" s="135"/>
      <c r="DH43" s="135"/>
      <c r="DR43" s="135"/>
      <c r="EB43" s="135"/>
      <c r="EL43" s="135"/>
      <c r="EV43" s="135"/>
      <c r="FF43" s="135"/>
      <c r="FP43" s="135"/>
      <c r="FZ43" s="135"/>
      <c r="GJ43" s="135"/>
      <c r="GT43" s="135"/>
      <c r="HD43" s="135"/>
      <c r="HN43" s="135"/>
      <c r="HX43" s="135"/>
      <c r="IH43" s="135"/>
      <c r="IR43" s="135"/>
      <c r="JB43" s="135"/>
      <c r="JL43" s="135"/>
    </row>
    <row xmlns:x14ac="http://schemas.microsoft.com/office/spreadsheetml/2009/9/ac" r="44" s="3" customFormat="true" x14ac:dyDescent="0.25">
      <c r="A44" s="423" t="str">
        <f ca="true">IF(ISBLANK('Data Summary'!A46),"",'Data Summary'!A46)</f>
        <v/>
      </c>
      <c r="B44" s="135"/>
      <c r="L44" s="135"/>
      <c r="V44" s="135"/>
      <c r="AF44" s="135"/>
      <c r="AP44" s="135"/>
      <c r="AZ44" s="135"/>
      <c r="BJ44" s="135"/>
      <c r="BT44" s="135"/>
      <c r="CD44" s="135"/>
      <c r="CN44" s="135"/>
      <c r="CO44" s="135"/>
      <c r="CP44" s="135"/>
      <c r="CQ44" s="135"/>
      <c r="CR44" s="135"/>
      <c r="CS44" s="135"/>
      <c r="CT44" s="135"/>
      <c r="CU44" s="135"/>
      <c r="CX44" s="135"/>
      <c r="DH44" s="135"/>
      <c r="DR44" s="135"/>
      <c r="EB44" s="135"/>
      <c r="EL44" s="135"/>
      <c r="EV44" s="135"/>
      <c r="FF44" s="135"/>
      <c r="FP44" s="135"/>
      <c r="FZ44" s="135"/>
      <c r="GJ44" s="135"/>
      <c r="GT44" s="135"/>
      <c r="HD44" s="135"/>
      <c r="HN44" s="135"/>
      <c r="HX44" s="135"/>
      <c r="IH44" s="135"/>
      <c r="IR44" s="135"/>
      <c r="JB44" s="135"/>
      <c r="JL44" s="135"/>
    </row>
    <row xmlns:x14ac="http://schemas.microsoft.com/office/spreadsheetml/2009/9/ac" r="45" s="3" customFormat="true" x14ac:dyDescent="0.25">
      <c r="A45" s="423" t="str">
        <f ca="true">IF(ISBLANK('Data Summary'!A47),"",'Data Summary'!A47)</f>
        <v/>
      </c>
      <c r="B45" s="135"/>
      <c r="L45" s="135"/>
      <c r="V45" s="135"/>
      <c r="AF45" s="135"/>
      <c r="AP45" s="135"/>
      <c r="AZ45" s="135"/>
      <c r="BJ45" s="135"/>
      <c r="BT45" s="135"/>
      <c r="CD45" s="135"/>
      <c r="CN45" s="135"/>
      <c r="CO45" s="135"/>
      <c r="CP45" s="135"/>
      <c r="CQ45" s="135"/>
      <c r="CR45" s="135"/>
      <c r="CS45" s="135"/>
      <c r="CT45" s="135"/>
      <c r="CU45" s="135"/>
      <c r="CX45" s="135"/>
      <c r="DH45" s="135"/>
      <c r="DR45" s="135"/>
      <c r="EB45" s="135"/>
      <c r="EL45" s="135"/>
      <c r="EV45" s="135"/>
      <c r="FF45" s="135"/>
      <c r="FP45" s="135"/>
      <c r="FZ45" s="135"/>
      <c r="GJ45" s="135"/>
      <c r="GT45" s="135"/>
      <c r="HD45" s="135"/>
      <c r="HN45" s="135"/>
      <c r="HX45" s="135"/>
      <c r="IH45" s="135"/>
      <c r="IR45" s="135"/>
      <c r="JB45" s="135"/>
      <c r="JL45" s="135"/>
    </row>
    <row xmlns:x14ac="http://schemas.microsoft.com/office/spreadsheetml/2009/9/ac" r="46" s="3" customFormat="true" x14ac:dyDescent="0.25">
      <c r="A46" s="423" t="str">
        <f ca="true">IF(ISBLANK('Data Summary'!A48),"",'Data Summary'!A48)</f>
        <v/>
      </c>
      <c r="B46" s="135"/>
      <c r="L46" s="135"/>
      <c r="V46" s="135"/>
      <c r="AF46" s="135"/>
      <c r="AP46" s="135"/>
      <c r="AZ46" s="135"/>
      <c r="BJ46" s="135"/>
      <c r="BT46" s="135"/>
      <c r="CD46" s="135"/>
      <c r="CN46" s="135"/>
      <c r="CO46" s="135"/>
      <c r="CP46" s="135"/>
      <c r="CQ46" s="135"/>
      <c r="CR46" s="135"/>
      <c r="CS46" s="135"/>
      <c r="CT46" s="135"/>
      <c r="CU46" s="135"/>
      <c r="CX46" s="135"/>
      <c r="DH46" s="135"/>
      <c r="DR46" s="135"/>
      <c r="EB46" s="135"/>
      <c r="EL46" s="135"/>
      <c r="EV46" s="135"/>
      <c r="FF46" s="135"/>
      <c r="FP46" s="135"/>
      <c r="FZ46" s="135"/>
      <c r="GJ46" s="135"/>
      <c r="GT46" s="135"/>
      <c r="HD46" s="135"/>
      <c r="HN46" s="135"/>
      <c r="HX46" s="135"/>
      <c r="IH46" s="135"/>
      <c r="IR46" s="135"/>
      <c r="JB46" s="135"/>
      <c r="JL46" s="135"/>
    </row>
    <row xmlns:x14ac="http://schemas.microsoft.com/office/spreadsheetml/2009/9/ac" r="47" s="3" customFormat="true" x14ac:dyDescent="0.25">
      <c r="A47" s="423" t="str">
        <f ca="true">IF(ISBLANK('Data Summary'!A49),"",'Data Summary'!A49)</f>
        <v/>
      </c>
      <c r="B47" s="135"/>
      <c r="L47" s="135"/>
      <c r="V47" s="135"/>
      <c r="AF47" s="135"/>
      <c r="AP47" s="135"/>
      <c r="AZ47" s="135"/>
      <c r="BJ47" s="135"/>
      <c r="BT47" s="135"/>
      <c r="CD47" s="135"/>
      <c r="CN47" s="135"/>
      <c r="CO47" s="135"/>
      <c r="CP47" s="135"/>
      <c r="CQ47" s="135"/>
      <c r="CR47" s="135"/>
      <c r="CS47" s="135"/>
      <c r="CT47" s="135"/>
      <c r="CU47" s="135"/>
      <c r="CX47" s="135"/>
      <c r="DH47" s="135"/>
      <c r="DR47" s="135"/>
      <c r="EB47" s="135"/>
      <c r="EL47" s="135"/>
      <c r="EV47" s="135"/>
      <c r="FF47" s="135"/>
      <c r="FP47" s="135"/>
      <c r="FZ47" s="135"/>
      <c r="GJ47" s="135"/>
      <c r="GT47" s="135"/>
      <c r="HD47" s="135"/>
      <c r="HN47" s="135"/>
      <c r="HX47" s="135"/>
      <c r="IH47" s="135"/>
      <c r="IR47" s="135"/>
      <c r="JB47" s="135"/>
      <c r="JL47" s="135"/>
    </row>
    <row xmlns:x14ac="http://schemas.microsoft.com/office/spreadsheetml/2009/9/ac" r="48" s="3" customFormat="true" x14ac:dyDescent="0.25">
      <c r="A48" s="423" t="str">
        <f ca="true">IF(ISBLANK('Data Summary'!A50),"",'Data Summary'!A50)</f>
        <v/>
      </c>
      <c r="B48" s="135"/>
      <c r="L48" s="135"/>
      <c r="V48" s="135"/>
      <c r="AF48" s="135"/>
      <c r="AP48" s="135"/>
      <c r="AZ48" s="135"/>
      <c r="BJ48" s="135"/>
      <c r="BT48" s="135"/>
      <c r="CD48" s="135"/>
      <c r="CN48" s="135"/>
      <c r="CO48" s="135"/>
      <c r="CP48" s="135"/>
      <c r="CQ48" s="135"/>
      <c r="CR48" s="135"/>
      <c r="CS48" s="135"/>
      <c r="CT48" s="135"/>
      <c r="CU48" s="135"/>
      <c r="CX48" s="135"/>
      <c r="DH48" s="135"/>
      <c r="DR48" s="135"/>
      <c r="EB48" s="135"/>
      <c r="EL48" s="135"/>
      <c r="EV48" s="135"/>
      <c r="FF48" s="135"/>
      <c r="FP48" s="135"/>
      <c r="FZ48" s="135"/>
      <c r="GJ48" s="135"/>
      <c r="GT48" s="135"/>
      <c r="HD48" s="135"/>
      <c r="HN48" s="135"/>
      <c r="HX48" s="135"/>
      <c r="IH48" s="135"/>
      <c r="IR48" s="135"/>
      <c r="JB48" s="135"/>
      <c r="JL48" s="135"/>
    </row>
    <row xmlns:x14ac="http://schemas.microsoft.com/office/spreadsheetml/2009/9/ac" r="49" s="3" customFormat="true" x14ac:dyDescent="0.25">
      <c r="A49" s="423" t="str">
        <f ca="true">IF(ISBLANK('Data Summary'!A51),"",'Data Summary'!A51)</f>
        <v/>
      </c>
      <c r="B49" s="135"/>
      <c r="L49" s="135"/>
      <c r="V49" s="135"/>
      <c r="AF49" s="135"/>
      <c r="AP49" s="135"/>
      <c r="AZ49" s="135"/>
      <c r="BJ49" s="135"/>
      <c r="BT49" s="135"/>
      <c r="CD49" s="135"/>
      <c r="CN49" s="135"/>
      <c r="CO49" s="135"/>
      <c r="CP49" s="135"/>
      <c r="CQ49" s="135"/>
      <c r="CR49" s="135"/>
      <c r="CS49" s="135"/>
      <c r="CT49" s="135"/>
      <c r="CU49" s="135"/>
      <c r="CX49" s="135"/>
      <c r="DH49" s="135"/>
      <c r="DR49" s="135"/>
      <c r="EB49" s="135"/>
      <c r="EL49" s="135"/>
      <c r="EV49" s="135"/>
      <c r="FF49" s="135"/>
      <c r="FP49" s="135"/>
      <c r="FZ49" s="135"/>
      <c r="GJ49" s="135"/>
      <c r="GT49" s="135"/>
      <c r="HD49" s="135"/>
      <c r="HN49" s="135"/>
      <c r="HX49" s="135"/>
      <c r="IH49" s="135"/>
      <c r="IR49" s="135"/>
      <c r="JB49" s="135"/>
      <c r="JL49" s="135"/>
    </row>
    <row xmlns:x14ac="http://schemas.microsoft.com/office/spreadsheetml/2009/9/ac" r="50" s="3" customFormat="true" x14ac:dyDescent="0.25">
      <c r="A50" s="423" t="str">
        <f ca="true">IF(ISBLANK('Data Summary'!A52),"",'Data Summary'!A52)</f>
        <v/>
      </c>
      <c r="B50" s="135"/>
      <c r="L50" s="135"/>
      <c r="V50" s="135"/>
      <c r="AF50" s="135"/>
      <c r="AP50" s="135"/>
      <c r="AZ50" s="135"/>
      <c r="BJ50" s="135"/>
      <c r="BT50" s="135"/>
      <c r="CD50" s="135"/>
      <c r="CN50" s="135"/>
      <c r="CO50" s="135"/>
      <c r="CP50" s="135"/>
      <c r="CQ50" s="135"/>
      <c r="CR50" s="135"/>
      <c r="CS50" s="135"/>
      <c r="CT50" s="135"/>
      <c r="CU50" s="135"/>
      <c r="CX50" s="135"/>
      <c r="DH50" s="135"/>
      <c r="DR50" s="135"/>
      <c r="EB50" s="135"/>
      <c r="EL50" s="135"/>
      <c r="EV50" s="135"/>
      <c r="FF50" s="135"/>
      <c r="FP50" s="135"/>
      <c r="FZ50" s="135"/>
      <c r="GJ50" s="135"/>
      <c r="GT50" s="135"/>
      <c r="HD50" s="135"/>
      <c r="HN50" s="135"/>
      <c r="HX50" s="135"/>
      <c r="IH50" s="135"/>
      <c r="IR50" s="135"/>
      <c r="JB50" s="135"/>
      <c r="JL50" s="135"/>
    </row>
    <row xmlns:x14ac="http://schemas.microsoft.com/office/spreadsheetml/2009/9/ac" r="51" s="3" customFormat="true" x14ac:dyDescent="0.25">
      <c r="A51" s="423" t="str">
        <f ca="true">IF(ISBLANK('Data Summary'!A53),"",'Data Summary'!A53)</f>
        <v/>
      </c>
      <c r="B51" s="135"/>
      <c r="L51" s="135"/>
      <c r="V51" s="135"/>
      <c r="AF51" s="135"/>
      <c r="AP51" s="135"/>
      <c r="AZ51" s="135"/>
      <c r="BJ51" s="135"/>
      <c r="BT51" s="135"/>
      <c r="CD51" s="135"/>
      <c r="CN51" s="135"/>
      <c r="CO51" s="135"/>
      <c r="CP51" s="135"/>
      <c r="CQ51" s="135"/>
      <c r="CR51" s="135"/>
      <c r="CS51" s="135"/>
      <c r="CT51" s="135"/>
      <c r="CU51" s="135"/>
      <c r="CX51" s="135"/>
      <c r="DH51" s="135"/>
      <c r="DR51" s="135"/>
      <c r="EB51" s="135"/>
      <c r="EL51" s="135"/>
      <c r="EV51" s="135"/>
      <c r="FF51" s="135"/>
      <c r="FP51" s="135"/>
      <c r="FZ51" s="135"/>
      <c r="GJ51" s="135"/>
      <c r="GT51" s="135"/>
      <c r="HD51" s="135"/>
      <c r="HN51" s="135"/>
      <c r="HX51" s="135"/>
      <c r="IH51" s="135"/>
      <c r="IR51" s="135"/>
      <c r="JB51" s="135"/>
      <c r="JL51" s="135"/>
    </row>
    <row xmlns:x14ac="http://schemas.microsoft.com/office/spreadsheetml/2009/9/ac" r="52" s="3" customFormat="true" x14ac:dyDescent="0.25">
      <c r="A52" s="423" t="str">
        <f ca="true">IF(ISBLANK('Data Summary'!A54),"",'Data Summary'!A54)</f>
        <v/>
      </c>
      <c r="B52" s="135"/>
      <c r="L52" s="135"/>
      <c r="V52" s="135"/>
      <c r="AF52" s="135"/>
      <c r="AP52" s="135"/>
      <c r="AZ52" s="135"/>
      <c r="BJ52" s="135"/>
      <c r="BT52" s="135"/>
      <c r="CD52" s="135"/>
      <c r="CN52" s="135"/>
      <c r="CO52" s="135"/>
      <c r="CP52" s="135"/>
      <c r="CQ52" s="135"/>
      <c r="CR52" s="135"/>
      <c r="CS52" s="135"/>
      <c r="CT52" s="135"/>
      <c r="CU52" s="135"/>
      <c r="CX52" s="135"/>
      <c r="DH52" s="135"/>
      <c r="DR52" s="135"/>
      <c r="EB52" s="135"/>
      <c r="EL52" s="135"/>
      <c r="EV52" s="135"/>
      <c r="FF52" s="135"/>
      <c r="FP52" s="135"/>
      <c r="FZ52" s="135"/>
      <c r="GJ52" s="135"/>
      <c r="GT52" s="135"/>
      <c r="HD52" s="135"/>
      <c r="HN52" s="135"/>
      <c r="HX52" s="135"/>
      <c r="IH52" s="135"/>
      <c r="IR52" s="135"/>
      <c r="JB52" s="135"/>
      <c r="JL52" s="135"/>
    </row>
    <row xmlns:x14ac="http://schemas.microsoft.com/office/spreadsheetml/2009/9/ac" r="53" s="3" customFormat="true" x14ac:dyDescent="0.25">
      <c r="A53" s="423" t="str">
        <f ca="true">IF(ISBLANK('Data Summary'!A55),"",'Data Summary'!A55)</f>
        <v/>
      </c>
      <c r="B53" s="135"/>
      <c r="L53" s="135"/>
      <c r="V53" s="135"/>
      <c r="AF53" s="135"/>
      <c r="AP53" s="135"/>
      <c r="AZ53" s="135"/>
      <c r="BJ53" s="135"/>
      <c r="BT53" s="135"/>
      <c r="CD53" s="135"/>
      <c r="CN53" s="135"/>
      <c r="CO53" s="135"/>
      <c r="CP53" s="135"/>
      <c r="CQ53" s="135"/>
      <c r="CR53" s="135"/>
      <c r="CS53" s="135"/>
      <c r="CT53" s="135"/>
      <c r="CU53" s="135"/>
      <c r="CX53" s="135"/>
      <c r="DH53" s="135"/>
      <c r="DR53" s="135"/>
      <c r="EB53" s="135"/>
      <c r="EL53" s="135"/>
      <c r="EV53" s="135"/>
      <c r="FF53" s="135"/>
      <c r="FP53" s="135"/>
      <c r="FZ53" s="135"/>
      <c r="GJ53" s="135"/>
      <c r="GT53" s="135"/>
      <c r="HD53" s="135"/>
      <c r="HN53" s="135"/>
      <c r="HX53" s="135"/>
      <c r="IH53" s="135"/>
      <c r="IR53" s="135"/>
      <c r="JB53" s="135"/>
      <c r="JL53" s="135"/>
    </row>
    <row xmlns:x14ac="http://schemas.microsoft.com/office/spreadsheetml/2009/9/ac" r="54" s="3" customFormat="true" x14ac:dyDescent="0.25">
      <c r="A54" s="423" t="str">
        <f ca="true">IF(ISBLANK('Data Summary'!A56),"",'Data Summary'!A56)</f>
        <v/>
      </c>
      <c r="B54" s="135"/>
      <c r="L54" s="135"/>
      <c r="V54" s="135"/>
      <c r="AF54" s="135"/>
      <c r="AP54" s="135"/>
      <c r="AZ54" s="135"/>
      <c r="BJ54" s="135"/>
      <c r="BT54" s="135"/>
      <c r="CD54" s="135"/>
      <c r="CN54" s="135"/>
      <c r="CO54" s="135"/>
      <c r="CP54" s="135"/>
      <c r="CQ54" s="135"/>
      <c r="CR54" s="135"/>
      <c r="CS54" s="135"/>
      <c r="CT54" s="135"/>
      <c r="CU54" s="135"/>
      <c r="CX54" s="135"/>
      <c r="DH54" s="135"/>
      <c r="DR54" s="135"/>
      <c r="EB54" s="135"/>
      <c r="EL54" s="135"/>
      <c r="EV54" s="135"/>
      <c r="FF54" s="135"/>
      <c r="FP54" s="135"/>
      <c r="FZ54" s="135"/>
      <c r="GJ54" s="135"/>
      <c r="GT54" s="135"/>
      <c r="HD54" s="135"/>
      <c r="HN54" s="135"/>
      <c r="HX54" s="135"/>
      <c r="IH54" s="135"/>
      <c r="IR54" s="135"/>
      <c r="JB54" s="135"/>
      <c r="JL54" s="135"/>
    </row>
    <row xmlns:x14ac="http://schemas.microsoft.com/office/spreadsheetml/2009/9/ac" r="55" s="3" customFormat="true" x14ac:dyDescent="0.25">
      <c r="A55" s="423" t="str">
        <f ca="true">IF(ISBLANK('Data Summary'!A57),"",'Data Summary'!A57)</f>
        <v/>
      </c>
      <c r="B55" s="135"/>
      <c r="L55" s="135"/>
      <c r="V55" s="135"/>
      <c r="AF55" s="135"/>
      <c r="AP55" s="135"/>
      <c r="AZ55" s="135"/>
      <c r="BJ55" s="135"/>
      <c r="BT55" s="135"/>
      <c r="CD55" s="135"/>
      <c r="CN55" s="135"/>
      <c r="CO55" s="135"/>
      <c r="CP55" s="135"/>
      <c r="CQ55" s="135"/>
      <c r="CR55" s="135"/>
      <c r="CS55" s="135"/>
      <c r="CT55" s="135"/>
      <c r="CU55" s="135"/>
      <c r="CX55" s="135"/>
      <c r="DH55" s="135"/>
      <c r="DR55" s="135"/>
      <c r="EB55" s="135"/>
      <c r="EL55" s="135"/>
      <c r="EV55" s="135"/>
      <c r="FF55" s="135"/>
      <c r="FP55" s="135"/>
      <c r="FZ55" s="135"/>
      <c r="GJ55" s="135"/>
      <c r="GT55" s="135"/>
      <c r="HD55" s="135"/>
      <c r="HN55" s="135"/>
      <c r="HX55" s="135"/>
      <c r="IH55" s="135"/>
      <c r="IR55" s="135"/>
      <c r="JB55" s="135"/>
      <c r="JL55" s="135"/>
    </row>
    <row xmlns:x14ac="http://schemas.microsoft.com/office/spreadsheetml/2009/9/ac" r="56" s="3" customFormat="true" x14ac:dyDescent="0.25">
      <c r="A56" s="423" t="str">
        <f ca="true">IF(ISBLANK('Data Summary'!A58),"",'Data Summary'!A58)</f>
        <v/>
      </c>
      <c r="B56" s="135"/>
      <c r="L56" s="135"/>
      <c r="V56" s="135"/>
      <c r="AF56" s="135"/>
      <c r="AP56" s="135"/>
      <c r="AZ56" s="135"/>
      <c r="BJ56" s="135"/>
      <c r="BT56" s="135"/>
      <c r="CD56" s="135"/>
      <c r="CN56" s="135"/>
      <c r="CO56" s="135"/>
      <c r="CP56" s="135"/>
      <c r="CQ56" s="135"/>
      <c r="CR56" s="135"/>
      <c r="CS56" s="135"/>
      <c r="CT56" s="135"/>
      <c r="CU56" s="135"/>
      <c r="CX56" s="135"/>
      <c r="DH56" s="135"/>
      <c r="DR56" s="135"/>
      <c r="EB56" s="135"/>
      <c r="EL56" s="135"/>
      <c r="EV56" s="135"/>
      <c r="FF56" s="135"/>
      <c r="FP56" s="135"/>
      <c r="FZ56" s="135"/>
      <c r="GJ56" s="135"/>
      <c r="GT56" s="135"/>
      <c r="HD56" s="135"/>
      <c r="HN56" s="135"/>
      <c r="HX56" s="135"/>
      <c r="IH56" s="135"/>
      <c r="IR56" s="135"/>
      <c r="JB56" s="135"/>
      <c r="JL56" s="135"/>
    </row>
    <row xmlns:x14ac="http://schemas.microsoft.com/office/spreadsheetml/2009/9/ac" r="57" s="3" customFormat="true" x14ac:dyDescent="0.25">
      <c r="A57" s="423" t="str">
        <f ca="true">IF(ISBLANK('Data Summary'!A59),"",'Data Summary'!A59)</f>
        <v/>
      </c>
      <c r="B57" s="135"/>
      <c r="L57" s="135"/>
      <c r="V57" s="135"/>
      <c r="AF57" s="135"/>
      <c r="AP57" s="135"/>
      <c r="AZ57" s="135"/>
      <c r="BJ57" s="135"/>
      <c r="BT57" s="135"/>
      <c r="CD57" s="135"/>
      <c r="CN57" s="135"/>
      <c r="CO57" s="135"/>
      <c r="CP57" s="135"/>
      <c r="CQ57" s="135"/>
      <c r="CR57" s="135"/>
      <c r="CS57" s="135"/>
      <c r="CT57" s="135"/>
      <c r="CU57" s="135"/>
      <c r="CX57" s="135"/>
      <c r="DH57" s="135"/>
      <c r="DR57" s="135"/>
      <c r="EB57" s="135"/>
      <c r="EL57" s="135"/>
      <c r="EV57" s="135"/>
      <c r="FF57" s="135"/>
      <c r="FP57" s="135"/>
      <c r="FZ57" s="135"/>
      <c r="GJ57" s="135"/>
      <c r="GT57" s="135"/>
      <c r="HD57" s="135"/>
      <c r="HN57" s="135"/>
      <c r="HX57" s="135"/>
      <c r="IH57" s="135"/>
      <c r="IR57" s="135"/>
      <c r="JB57" s="135"/>
      <c r="JL57" s="135"/>
    </row>
    <row xmlns:x14ac="http://schemas.microsoft.com/office/spreadsheetml/2009/9/ac" r="58" s="3" customFormat="true" x14ac:dyDescent="0.25">
      <c r="A58" s="423" t="str">
        <f ca="true">IF(ISBLANK('Data Summary'!A60),"",'Data Summary'!A60)</f>
        <v/>
      </c>
      <c r="B58" s="135"/>
      <c r="L58" s="135"/>
      <c r="V58" s="135"/>
      <c r="AF58" s="135"/>
      <c r="AP58" s="135"/>
      <c r="AZ58" s="135"/>
      <c r="BJ58" s="135"/>
      <c r="BT58" s="135"/>
      <c r="CD58" s="135"/>
      <c r="CN58" s="135"/>
      <c r="CO58" s="135"/>
      <c r="CP58" s="135"/>
      <c r="CQ58" s="135"/>
      <c r="CR58" s="135"/>
      <c r="CS58" s="135"/>
      <c r="CT58" s="135"/>
      <c r="CU58" s="135"/>
      <c r="CX58" s="135"/>
      <c r="DH58" s="135"/>
      <c r="DR58" s="135"/>
      <c r="EB58" s="135"/>
      <c r="EL58" s="135"/>
      <c r="EV58" s="135"/>
      <c r="FF58" s="135"/>
      <c r="FP58" s="135"/>
      <c r="FZ58" s="135"/>
      <c r="GJ58" s="135"/>
      <c r="GT58" s="135"/>
      <c r="HD58" s="135"/>
      <c r="HN58" s="135"/>
      <c r="HX58" s="135"/>
      <c r="IH58" s="135"/>
      <c r="IR58" s="135"/>
      <c r="JB58" s="135"/>
      <c r="JL58" s="135"/>
    </row>
    <row xmlns:x14ac="http://schemas.microsoft.com/office/spreadsheetml/2009/9/ac" r="59" s="3" customFormat="true" x14ac:dyDescent="0.25">
      <c r="A59" s="423" t="str">
        <f ca="true">IF(ISBLANK('Data Summary'!A61),"",'Data Summary'!A61)</f>
        <v/>
      </c>
      <c r="B59" s="135"/>
      <c r="L59" s="135"/>
      <c r="V59" s="135"/>
      <c r="AF59" s="135"/>
      <c r="AP59" s="135"/>
      <c r="AZ59" s="135"/>
      <c r="BJ59" s="135"/>
      <c r="BT59" s="135"/>
      <c r="CD59" s="135"/>
      <c r="CN59" s="135"/>
      <c r="CO59" s="135"/>
      <c r="CP59" s="135"/>
      <c r="CQ59" s="135"/>
      <c r="CR59" s="135"/>
      <c r="CS59" s="135"/>
      <c r="CT59" s="135"/>
      <c r="CU59" s="135"/>
      <c r="CX59" s="135"/>
      <c r="DH59" s="135"/>
      <c r="DR59" s="135"/>
      <c r="EB59" s="135"/>
      <c r="EL59" s="135"/>
      <c r="EV59" s="135"/>
      <c r="FF59" s="135"/>
      <c r="FP59" s="135"/>
      <c r="FZ59" s="135"/>
      <c r="GJ59" s="135"/>
      <c r="GT59" s="135"/>
      <c r="HD59" s="135"/>
      <c r="HN59" s="135"/>
      <c r="HX59" s="135"/>
      <c r="IH59" s="135"/>
      <c r="IR59" s="135"/>
      <c r="JB59" s="135"/>
      <c r="JL59" s="135"/>
    </row>
    <row xmlns:x14ac="http://schemas.microsoft.com/office/spreadsheetml/2009/9/ac" r="60" s="3" customFormat="true" x14ac:dyDescent="0.25">
      <c r="A60" s="423" t="str">
        <f ca="true">IF(ISBLANK('Data Summary'!A62),"",'Data Summary'!A62)</f>
        <v/>
      </c>
      <c r="B60" s="135"/>
      <c r="L60" s="135"/>
      <c r="V60" s="135"/>
      <c r="AF60" s="135"/>
      <c r="AP60" s="135"/>
      <c r="AZ60" s="135"/>
      <c r="BJ60" s="135"/>
      <c r="BT60" s="135"/>
      <c r="CD60" s="135"/>
      <c r="CN60" s="135"/>
      <c r="CO60" s="135"/>
      <c r="CP60" s="135"/>
      <c r="CQ60" s="135"/>
      <c r="CR60" s="135"/>
      <c r="CS60" s="135"/>
      <c r="CT60" s="135"/>
      <c r="CU60" s="135"/>
      <c r="CX60" s="135"/>
      <c r="DH60" s="135"/>
      <c r="DR60" s="135"/>
      <c r="EB60" s="135"/>
      <c r="EL60" s="135"/>
      <c r="EV60" s="135"/>
      <c r="FF60" s="135"/>
      <c r="FP60" s="135"/>
      <c r="FZ60" s="135"/>
      <c r="GJ60" s="135"/>
      <c r="GT60" s="135"/>
      <c r="HD60" s="135"/>
      <c r="HN60" s="135"/>
      <c r="HX60" s="135"/>
      <c r="IH60" s="135"/>
      <c r="IR60" s="135"/>
      <c r="JB60" s="135"/>
      <c r="JL60" s="135"/>
    </row>
    <row xmlns:x14ac="http://schemas.microsoft.com/office/spreadsheetml/2009/9/ac" r="61" s="3" customFormat="true" x14ac:dyDescent="0.25">
      <c r="A61" s="423" t="str">
        <f ca="true">IF(ISBLANK('Data Summary'!A63),"",'Data Summary'!A63)</f>
        <v/>
      </c>
      <c r="B61" s="135"/>
      <c r="L61" s="135"/>
      <c r="V61" s="135"/>
      <c r="AF61" s="135"/>
      <c r="AP61" s="135"/>
      <c r="AZ61" s="135"/>
      <c r="BJ61" s="135"/>
      <c r="BT61" s="135"/>
      <c r="CD61" s="135"/>
      <c r="CN61" s="135"/>
      <c r="CO61" s="135"/>
      <c r="CP61" s="135"/>
      <c r="CQ61" s="135"/>
      <c r="CR61" s="135"/>
      <c r="CS61" s="135"/>
      <c r="CT61" s="135"/>
      <c r="CU61" s="135"/>
      <c r="CX61" s="135"/>
      <c r="DH61" s="135"/>
      <c r="DR61" s="135"/>
      <c r="EB61" s="135"/>
      <c r="EL61" s="135"/>
      <c r="EV61" s="135"/>
      <c r="FF61" s="135"/>
      <c r="FP61" s="135"/>
      <c r="FZ61" s="135"/>
      <c r="GJ61" s="135"/>
      <c r="GT61" s="135"/>
      <c r="HD61" s="135"/>
      <c r="HN61" s="135"/>
      <c r="HX61" s="135"/>
      <c r="IH61" s="135"/>
      <c r="IR61" s="135"/>
      <c r="JB61" s="135"/>
      <c r="JL61" s="135"/>
    </row>
    <row xmlns:x14ac="http://schemas.microsoft.com/office/spreadsheetml/2009/9/ac" r="62" s="3" customFormat="true" x14ac:dyDescent="0.25">
      <c r="A62" s="423" t="str">
        <f ca="true">IF(ISBLANK('Data Summary'!A64),"",'Data Summary'!A64)</f>
        <v/>
      </c>
      <c r="B62" s="135"/>
      <c r="L62" s="135"/>
      <c r="V62" s="135"/>
      <c r="AF62" s="135"/>
      <c r="AP62" s="135"/>
      <c r="AZ62" s="135"/>
      <c r="BJ62" s="135"/>
      <c r="BT62" s="135"/>
      <c r="CD62" s="135"/>
      <c r="CN62" s="135"/>
      <c r="CO62" s="135"/>
      <c r="CP62" s="135"/>
      <c r="CQ62" s="135"/>
      <c r="CR62" s="135"/>
      <c r="CS62" s="135"/>
      <c r="CT62" s="135"/>
      <c r="CU62" s="135"/>
      <c r="CX62" s="135"/>
      <c r="DH62" s="135"/>
      <c r="DR62" s="135"/>
      <c r="EB62" s="135"/>
      <c r="EL62" s="135"/>
      <c r="EV62" s="135"/>
      <c r="FF62" s="135"/>
      <c r="FP62" s="135"/>
      <c r="FZ62" s="135"/>
      <c r="GJ62" s="135"/>
      <c r="GT62" s="135"/>
      <c r="HD62" s="135"/>
      <c r="HN62" s="135"/>
      <c r="HX62" s="135"/>
      <c r="IH62" s="135"/>
      <c r="IR62" s="135"/>
      <c r="JB62" s="135"/>
      <c r="JL62" s="135"/>
    </row>
    <row xmlns:x14ac="http://schemas.microsoft.com/office/spreadsheetml/2009/9/ac" r="63" s="3" customFormat="true" x14ac:dyDescent="0.25">
      <c r="A63" s="423" t="str">
        <f ca="true">IF(ISBLANK('Data Summary'!A65),"",'Data Summary'!A65)</f>
        <v/>
      </c>
      <c r="B63" s="135"/>
      <c r="L63" s="135"/>
      <c r="V63" s="135"/>
      <c r="AF63" s="135"/>
      <c r="AP63" s="135"/>
      <c r="AZ63" s="135"/>
      <c r="BJ63" s="135"/>
      <c r="BT63" s="135"/>
      <c r="CD63" s="135"/>
      <c r="CN63" s="135"/>
      <c r="CO63" s="135"/>
      <c r="CP63" s="135"/>
      <c r="CQ63" s="135"/>
      <c r="CR63" s="135"/>
      <c r="CS63" s="135"/>
      <c r="CT63" s="135"/>
      <c r="CU63" s="135"/>
      <c r="CX63" s="135"/>
      <c r="DH63" s="135"/>
      <c r="DR63" s="135"/>
      <c r="EB63" s="135"/>
      <c r="EL63" s="135"/>
      <c r="EV63" s="135"/>
      <c r="FF63" s="135"/>
      <c r="FP63" s="135"/>
      <c r="FZ63" s="135"/>
      <c r="GJ63" s="135"/>
      <c r="GT63" s="135"/>
      <c r="HD63" s="135"/>
      <c r="HN63" s="135"/>
      <c r="HX63" s="135"/>
      <c r="IH63" s="135"/>
      <c r="IR63" s="135"/>
      <c r="JB63" s="135"/>
      <c r="JL63" s="135"/>
    </row>
    <row xmlns:x14ac="http://schemas.microsoft.com/office/spreadsheetml/2009/9/ac" r="64" s="3" customFormat="true" x14ac:dyDescent="0.25">
      <c r="A64" s="423" t="str">
        <f ca="true">IF(ISBLANK('Data Summary'!A66),"",'Data Summary'!A66)</f>
        <v/>
      </c>
      <c r="B64" s="135"/>
      <c r="L64" s="135"/>
      <c r="V64" s="135"/>
      <c r="AF64" s="135"/>
      <c r="AP64" s="135"/>
      <c r="AZ64" s="135"/>
      <c r="BJ64" s="135"/>
      <c r="BT64" s="135"/>
      <c r="CD64" s="135"/>
      <c r="CN64" s="135"/>
      <c r="CO64" s="135"/>
      <c r="CP64" s="135"/>
      <c r="CQ64" s="135"/>
      <c r="CR64" s="135"/>
      <c r="CS64" s="135"/>
      <c r="CT64" s="135"/>
      <c r="CU64" s="135"/>
      <c r="CX64" s="135"/>
      <c r="DH64" s="135"/>
      <c r="DR64" s="135"/>
      <c r="EB64" s="135"/>
      <c r="EL64" s="135"/>
      <c r="EV64" s="135"/>
      <c r="FF64" s="135"/>
      <c r="FP64" s="135"/>
      <c r="FZ64" s="135"/>
      <c r="GJ64" s="135"/>
      <c r="GT64" s="135"/>
      <c r="HD64" s="135"/>
      <c r="HN64" s="135"/>
      <c r="HX64" s="135"/>
      <c r="IH64" s="135"/>
      <c r="IR64" s="135"/>
      <c r="JB64" s="135"/>
      <c r="JL64" s="135"/>
    </row>
    <row xmlns:x14ac="http://schemas.microsoft.com/office/spreadsheetml/2009/9/ac" r="65" s="3" customFormat="true" x14ac:dyDescent="0.25">
      <c r="A65" s="423" t="str">
        <f ca="true">IF(ISBLANK('Data Summary'!A67),"",'Data Summary'!A67)</f>
        <v/>
      </c>
      <c r="B65" s="135"/>
      <c r="L65" s="135"/>
      <c r="V65" s="135"/>
      <c r="AF65" s="135"/>
      <c r="AP65" s="135"/>
      <c r="AZ65" s="135"/>
      <c r="BJ65" s="135"/>
      <c r="BT65" s="135"/>
      <c r="CD65" s="135"/>
      <c r="CN65" s="135"/>
      <c r="CO65" s="135"/>
      <c r="CP65" s="135"/>
      <c r="CQ65" s="135"/>
      <c r="CR65" s="135"/>
      <c r="CS65" s="135"/>
      <c r="CT65" s="135"/>
      <c r="CU65" s="135"/>
      <c r="CX65" s="135"/>
      <c r="DH65" s="135"/>
      <c r="DR65" s="135"/>
      <c r="EB65" s="135"/>
      <c r="EL65" s="135"/>
      <c r="EV65" s="135"/>
      <c r="FF65" s="135"/>
      <c r="FP65" s="135"/>
      <c r="FZ65" s="135"/>
      <c r="GJ65" s="135"/>
      <c r="GT65" s="135"/>
      <c r="HD65" s="135"/>
      <c r="HN65" s="135"/>
      <c r="HX65" s="135"/>
      <c r="IH65" s="135"/>
      <c r="IR65" s="135"/>
      <c r="JB65" s="135"/>
      <c r="JL65" s="135"/>
    </row>
    <row xmlns:x14ac="http://schemas.microsoft.com/office/spreadsheetml/2009/9/ac" r="66" s="3" customFormat="true" x14ac:dyDescent="0.25">
      <c r="A66" s="423" t="str">
        <f ca="true">IF(ISBLANK('Data Summary'!A68),"",'Data Summary'!A68)</f>
        <v/>
      </c>
      <c r="B66" s="135"/>
      <c r="L66" s="135"/>
      <c r="V66" s="135"/>
      <c r="AF66" s="135"/>
      <c r="AP66" s="135"/>
      <c r="AZ66" s="135"/>
      <c r="BJ66" s="135"/>
      <c r="BT66" s="135"/>
      <c r="CD66" s="135"/>
      <c r="CN66" s="135"/>
      <c r="CO66" s="135"/>
      <c r="CP66" s="135"/>
      <c r="CQ66" s="135"/>
      <c r="CR66" s="135"/>
      <c r="CS66" s="135"/>
      <c r="CT66" s="135"/>
      <c r="CU66" s="135"/>
      <c r="CX66" s="135"/>
      <c r="DH66" s="135"/>
      <c r="DR66" s="135"/>
      <c r="EB66" s="135"/>
      <c r="EL66" s="135"/>
      <c r="EV66" s="135"/>
      <c r="FF66" s="135"/>
      <c r="FP66" s="135"/>
      <c r="FZ66" s="135"/>
      <c r="GJ66" s="135"/>
      <c r="GT66" s="135"/>
      <c r="HD66" s="135"/>
      <c r="HN66" s="135"/>
      <c r="HX66" s="135"/>
      <c r="IH66" s="135"/>
      <c r="IR66" s="135"/>
      <c r="JB66" s="135"/>
      <c r="JL66" s="135"/>
    </row>
    <row xmlns:x14ac="http://schemas.microsoft.com/office/spreadsheetml/2009/9/ac" r="67" s="3" customFormat="true" x14ac:dyDescent="0.25">
      <c r="A67" s="423" t="str">
        <f ca="true">IF(ISBLANK('Data Summary'!A69),"",'Data Summary'!A69)</f>
        <v/>
      </c>
      <c r="B67" s="135"/>
      <c r="L67" s="135"/>
      <c r="V67" s="135"/>
      <c r="AF67" s="135"/>
      <c r="AP67" s="135"/>
      <c r="AZ67" s="135"/>
      <c r="BJ67" s="135"/>
      <c r="BT67" s="135"/>
      <c r="CD67" s="135"/>
      <c r="CN67" s="135"/>
      <c r="CO67" s="135"/>
      <c r="CP67" s="135"/>
      <c r="CQ67" s="135"/>
      <c r="CR67" s="135"/>
      <c r="CS67" s="135"/>
      <c r="CT67" s="135"/>
      <c r="CU67" s="135"/>
      <c r="CX67" s="135"/>
      <c r="DH67" s="135"/>
      <c r="DR67" s="135"/>
      <c r="EB67" s="135"/>
      <c r="EL67" s="135"/>
      <c r="EV67" s="135"/>
      <c r="FF67" s="135"/>
      <c r="FP67" s="135"/>
      <c r="FZ67" s="135"/>
      <c r="GJ67" s="135"/>
      <c r="GT67" s="135"/>
      <c r="HD67" s="135"/>
      <c r="HN67" s="135"/>
      <c r="HX67" s="135"/>
      <c r="IH67" s="135"/>
      <c r="IR67" s="135"/>
      <c r="JB67" s="135"/>
      <c r="JL67" s="135"/>
    </row>
    <row xmlns:x14ac="http://schemas.microsoft.com/office/spreadsheetml/2009/9/ac" r="68" s="3" customFormat="true" x14ac:dyDescent="0.25">
      <c r="A68" s="423" t="str">
        <f ca="true">IF(ISBLANK('Data Summary'!A70),"",'Data Summary'!A70)</f>
        <v/>
      </c>
      <c r="B68" s="135"/>
      <c r="L68" s="135"/>
      <c r="V68" s="135"/>
      <c r="AF68" s="135"/>
      <c r="AP68" s="135"/>
      <c r="AZ68" s="135"/>
      <c r="BJ68" s="135"/>
      <c r="BT68" s="135"/>
      <c r="CD68" s="135"/>
      <c r="CN68" s="135"/>
      <c r="CO68" s="135"/>
      <c r="CP68" s="135"/>
      <c r="CQ68" s="135"/>
      <c r="CR68" s="135"/>
      <c r="CS68" s="135"/>
      <c r="CT68" s="135"/>
      <c r="CU68" s="135"/>
      <c r="CX68" s="135"/>
      <c r="DH68" s="135"/>
      <c r="DR68" s="135"/>
      <c r="EB68" s="135"/>
      <c r="EL68" s="135"/>
      <c r="EV68" s="135"/>
      <c r="FF68" s="135"/>
      <c r="FP68" s="135"/>
      <c r="FZ68" s="135"/>
      <c r="GJ68" s="135"/>
      <c r="GT68" s="135"/>
      <c r="HD68" s="135"/>
      <c r="HN68" s="135"/>
      <c r="HX68" s="135"/>
      <c r="IH68" s="135"/>
      <c r="IR68" s="135"/>
      <c r="JB68" s="135"/>
      <c r="JL68" s="135"/>
    </row>
    <row xmlns:x14ac="http://schemas.microsoft.com/office/spreadsheetml/2009/9/ac" r="69" s="3" customFormat="true" x14ac:dyDescent="0.25">
      <c r="A69" s="423" t="str">
        <f ca="true">IF(ISBLANK('Data Summary'!A71),"",'Data Summary'!A71)</f>
        <v/>
      </c>
      <c r="B69" s="135"/>
      <c r="L69" s="135"/>
      <c r="V69" s="135"/>
      <c r="AF69" s="135"/>
      <c r="AP69" s="135"/>
      <c r="AZ69" s="135"/>
      <c r="BJ69" s="135"/>
      <c r="BT69" s="135"/>
      <c r="CD69" s="135"/>
      <c r="CN69" s="135"/>
      <c r="CO69" s="135"/>
      <c r="CP69" s="135"/>
      <c r="CQ69" s="135"/>
      <c r="CR69" s="135"/>
      <c r="CS69" s="135"/>
      <c r="CT69" s="135"/>
      <c r="CU69" s="135"/>
      <c r="CX69" s="135"/>
      <c r="DH69" s="135"/>
      <c r="DR69" s="135"/>
      <c r="EB69" s="135"/>
      <c r="EL69" s="135"/>
      <c r="EV69" s="135"/>
      <c r="FF69" s="135"/>
      <c r="FP69" s="135"/>
      <c r="FZ69" s="135"/>
      <c r="GJ69" s="135"/>
      <c r="GT69" s="135"/>
      <c r="HD69" s="135"/>
      <c r="HN69" s="135"/>
      <c r="HX69" s="135"/>
      <c r="IH69" s="135"/>
      <c r="IR69" s="135"/>
      <c r="JB69" s="135"/>
      <c r="JL69" s="135"/>
    </row>
    <row xmlns:x14ac="http://schemas.microsoft.com/office/spreadsheetml/2009/9/ac" r="70" s="3" customFormat="true" x14ac:dyDescent="0.25">
      <c r="A70" s="423" t="str">
        <f ca="true">IF(ISBLANK('Data Summary'!A72),"",'Data Summary'!A72)</f>
        <v/>
      </c>
      <c r="B70" s="135"/>
      <c r="L70" s="135"/>
      <c r="V70" s="135"/>
      <c r="AF70" s="135"/>
      <c r="AP70" s="135"/>
      <c r="AZ70" s="135"/>
      <c r="BJ70" s="135"/>
      <c r="BT70" s="135"/>
      <c r="CD70" s="135"/>
      <c r="CN70" s="135"/>
      <c r="CO70" s="135"/>
      <c r="CP70" s="135"/>
      <c r="CQ70" s="135"/>
      <c r="CR70" s="135"/>
      <c r="CS70" s="135"/>
      <c r="CT70" s="135"/>
      <c r="CU70" s="135"/>
      <c r="CX70" s="135"/>
      <c r="DH70" s="135"/>
      <c r="DR70" s="135"/>
      <c r="EB70" s="135"/>
      <c r="EL70" s="135"/>
      <c r="EV70" s="135"/>
      <c r="FF70" s="135"/>
      <c r="FP70" s="135"/>
      <c r="FZ70" s="135"/>
      <c r="GJ70" s="135"/>
      <c r="GT70" s="135"/>
      <c r="HD70" s="135"/>
      <c r="HN70" s="135"/>
      <c r="HX70" s="135"/>
      <c r="IH70" s="135"/>
      <c r="IR70" s="135"/>
      <c r="JB70" s="135"/>
      <c r="JL70" s="135"/>
    </row>
    <row xmlns:x14ac="http://schemas.microsoft.com/office/spreadsheetml/2009/9/ac" r="71" s="3" customFormat="true" x14ac:dyDescent="0.25">
      <c r="A71" s="423" t="str">
        <f ca="true">IF(ISBLANK('Data Summary'!A73),"",'Data Summary'!A73)</f>
        <v/>
      </c>
      <c r="B71" s="135"/>
      <c r="L71" s="135"/>
      <c r="V71" s="135"/>
      <c r="AF71" s="135"/>
      <c r="AP71" s="135"/>
      <c r="AZ71" s="135"/>
      <c r="BJ71" s="135"/>
      <c r="BT71" s="135"/>
      <c r="CD71" s="135"/>
      <c r="CN71" s="135"/>
      <c r="CO71" s="135"/>
      <c r="CP71" s="135"/>
      <c r="CQ71" s="135"/>
      <c r="CR71" s="135"/>
      <c r="CS71" s="135"/>
      <c r="CT71" s="135"/>
      <c r="CU71" s="135"/>
      <c r="CX71" s="135"/>
      <c r="DH71" s="135"/>
      <c r="DR71" s="135"/>
      <c r="EB71" s="135"/>
      <c r="EL71" s="135"/>
      <c r="EV71" s="135"/>
      <c r="FF71" s="135"/>
      <c r="FP71" s="135"/>
      <c r="FZ71" s="135"/>
      <c r="GJ71" s="135"/>
      <c r="GT71" s="135"/>
      <c r="HD71" s="135"/>
      <c r="HN71" s="135"/>
      <c r="HX71" s="135"/>
      <c r="IH71" s="135"/>
      <c r="IR71" s="135"/>
      <c r="JB71" s="135"/>
      <c r="JL71" s="135"/>
    </row>
    <row xmlns:x14ac="http://schemas.microsoft.com/office/spreadsheetml/2009/9/ac" r="72" s="3" customFormat="true" x14ac:dyDescent="0.25">
      <c r="A72" s="423" t="str">
        <f ca="true">IF(ISBLANK('Data Summary'!A74),"",'Data Summary'!A74)</f>
        <v/>
      </c>
      <c r="B72" s="135"/>
      <c r="L72" s="135"/>
      <c r="V72" s="135"/>
      <c r="AF72" s="135"/>
      <c r="AP72" s="135"/>
      <c r="AZ72" s="135"/>
      <c r="BJ72" s="135"/>
      <c r="BT72" s="135"/>
      <c r="CD72" s="135"/>
      <c r="CN72" s="135"/>
      <c r="CO72" s="135"/>
      <c r="CP72" s="135"/>
      <c r="CQ72" s="135"/>
      <c r="CR72" s="135"/>
      <c r="CS72" s="135"/>
      <c r="CT72" s="135"/>
      <c r="CU72" s="135"/>
      <c r="CX72" s="135"/>
      <c r="DH72" s="135"/>
      <c r="DR72" s="135"/>
      <c r="EB72" s="135"/>
      <c r="EL72" s="135"/>
      <c r="EV72" s="135"/>
      <c r="FF72" s="135"/>
      <c r="FP72" s="135"/>
      <c r="FZ72" s="135"/>
      <c r="GJ72" s="135"/>
      <c r="GT72" s="135"/>
      <c r="HD72" s="135"/>
      <c r="HN72" s="135"/>
      <c r="HX72" s="135"/>
      <c r="IH72" s="135"/>
      <c r="IR72" s="135"/>
      <c r="JB72" s="135"/>
      <c r="JL72" s="135"/>
    </row>
    <row xmlns:x14ac="http://schemas.microsoft.com/office/spreadsheetml/2009/9/ac" r="73" s="3" customFormat="true" x14ac:dyDescent="0.25">
      <c r="A73" s="423" t="str">
        <f ca="true">IF(ISBLANK('Data Summary'!A75),"",'Data Summary'!A75)</f>
        <v/>
      </c>
      <c r="B73" s="135"/>
      <c r="L73" s="135"/>
      <c r="V73" s="135"/>
      <c r="AF73" s="135"/>
      <c r="AP73" s="135"/>
      <c r="AZ73" s="135"/>
      <c r="BJ73" s="135"/>
      <c r="BT73" s="135"/>
      <c r="CD73" s="135"/>
      <c r="CN73" s="135"/>
      <c r="CO73" s="135"/>
      <c r="CP73" s="135"/>
      <c r="CQ73" s="135"/>
      <c r="CR73" s="135"/>
      <c r="CS73" s="135"/>
      <c r="CT73" s="135"/>
      <c r="CU73" s="135"/>
      <c r="CX73" s="135"/>
      <c r="DH73" s="135"/>
      <c r="DR73" s="135"/>
      <c r="EB73" s="135"/>
      <c r="EL73" s="135"/>
      <c r="EV73" s="135"/>
      <c r="FF73" s="135"/>
      <c r="FP73" s="135"/>
      <c r="FZ73" s="135"/>
      <c r="GJ73" s="135"/>
      <c r="GT73" s="135"/>
      <c r="HD73" s="135"/>
      <c r="HN73" s="135"/>
      <c r="HX73" s="135"/>
      <c r="IH73" s="135"/>
      <c r="IR73" s="135"/>
      <c r="JB73" s="135"/>
      <c r="JL73" s="135"/>
    </row>
    <row xmlns:x14ac="http://schemas.microsoft.com/office/spreadsheetml/2009/9/ac" r="74" s="3" customFormat="true" x14ac:dyDescent="0.25">
      <c r="A74" s="423" t="str">
        <f ca="true">IF(ISBLANK('Data Summary'!A76),"",'Data Summary'!A76)</f>
        <v/>
      </c>
      <c r="B74" s="135"/>
      <c r="L74" s="135"/>
      <c r="V74" s="135"/>
      <c r="AF74" s="135"/>
      <c r="AP74" s="135"/>
      <c r="AZ74" s="135"/>
      <c r="BJ74" s="135"/>
      <c r="BT74" s="135"/>
      <c r="CD74" s="135"/>
      <c r="CN74" s="135"/>
      <c r="CO74" s="135"/>
      <c r="CP74" s="135"/>
      <c r="CQ74" s="135"/>
      <c r="CR74" s="135"/>
      <c r="CS74" s="135"/>
      <c r="CT74" s="135"/>
      <c r="CU74" s="135"/>
      <c r="CX74" s="135"/>
      <c r="DH74" s="135"/>
      <c r="DR74" s="135"/>
      <c r="EB74" s="135"/>
      <c r="EL74" s="135"/>
      <c r="EV74" s="135"/>
      <c r="FF74" s="135"/>
      <c r="FP74" s="135"/>
      <c r="FZ74" s="135"/>
      <c r="GJ74" s="135"/>
      <c r="GT74" s="135"/>
      <c r="HD74" s="135"/>
      <c r="HN74" s="135"/>
      <c r="HX74" s="135"/>
      <c r="IH74" s="135"/>
      <c r="IR74" s="135"/>
      <c r="JB74" s="135"/>
      <c r="JL74" s="135"/>
    </row>
    <row xmlns:x14ac="http://schemas.microsoft.com/office/spreadsheetml/2009/9/ac" r="75" s="3" customFormat="true" x14ac:dyDescent="0.25">
      <c r="A75" s="423" t="str">
        <f ca="true">IF(ISBLANK('Data Summary'!A77),"",'Data Summary'!A77)</f>
        <v/>
      </c>
      <c r="B75" s="135"/>
      <c r="L75" s="135"/>
      <c r="V75" s="135"/>
      <c r="AF75" s="135"/>
      <c r="AP75" s="135"/>
      <c r="AZ75" s="135"/>
      <c r="BJ75" s="135"/>
      <c r="BT75" s="135"/>
      <c r="CD75" s="135"/>
      <c r="CN75" s="135"/>
      <c r="CO75" s="135"/>
      <c r="CP75" s="135"/>
      <c r="CQ75" s="135"/>
      <c r="CR75" s="135"/>
      <c r="CS75" s="135"/>
      <c r="CT75" s="135"/>
      <c r="CU75" s="135"/>
      <c r="CX75" s="135"/>
      <c r="DH75" s="135"/>
      <c r="DR75" s="135"/>
      <c r="EB75" s="135"/>
      <c r="EL75" s="135"/>
      <c r="EV75" s="135"/>
      <c r="FF75" s="135"/>
      <c r="FP75" s="135"/>
      <c r="FZ75" s="135"/>
      <c r="GJ75" s="135"/>
      <c r="GT75" s="135"/>
      <c r="HD75" s="135"/>
      <c r="HN75" s="135"/>
      <c r="HX75" s="135"/>
      <c r="IH75" s="135"/>
      <c r="IR75" s="135"/>
      <c r="JB75" s="135"/>
      <c r="JL75" s="135"/>
    </row>
    <row xmlns:x14ac="http://schemas.microsoft.com/office/spreadsheetml/2009/9/ac" r="76" s="3" customFormat="true" x14ac:dyDescent="0.25">
      <c r="A76" s="423" t="str">
        <f ca="true">IF(ISBLANK('Data Summary'!A78),"",'Data Summary'!A78)</f>
        <v/>
      </c>
      <c r="B76" s="135"/>
      <c r="L76" s="135"/>
      <c r="V76" s="135"/>
      <c r="AF76" s="135"/>
      <c r="AP76" s="135"/>
      <c r="AZ76" s="135"/>
      <c r="BJ76" s="135"/>
      <c r="BT76" s="135"/>
      <c r="CD76" s="135"/>
      <c r="CN76" s="135"/>
      <c r="CO76" s="135"/>
      <c r="CP76" s="135"/>
      <c r="CQ76" s="135"/>
      <c r="CR76" s="135"/>
      <c r="CS76" s="135"/>
      <c r="CT76" s="135"/>
      <c r="CU76" s="135"/>
      <c r="CX76" s="135"/>
      <c r="DH76" s="135"/>
      <c r="DR76" s="135"/>
      <c r="EB76" s="135"/>
      <c r="EL76" s="135"/>
      <c r="EV76" s="135"/>
      <c r="FF76" s="135"/>
      <c r="FP76" s="135"/>
      <c r="FZ76" s="135"/>
      <c r="GJ76" s="135"/>
      <c r="GT76" s="135"/>
      <c r="HD76" s="135"/>
      <c r="HN76" s="135"/>
      <c r="HX76" s="135"/>
      <c r="IH76" s="135"/>
      <c r="IR76" s="135"/>
      <c r="JB76" s="135"/>
      <c r="JL76" s="135"/>
    </row>
    <row xmlns:x14ac="http://schemas.microsoft.com/office/spreadsheetml/2009/9/ac" r="77" s="3" customFormat="true" x14ac:dyDescent="0.25">
      <c r="A77" s="423" t="str">
        <f ca="true">IF(ISBLANK('Data Summary'!A79),"",'Data Summary'!A79)</f>
        <v/>
      </c>
      <c r="B77" s="135"/>
      <c r="L77" s="135"/>
      <c r="V77" s="135"/>
      <c r="AF77" s="135"/>
      <c r="AP77" s="135"/>
      <c r="AZ77" s="135"/>
      <c r="BJ77" s="135"/>
      <c r="BT77" s="135"/>
      <c r="CD77" s="135"/>
      <c r="CN77" s="135"/>
      <c r="CO77" s="135"/>
      <c r="CP77" s="135"/>
      <c r="CQ77" s="135"/>
      <c r="CR77" s="135"/>
      <c r="CS77" s="135"/>
      <c r="CT77" s="135"/>
      <c r="CU77" s="135"/>
      <c r="CX77" s="135"/>
      <c r="DH77" s="135"/>
      <c r="DR77" s="135"/>
      <c r="EB77" s="135"/>
      <c r="EL77" s="135"/>
      <c r="EV77" s="135"/>
      <c r="FF77" s="135"/>
      <c r="FP77" s="135"/>
      <c r="FZ77" s="135"/>
      <c r="GJ77" s="135"/>
      <c r="GT77" s="135"/>
      <c r="HD77" s="135"/>
      <c r="HN77" s="135"/>
      <c r="HX77" s="135"/>
      <c r="IH77" s="135"/>
      <c r="IR77" s="135"/>
      <c r="JB77" s="135"/>
      <c r="JL77" s="135"/>
    </row>
    <row xmlns:x14ac="http://schemas.microsoft.com/office/spreadsheetml/2009/9/ac" r="78" s="3" customFormat="true" x14ac:dyDescent="0.25">
      <c r="A78" s="423" t="str">
        <f ca="true">IF(ISBLANK('Data Summary'!A80),"",'Data Summary'!A80)</f>
        <v/>
      </c>
      <c r="B78" s="135"/>
      <c r="L78" s="135"/>
      <c r="V78" s="135"/>
      <c r="AF78" s="135"/>
      <c r="AP78" s="135"/>
      <c r="AZ78" s="135"/>
      <c r="BJ78" s="135"/>
      <c r="BT78" s="135"/>
      <c r="CD78" s="135"/>
      <c r="CN78" s="135"/>
      <c r="CO78" s="135"/>
      <c r="CP78" s="135"/>
      <c r="CQ78" s="135"/>
      <c r="CR78" s="135"/>
      <c r="CS78" s="135"/>
      <c r="CT78" s="135"/>
      <c r="CU78" s="135"/>
      <c r="CX78" s="135"/>
      <c r="DH78" s="135"/>
      <c r="DR78" s="135"/>
      <c r="EB78" s="135"/>
      <c r="EL78" s="135"/>
      <c r="EV78" s="135"/>
      <c r="FF78" s="135"/>
      <c r="FP78" s="135"/>
      <c r="FZ78" s="135"/>
      <c r="GJ78" s="135"/>
      <c r="GT78" s="135"/>
      <c r="HD78" s="135"/>
      <c r="HN78" s="135"/>
      <c r="HX78" s="135"/>
      <c r="IH78" s="135"/>
      <c r="IR78" s="135"/>
      <c r="JB78" s="135"/>
      <c r="JL78" s="135"/>
    </row>
    <row xmlns:x14ac="http://schemas.microsoft.com/office/spreadsheetml/2009/9/ac" r="79" s="3" customFormat="true" x14ac:dyDescent="0.25">
      <c r="A79" s="423" t="str">
        <f ca="true">IF(ISBLANK('Data Summary'!A81),"",'Data Summary'!A81)</f>
        <v/>
      </c>
      <c r="B79" s="135"/>
      <c r="L79" s="135"/>
      <c r="V79" s="135"/>
      <c r="AF79" s="135"/>
      <c r="AP79" s="135"/>
      <c r="AZ79" s="135"/>
      <c r="BJ79" s="135"/>
      <c r="BT79" s="135"/>
      <c r="CD79" s="135"/>
      <c r="CN79" s="135"/>
      <c r="CO79" s="135"/>
      <c r="CP79" s="135"/>
      <c r="CQ79" s="135"/>
      <c r="CR79" s="135"/>
      <c r="CS79" s="135"/>
      <c r="CT79" s="135"/>
      <c r="CU79" s="135"/>
      <c r="CX79" s="135"/>
      <c r="DH79" s="135"/>
      <c r="DR79" s="135"/>
      <c r="EB79" s="135"/>
      <c r="EL79" s="135"/>
      <c r="EV79" s="135"/>
      <c r="FF79" s="135"/>
      <c r="FP79" s="135"/>
      <c r="FZ79" s="135"/>
      <c r="GJ79" s="135"/>
      <c r="GT79" s="135"/>
      <c r="HD79" s="135"/>
      <c r="HN79" s="135"/>
      <c r="HX79" s="135"/>
      <c r="IH79" s="135"/>
      <c r="IR79" s="135"/>
      <c r="JB79" s="135"/>
      <c r="JL79" s="135"/>
    </row>
    <row xmlns:x14ac="http://schemas.microsoft.com/office/spreadsheetml/2009/9/ac" r="80" s="3" customFormat="true" x14ac:dyDescent="0.25">
      <c r="A80" s="423" t="str">
        <f ca="true">IF(ISBLANK('Data Summary'!A82),"",'Data Summary'!A82)</f>
        <v/>
      </c>
      <c r="B80" s="135"/>
      <c r="L80" s="135"/>
      <c r="V80" s="135"/>
      <c r="AF80" s="135"/>
      <c r="AP80" s="135"/>
      <c r="AZ80" s="135"/>
      <c r="BJ80" s="135"/>
      <c r="BT80" s="135"/>
      <c r="CD80" s="135"/>
      <c r="CN80" s="135"/>
      <c r="CO80" s="135"/>
      <c r="CP80" s="135"/>
      <c r="CQ80" s="135"/>
      <c r="CR80" s="135"/>
      <c r="CS80" s="135"/>
      <c r="CT80" s="135"/>
      <c r="CU80" s="135"/>
      <c r="CX80" s="135"/>
      <c r="DH80" s="135"/>
      <c r="DR80" s="135"/>
      <c r="EB80" s="135"/>
      <c r="EL80" s="135"/>
      <c r="EV80" s="135"/>
      <c r="FF80" s="135"/>
      <c r="FP80" s="135"/>
      <c r="FZ80" s="135"/>
      <c r="GJ80" s="135"/>
      <c r="GT80" s="135"/>
      <c r="HD80" s="135"/>
      <c r="HN80" s="135"/>
      <c r="HX80" s="135"/>
      <c r="IH80" s="135"/>
      <c r="IR80" s="135"/>
      <c r="JB80" s="135"/>
      <c r="JL80" s="135"/>
    </row>
    <row xmlns:x14ac="http://schemas.microsoft.com/office/spreadsheetml/2009/9/ac" r="81" s="3" customFormat="true" x14ac:dyDescent="0.25">
      <c r="A81" s="423" t="str">
        <f ca="true">IF(ISBLANK('Data Summary'!A83),"",'Data Summary'!A83)</f>
        <v/>
      </c>
      <c r="B81" s="135"/>
      <c r="L81" s="135"/>
      <c r="V81" s="135"/>
      <c r="AF81" s="135"/>
      <c r="AP81" s="135"/>
      <c r="AZ81" s="135"/>
      <c r="BJ81" s="135"/>
      <c r="BT81" s="135"/>
      <c r="CD81" s="135"/>
      <c r="CN81" s="135"/>
      <c r="CO81" s="135"/>
      <c r="CP81" s="135"/>
      <c r="CQ81" s="135"/>
      <c r="CR81" s="135"/>
      <c r="CS81" s="135"/>
      <c r="CT81" s="135"/>
      <c r="CU81" s="135"/>
      <c r="CX81" s="135"/>
      <c r="DH81" s="135"/>
      <c r="DR81" s="135"/>
      <c r="EB81" s="135"/>
      <c r="EL81" s="135"/>
      <c r="EV81" s="135"/>
      <c r="FF81" s="135"/>
      <c r="FP81" s="135"/>
      <c r="FZ81" s="135"/>
      <c r="GJ81" s="135"/>
      <c r="GT81" s="135"/>
      <c r="HD81" s="135"/>
      <c r="HN81" s="135"/>
      <c r="HX81" s="135"/>
      <c r="IH81" s="135"/>
      <c r="IR81" s="135"/>
      <c r="JB81" s="135"/>
      <c r="JL81" s="135"/>
    </row>
    <row xmlns:x14ac="http://schemas.microsoft.com/office/spreadsheetml/2009/9/ac" r="82" s="3" customFormat="true" x14ac:dyDescent="0.25">
      <c r="A82" s="423" t="str">
        <f ca="true">IF(ISBLANK('Data Summary'!A84),"",'Data Summary'!A84)</f>
        <v/>
      </c>
      <c r="B82" s="135"/>
      <c r="L82" s="135"/>
      <c r="V82" s="135"/>
      <c r="AF82" s="135"/>
      <c r="AP82" s="135"/>
      <c r="AZ82" s="135"/>
      <c r="BJ82" s="135"/>
      <c r="BT82" s="135"/>
      <c r="CD82" s="135"/>
      <c r="CN82" s="135"/>
      <c r="CO82" s="135"/>
      <c r="CP82" s="135"/>
      <c r="CQ82" s="135"/>
      <c r="CR82" s="135"/>
      <c r="CS82" s="135"/>
      <c r="CT82" s="135"/>
      <c r="CU82" s="135"/>
      <c r="CX82" s="135"/>
      <c r="DH82" s="135"/>
      <c r="DR82" s="135"/>
      <c r="EB82" s="135"/>
      <c r="EL82" s="135"/>
      <c r="EV82" s="135"/>
      <c r="FF82" s="135"/>
      <c r="FP82" s="135"/>
      <c r="FZ82" s="135"/>
      <c r="GJ82" s="135"/>
      <c r="GT82" s="135"/>
      <c r="HD82" s="135"/>
      <c r="HN82" s="135"/>
      <c r="HX82" s="135"/>
      <c r="IH82" s="135"/>
      <c r="IR82" s="135"/>
      <c r="JB82" s="135"/>
      <c r="JL82" s="135"/>
    </row>
    <row xmlns:x14ac="http://schemas.microsoft.com/office/spreadsheetml/2009/9/ac" r="83" s="3" customFormat="true" x14ac:dyDescent="0.25">
      <c r="A83" s="423" t="str">
        <f ca="true">IF(ISBLANK('Data Summary'!A85),"",'Data Summary'!A85)</f>
        <v/>
      </c>
      <c r="B83" s="135"/>
      <c r="L83" s="135"/>
      <c r="V83" s="135"/>
      <c r="AF83" s="135"/>
      <c r="AP83" s="135"/>
      <c r="AZ83" s="135"/>
      <c r="BJ83" s="135"/>
      <c r="BT83" s="135"/>
      <c r="CD83" s="135"/>
      <c r="CN83" s="135"/>
      <c r="CO83" s="135"/>
      <c r="CP83" s="135"/>
      <c r="CQ83" s="135"/>
      <c r="CR83" s="135"/>
      <c r="CS83" s="135"/>
      <c r="CT83" s="135"/>
      <c r="CU83" s="135"/>
      <c r="CX83" s="135"/>
      <c r="DH83" s="135"/>
      <c r="DR83" s="135"/>
      <c r="EB83" s="135"/>
      <c r="EL83" s="135"/>
      <c r="EV83" s="135"/>
      <c r="FF83" s="135"/>
      <c r="FP83" s="135"/>
      <c r="FZ83" s="135"/>
      <c r="GJ83" s="135"/>
      <c r="GT83" s="135"/>
      <c r="HD83" s="135"/>
      <c r="HN83" s="135"/>
      <c r="HX83" s="135"/>
      <c r="IH83" s="135"/>
      <c r="IR83" s="135"/>
      <c r="JB83" s="135"/>
      <c r="JL83" s="135"/>
    </row>
    <row xmlns:x14ac="http://schemas.microsoft.com/office/spreadsheetml/2009/9/ac" r="84" s="3" customFormat="true" x14ac:dyDescent="0.25">
      <c r="A84" s="423" t="str">
        <f ca="true">IF(ISBLANK('Data Summary'!A86),"",'Data Summary'!A86)</f>
        <v/>
      </c>
      <c r="B84" s="135"/>
      <c r="L84" s="135"/>
      <c r="V84" s="135"/>
      <c r="AF84" s="135"/>
      <c r="AP84" s="135"/>
      <c r="AZ84" s="135"/>
      <c r="BJ84" s="135"/>
      <c r="BT84" s="135"/>
      <c r="CD84" s="135"/>
      <c r="CN84" s="135"/>
      <c r="CO84" s="135"/>
      <c r="CP84" s="135"/>
      <c r="CQ84" s="135"/>
      <c r="CR84" s="135"/>
      <c r="CS84" s="135"/>
      <c r="CT84" s="135"/>
      <c r="CU84" s="135"/>
      <c r="CX84" s="135"/>
      <c r="DH84" s="135"/>
      <c r="DR84" s="135"/>
      <c r="EB84" s="135"/>
      <c r="EL84" s="135"/>
      <c r="EV84" s="135"/>
      <c r="FF84" s="135"/>
      <c r="FP84" s="135"/>
      <c r="FZ84" s="135"/>
      <c r="GJ84" s="135"/>
      <c r="GT84" s="135"/>
      <c r="HD84" s="135"/>
      <c r="HN84" s="135"/>
      <c r="HX84" s="135"/>
      <c r="IH84" s="135"/>
      <c r="IR84" s="135"/>
      <c r="JB84" s="135"/>
      <c r="JL84" s="135"/>
    </row>
    <row xmlns:x14ac="http://schemas.microsoft.com/office/spreadsheetml/2009/9/ac" r="85" s="3" customFormat="true" x14ac:dyDescent="0.25">
      <c r="A85" s="423" t="str">
        <f ca="true">IF(ISBLANK('Data Summary'!A87),"",'Data Summary'!A87)</f>
        <v/>
      </c>
      <c r="B85" s="135"/>
      <c r="L85" s="135"/>
      <c r="V85" s="135"/>
      <c r="AF85" s="135"/>
      <c r="AP85" s="135"/>
      <c r="AZ85" s="135"/>
      <c r="BJ85" s="135"/>
      <c r="BT85" s="135"/>
      <c r="CD85" s="135"/>
      <c r="CN85" s="135"/>
      <c r="CO85" s="135"/>
      <c r="CP85" s="135"/>
      <c r="CQ85" s="135"/>
      <c r="CR85" s="135"/>
      <c r="CS85" s="135"/>
      <c r="CT85" s="135"/>
      <c r="CU85" s="135"/>
      <c r="CX85" s="135"/>
      <c r="DH85" s="135"/>
      <c r="DR85" s="135"/>
      <c r="EB85" s="135"/>
      <c r="EL85" s="135"/>
      <c r="EV85" s="135"/>
      <c r="FF85" s="135"/>
      <c r="FP85" s="135"/>
      <c r="FZ85" s="135"/>
      <c r="GJ85" s="135"/>
      <c r="GT85" s="135"/>
      <c r="HD85" s="135"/>
      <c r="HN85" s="135"/>
      <c r="HX85" s="135"/>
      <c r="IH85" s="135"/>
      <c r="IR85" s="135"/>
      <c r="JB85" s="135"/>
      <c r="JL85" s="135"/>
    </row>
    <row xmlns:x14ac="http://schemas.microsoft.com/office/spreadsheetml/2009/9/ac" r="86" s="3" customFormat="true" x14ac:dyDescent="0.25">
      <c r="A86" s="423" t="str">
        <f ca="true">IF(ISBLANK('Data Summary'!A88),"",'Data Summary'!A88)</f>
        <v/>
      </c>
      <c r="B86" s="135"/>
      <c r="L86" s="135"/>
      <c r="V86" s="135"/>
      <c r="AF86" s="135"/>
      <c r="AP86" s="135"/>
      <c r="AZ86" s="135"/>
      <c r="BJ86" s="135"/>
      <c r="BT86" s="135"/>
      <c r="CD86" s="135"/>
      <c r="CN86" s="135"/>
      <c r="CO86" s="135"/>
      <c r="CP86" s="135"/>
      <c r="CQ86" s="135"/>
      <c r="CR86" s="135"/>
      <c r="CS86" s="135"/>
      <c r="CT86" s="135"/>
      <c r="CU86" s="135"/>
      <c r="CX86" s="135"/>
      <c r="DH86" s="135"/>
      <c r="DR86" s="135"/>
      <c r="EB86" s="135"/>
      <c r="EL86" s="135"/>
      <c r="EV86" s="135"/>
      <c r="FF86" s="135"/>
      <c r="FP86" s="135"/>
      <c r="FZ86" s="135"/>
      <c r="GJ86" s="135"/>
      <c r="GT86" s="135"/>
      <c r="HD86" s="135"/>
      <c r="HN86" s="135"/>
      <c r="HX86" s="135"/>
      <c r="IH86" s="135"/>
      <c r="IR86" s="135"/>
      <c r="JB86" s="135"/>
      <c r="JL86" s="135"/>
    </row>
    <row xmlns:x14ac="http://schemas.microsoft.com/office/spreadsheetml/2009/9/ac" r="87" s="3" customFormat="true" x14ac:dyDescent="0.25">
      <c r="A87" s="423" t="str">
        <f ca="true">IF(ISBLANK('Data Summary'!A89),"",'Data Summary'!A89)</f>
        <v/>
      </c>
      <c r="B87" s="135"/>
      <c r="L87" s="135"/>
      <c r="V87" s="135"/>
      <c r="AF87" s="135"/>
      <c r="AP87" s="135"/>
      <c r="AZ87" s="135"/>
      <c r="BJ87" s="135"/>
      <c r="BT87" s="135"/>
      <c r="CD87" s="135"/>
      <c r="CN87" s="135"/>
      <c r="CO87" s="135"/>
      <c r="CP87" s="135"/>
      <c r="CQ87" s="135"/>
      <c r="CR87" s="135"/>
      <c r="CS87" s="135"/>
      <c r="CT87" s="135"/>
      <c r="CU87" s="135"/>
      <c r="CX87" s="135"/>
      <c r="DH87" s="135"/>
      <c r="DR87" s="135"/>
      <c r="EB87" s="135"/>
      <c r="EL87" s="135"/>
      <c r="EV87" s="135"/>
      <c r="FF87" s="135"/>
      <c r="FP87" s="135"/>
      <c r="FZ87" s="135"/>
      <c r="GJ87" s="135"/>
      <c r="GT87" s="135"/>
      <c r="HD87" s="135"/>
      <c r="HN87" s="135"/>
      <c r="HX87" s="135"/>
      <c r="IH87" s="135"/>
      <c r="IR87" s="135"/>
      <c r="JB87" s="135"/>
      <c r="JL87" s="135"/>
    </row>
    <row xmlns:x14ac="http://schemas.microsoft.com/office/spreadsheetml/2009/9/ac" r="88" s="3" customFormat="true" x14ac:dyDescent="0.25">
      <c r="A88" s="423" t="str">
        <f ca="true">IF(ISBLANK('Data Summary'!A90),"",'Data Summary'!A90)</f>
        <v/>
      </c>
      <c r="B88" s="135"/>
      <c r="L88" s="135"/>
      <c r="V88" s="135"/>
      <c r="AF88" s="135"/>
      <c r="AP88" s="135"/>
      <c r="AZ88" s="135"/>
      <c r="BJ88" s="135"/>
      <c r="BT88" s="135"/>
      <c r="CD88" s="135"/>
      <c r="CN88" s="135"/>
      <c r="CO88" s="135"/>
      <c r="CP88" s="135"/>
      <c r="CQ88" s="135"/>
      <c r="CR88" s="135"/>
      <c r="CS88" s="135"/>
      <c r="CT88" s="135"/>
      <c r="CU88" s="135"/>
      <c r="CX88" s="135"/>
      <c r="DH88" s="135"/>
      <c r="DR88" s="135"/>
      <c r="EB88" s="135"/>
      <c r="EL88" s="135"/>
      <c r="EV88" s="135"/>
      <c r="FF88" s="135"/>
      <c r="FP88" s="135"/>
      <c r="FZ88" s="135"/>
      <c r="GJ88" s="135"/>
      <c r="GT88" s="135"/>
      <c r="HD88" s="135"/>
      <c r="HN88" s="135"/>
      <c r="HX88" s="135"/>
      <c r="IH88" s="135"/>
      <c r="IR88" s="135"/>
      <c r="JB88" s="135"/>
      <c r="JL88" s="135"/>
    </row>
    <row xmlns:x14ac="http://schemas.microsoft.com/office/spreadsheetml/2009/9/ac" r="89" s="3" customFormat="true" x14ac:dyDescent="0.25">
      <c r="A89" s="423" t="str">
        <f ca="true">IF(ISBLANK('Data Summary'!A91),"",'Data Summary'!A91)</f>
        <v/>
      </c>
      <c r="B89" s="135"/>
      <c r="L89" s="135"/>
      <c r="V89" s="135"/>
      <c r="AF89" s="135"/>
      <c r="AP89" s="135"/>
      <c r="AZ89" s="135"/>
      <c r="BJ89" s="135"/>
      <c r="BT89" s="135"/>
      <c r="CD89" s="135"/>
      <c r="CN89" s="135"/>
      <c r="CO89" s="135"/>
      <c r="CP89" s="135"/>
      <c r="CQ89" s="135"/>
      <c r="CR89" s="135"/>
      <c r="CS89" s="135"/>
      <c r="CT89" s="135"/>
      <c r="CU89" s="135"/>
      <c r="CX89" s="135"/>
      <c r="DH89" s="135"/>
      <c r="DR89" s="135"/>
      <c r="EB89" s="135"/>
      <c r="EL89" s="135"/>
      <c r="EV89" s="135"/>
      <c r="FF89" s="135"/>
      <c r="FP89" s="135"/>
      <c r="FZ89" s="135"/>
      <c r="GJ89" s="135"/>
      <c r="GT89" s="135"/>
      <c r="HD89" s="135"/>
      <c r="HN89" s="135"/>
      <c r="HX89" s="135"/>
      <c r="IH89" s="135"/>
      <c r="IR89" s="135"/>
      <c r="JB89" s="135"/>
      <c r="JL89" s="135"/>
    </row>
    <row xmlns:x14ac="http://schemas.microsoft.com/office/spreadsheetml/2009/9/ac" r="90" s="3" customFormat="true" x14ac:dyDescent="0.25">
      <c r="A90" s="423" t="str">
        <f ca="true">IF(ISBLANK('Data Summary'!A92),"",'Data Summary'!A92)</f>
        <v/>
      </c>
      <c r="B90" s="135"/>
      <c r="L90" s="135"/>
      <c r="V90" s="135"/>
      <c r="AF90" s="135"/>
      <c r="AP90" s="135"/>
      <c r="AZ90" s="135"/>
      <c r="BJ90" s="135"/>
      <c r="BT90" s="135"/>
      <c r="CD90" s="135"/>
      <c r="CN90" s="135"/>
      <c r="CO90" s="135"/>
      <c r="CP90" s="135"/>
      <c r="CQ90" s="135"/>
      <c r="CR90" s="135"/>
      <c r="CS90" s="135"/>
      <c r="CT90" s="135"/>
      <c r="CU90" s="135"/>
      <c r="CX90" s="135"/>
      <c r="DH90" s="135"/>
      <c r="DR90" s="135"/>
      <c r="EB90" s="135"/>
      <c r="EL90" s="135"/>
      <c r="EV90" s="135"/>
      <c r="FF90" s="135"/>
      <c r="FP90" s="135"/>
      <c r="FZ90" s="135"/>
      <c r="GJ90" s="135"/>
      <c r="GT90" s="135"/>
      <c r="HD90" s="135"/>
      <c r="HN90" s="135"/>
      <c r="HX90" s="135"/>
      <c r="IH90" s="135"/>
      <c r="IR90" s="135"/>
      <c r="JB90" s="135"/>
      <c r="JL90" s="135"/>
    </row>
    <row xmlns:x14ac="http://schemas.microsoft.com/office/spreadsheetml/2009/9/ac" r="91" s="3" customFormat="true" x14ac:dyDescent="0.25">
      <c r="A91" s="423" t="str">
        <f ca="true">IF(ISBLANK('Data Summary'!A93),"",'Data Summary'!A93)</f>
        <v/>
      </c>
      <c r="B91" s="135"/>
      <c r="L91" s="135"/>
      <c r="V91" s="135"/>
      <c r="AF91" s="135"/>
      <c r="AP91" s="135"/>
      <c r="AZ91" s="135"/>
      <c r="BJ91" s="135"/>
      <c r="BT91" s="135"/>
      <c r="CD91" s="135"/>
      <c r="CN91" s="135"/>
      <c r="CO91" s="135"/>
      <c r="CP91" s="135"/>
      <c r="CQ91" s="135"/>
      <c r="CR91" s="135"/>
      <c r="CS91" s="135"/>
      <c r="CT91" s="135"/>
      <c r="CU91" s="135"/>
      <c r="CX91" s="135"/>
      <c r="DH91" s="135"/>
      <c r="DR91" s="135"/>
      <c r="EB91" s="135"/>
      <c r="EL91" s="135"/>
      <c r="EV91" s="135"/>
      <c r="FF91" s="135"/>
      <c r="FP91" s="135"/>
      <c r="FZ91" s="135"/>
      <c r="GJ91" s="135"/>
      <c r="GT91" s="135"/>
      <c r="HD91" s="135"/>
      <c r="HN91" s="135"/>
      <c r="HX91" s="135"/>
      <c r="IH91" s="135"/>
      <c r="IR91" s="135"/>
      <c r="JB91" s="135"/>
      <c r="JL91" s="135"/>
    </row>
    <row xmlns:x14ac="http://schemas.microsoft.com/office/spreadsheetml/2009/9/ac" r="92" s="3" customFormat="true" x14ac:dyDescent="0.25">
      <c r="A92" s="423" t="str">
        <f ca="true">IF(ISBLANK('Data Summary'!A94),"",'Data Summary'!A94)</f>
        <v/>
      </c>
      <c r="B92" s="135"/>
      <c r="L92" s="135"/>
      <c r="V92" s="135"/>
      <c r="AF92" s="135"/>
      <c r="AP92" s="135"/>
      <c r="AZ92" s="135"/>
      <c r="BJ92" s="135"/>
      <c r="BT92" s="135"/>
      <c r="CD92" s="135"/>
      <c r="CN92" s="135"/>
      <c r="CO92" s="135"/>
      <c r="CP92" s="135"/>
      <c r="CQ92" s="135"/>
      <c r="CR92" s="135"/>
      <c r="CS92" s="135"/>
      <c r="CT92" s="135"/>
      <c r="CU92" s="135"/>
      <c r="CX92" s="135"/>
      <c r="DH92" s="135"/>
      <c r="DR92" s="135"/>
      <c r="EB92" s="135"/>
      <c r="EL92" s="135"/>
      <c r="EV92" s="135"/>
      <c r="FF92" s="135"/>
      <c r="FP92" s="135"/>
      <c r="FZ92" s="135"/>
      <c r="GJ92" s="135"/>
      <c r="GT92" s="135"/>
      <c r="HD92" s="135"/>
      <c r="HN92" s="135"/>
      <c r="HX92" s="135"/>
      <c r="IH92" s="135"/>
      <c r="IR92" s="135"/>
      <c r="JB92" s="135"/>
      <c r="JL92" s="135"/>
    </row>
    <row xmlns:x14ac="http://schemas.microsoft.com/office/spreadsheetml/2009/9/ac" r="93" s="3" customFormat="true" x14ac:dyDescent="0.25">
      <c r="A93" s="423" t="str">
        <f ca="true">IF(ISBLANK('Data Summary'!A95),"",'Data Summary'!A95)</f>
        <v/>
      </c>
      <c r="B93" s="135"/>
      <c r="L93" s="135"/>
      <c r="V93" s="135"/>
      <c r="AF93" s="135"/>
      <c r="AP93" s="135"/>
      <c r="AZ93" s="135"/>
      <c r="BJ93" s="135"/>
      <c r="BT93" s="135"/>
      <c r="CD93" s="135"/>
      <c r="CN93" s="135"/>
      <c r="CO93" s="135"/>
      <c r="CP93" s="135"/>
      <c r="CQ93" s="135"/>
      <c r="CR93" s="135"/>
      <c r="CS93" s="135"/>
      <c r="CT93" s="135"/>
      <c r="CU93" s="135"/>
      <c r="CX93" s="135"/>
      <c r="DH93" s="135"/>
      <c r="DR93" s="135"/>
      <c r="EB93" s="135"/>
      <c r="EL93" s="135"/>
      <c r="EV93" s="135"/>
      <c r="FF93" s="135"/>
      <c r="FP93" s="135"/>
      <c r="FZ93" s="135"/>
      <c r="GJ93" s="135"/>
      <c r="GT93" s="135"/>
      <c r="HD93" s="135"/>
      <c r="HN93" s="135"/>
      <c r="HX93" s="135"/>
      <c r="IH93" s="135"/>
      <c r="IR93" s="135"/>
      <c r="JB93" s="135"/>
      <c r="JL93" s="135"/>
    </row>
    <row xmlns:x14ac="http://schemas.microsoft.com/office/spreadsheetml/2009/9/ac" r="94" s="3" customFormat="true" x14ac:dyDescent="0.25">
      <c r="A94" s="423" t="str">
        <f ca="true">IF(ISBLANK('Data Summary'!A96),"",'Data Summary'!A96)</f>
        <v/>
      </c>
      <c r="B94" s="135"/>
      <c r="L94" s="135"/>
      <c r="V94" s="135"/>
      <c r="AF94" s="135"/>
      <c r="AP94" s="135"/>
      <c r="AZ94" s="135"/>
      <c r="BJ94" s="135"/>
      <c r="BT94" s="135"/>
      <c r="CD94" s="135"/>
      <c r="CN94" s="135"/>
      <c r="CO94" s="135"/>
      <c r="CP94" s="135"/>
      <c r="CQ94" s="135"/>
      <c r="CR94" s="135"/>
      <c r="CS94" s="135"/>
      <c r="CT94" s="135"/>
      <c r="CU94" s="135"/>
      <c r="CX94" s="135"/>
      <c r="DH94" s="135"/>
      <c r="DR94" s="135"/>
      <c r="EB94" s="135"/>
      <c r="EL94" s="135"/>
      <c r="EV94" s="135"/>
      <c r="FF94" s="135"/>
      <c r="FP94" s="135"/>
      <c r="FZ94" s="135"/>
      <c r="GJ94" s="135"/>
      <c r="GT94" s="135"/>
      <c r="HD94" s="135"/>
      <c r="HN94" s="135"/>
      <c r="HX94" s="135"/>
      <c r="IH94" s="135"/>
      <c r="IR94" s="135"/>
      <c r="JB94" s="135"/>
      <c r="JL94" s="135"/>
    </row>
    <row xmlns:x14ac="http://schemas.microsoft.com/office/spreadsheetml/2009/9/ac" r="95" s="3" customFormat="true" x14ac:dyDescent="0.25">
      <c r="A95" s="423" t="str">
        <f ca="true">IF(ISBLANK('Data Summary'!A97),"",'Data Summary'!A97)</f>
        <v/>
      </c>
      <c r="B95" s="135"/>
      <c r="L95" s="135"/>
      <c r="V95" s="135"/>
      <c r="AF95" s="135"/>
      <c r="AP95" s="135"/>
      <c r="AZ95" s="135"/>
      <c r="BJ95" s="135"/>
      <c r="BT95" s="135"/>
      <c r="CD95" s="135"/>
      <c r="CN95" s="135"/>
      <c r="CO95" s="135"/>
      <c r="CP95" s="135"/>
      <c r="CQ95" s="135"/>
      <c r="CR95" s="135"/>
      <c r="CS95" s="135"/>
      <c r="CT95" s="135"/>
      <c r="CU95" s="135"/>
      <c r="CX95" s="135"/>
      <c r="DH95" s="135"/>
      <c r="DR95" s="135"/>
      <c r="EB95" s="135"/>
      <c r="EL95" s="135"/>
      <c r="EV95" s="135"/>
      <c r="FF95" s="135"/>
      <c r="FP95" s="135"/>
      <c r="FZ95" s="135"/>
      <c r="GJ95" s="135"/>
      <c r="GT95" s="135"/>
      <c r="HD95" s="135"/>
      <c r="HN95" s="135"/>
      <c r="HX95" s="135"/>
      <c r="IH95" s="135"/>
      <c r="IR95" s="135"/>
      <c r="JB95" s="135"/>
      <c r="JL95" s="135"/>
    </row>
    <row xmlns:x14ac="http://schemas.microsoft.com/office/spreadsheetml/2009/9/ac" r="96" s="3" customFormat="true" x14ac:dyDescent="0.25">
      <c r="A96" s="423" t="str">
        <f ca="true">IF(ISBLANK('Data Summary'!A98),"",'Data Summary'!A98)</f>
        <v/>
      </c>
      <c r="B96" s="135"/>
      <c r="L96" s="135"/>
      <c r="V96" s="135"/>
      <c r="AF96" s="135"/>
      <c r="AP96" s="135"/>
      <c r="AZ96" s="135"/>
      <c r="BJ96" s="135"/>
      <c r="BT96" s="135"/>
      <c r="CD96" s="135"/>
      <c r="CN96" s="135"/>
      <c r="CO96" s="135"/>
      <c r="CP96" s="135"/>
      <c r="CQ96" s="135"/>
      <c r="CR96" s="135"/>
      <c r="CS96" s="135"/>
      <c r="CT96" s="135"/>
      <c r="CU96" s="135"/>
      <c r="CX96" s="135"/>
      <c r="DH96" s="135"/>
      <c r="DR96" s="135"/>
      <c r="EB96" s="135"/>
      <c r="EL96" s="135"/>
      <c r="EV96" s="135"/>
      <c r="FF96" s="135"/>
      <c r="FP96" s="135"/>
      <c r="FZ96" s="135"/>
      <c r="GJ96" s="135"/>
      <c r="GT96" s="135"/>
      <c r="HD96" s="135"/>
      <c r="HN96" s="135"/>
      <c r="HX96" s="135"/>
      <c r="IH96" s="135"/>
      <c r="IR96" s="135"/>
      <c r="JB96" s="135"/>
      <c r="JL96" s="135"/>
    </row>
    <row xmlns:x14ac="http://schemas.microsoft.com/office/spreadsheetml/2009/9/ac" r="97" s="3" customFormat="true" x14ac:dyDescent="0.25">
      <c r="A97" s="423" t="str">
        <f ca="true">IF(ISBLANK('Data Summary'!A99),"",'Data Summary'!A99)</f>
        <v/>
      </c>
      <c r="B97" s="135"/>
      <c r="L97" s="135"/>
      <c r="V97" s="135"/>
      <c r="AF97" s="135"/>
      <c r="AP97" s="135"/>
      <c r="AZ97" s="135"/>
      <c r="BJ97" s="135"/>
      <c r="BT97" s="135"/>
      <c r="CD97" s="135"/>
      <c r="CN97" s="135"/>
      <c r="CO97" s="135"/>
      <c r="CP97" s="135"/>
      <c r="CQ97" s="135"/>
      <c r="CR97" s="135"/>
      <c r="CS97" s="135"/>
      <c r="CT97" s="135"/>
      <c r="CU97" s="135"/>
      <c r="CX97" s="135"/>
      <c r="DH97" s="135"/>
      <c r="DR97" s="135"/>
      <c r="EB97" s="135"/>
      <c r="EL97" s="135"/>
      <c r="EV97" s="135"/>
      <c r="FF97" s="135"/>
      <c r="FP97" s="135"/>
      <c r="FZ97" s="135"/>
      <c r="GJ97" s="135"/>
      <c r="GT97" s="135"/>
      <c r="HD97" s="135"/>
      <c r="HN97" s="135"/>
      <c r="HX97" s="135"/>
      <c r="IH97" s="135"/>
      <c r="IR97" s="135"/>
      <c r="JB97" s="135"/>
      <c r="JL97" s="135"/>
    </row>
    <row xmlns:x14ac="http://schemas.microsoft.com/office/spreadsheetml/2009/9/ac" r="98" s="3" customFormat="true" x14ac:dyDescent="0.25">
      <c r="A98" s="423" t="str">
        <f ca="true">IF(ISBLANK('Data Summary'!A100),"",'Data Summary'!A100)</f>
        <v/>
      </c>
      <c r="B98" s="135"/>
      <c r="L98" s="135"/>
      <c r="V98" s="135"/>
      <c r="AF98" s="135"/>
      <c r="AP98" s="135"/>
      <c r="AZ98" s="135"/>
      <c r="BJ98" s="135"/>
      <c r="BT98" s="135"/>
      <c r="CD98" s="135"/>
      <c r="CN98" s="135"/>
      <c r="CO98" s="135"/>
      <c r="CP98" s="135"/>
      <c r="CQ98" s="135"/>
      <c r="CR98" s="135"/>
      <c r="CS98" s="135"/>
      <c r="CT98" s="135"/>
      <c r="CU98" s="135"/>
      <c r="CX98" s="135"/>
      <c r="DH98" s="135"/>
      <c r="DR98" s="135"/>
      <c r="EB98" s="135"/>
      <c r="EL98" s="135"/>
      <c r="EV98" s="135"/>
      <c r="FF98" s="135"/>
      <c r="FP98" s="135"/>
      <c r="FZ98" s="135"/>
      <c r="GJ98" s="135"/>
      <c r="GT98" s="135"/>
      <c r="HD98" s="135"/>
      <c r="HN98" s="135"/>
      <c r="HX98" s="135"/>
      <c r="IH98" s="135"/>
      <c r="IR98" s="135"/>
      <c r="JB98" s="135"/>
      <c r="JL98" s="135"/>
    </row>
    <row xmlns:x14ac="http://schemas.microsoft.com/office/spreadsheetml/2009/9/ac" r="99" s="3" customFormat="true" x14ac:dyDescent="0.25">
      <c r="A99" s="423" t="str">
        <f ca="true">IF(ISBLANK('Data Summary'!A101),"",'Data Summary'!A101)</f>
        <v/>
      </c>
      <c r="B99" s="135"/>
      <c r="L99" s="135"/>
      <c r="V99" s="135"/>
      <c r="AF99" s="135"/>
      <c r="AP99" s="135"/>
      <c r="AZ99" s="135"/>
      <c r="BJ99" s="135"/>
      <c r="BT99" s="135"/>
      <c r="CD99" s="135"/>
      <c r="CN99" s="135"/>
      <c r="CO99" s="135"/>
      <c r="CP99" s="135"/>
      <c r="CQ99" s="135"/>
      <c r="CR99" s="135"/>
      <c r="CS99" s="135"/>
      <c r="CT99" s="135"/>
      <c r="CU99" s="135"/>
      <c r="CX99" s="135"/>
      <c r="DH99" s="135"/>
      <c r="DR99" s="135"/>
      <c r="EB99" s="135"/>
      <c r="EL99" s="135"/>
      <c r="EV99" s="135"/>
      <c r="FF99" s="135"/>
      <c r="FP99" s="135"/>
      <c r="FZ99" s="135"/>
      <c r="GJ99" s="135"/>
      <c r="GT99" s="135"/>
      <c r="HD99" s="135"/>
      <c r="HN99" s="135"/>
      <c r="HX99" s="135"/>
      <c r="IH99" s="135"/>
      <c r="IR99" s="135"/>
      <c r="JB99" s="135"/>
      <c r="JL99" s="135"/>
    </row>
    <row xmlns:x14ac="http://schemas.microsoft.com/office/spreadsheetml/2009/9/ac" r="100" s="3" customFormat="true" x14ac:dyDescent="0.25">
      <c r="A100" s="423" t="str">
        <f ca="true">IF(ISBLANK('Data Summary'!A102),"",'Data Summary'!A102)</f>
        <v/>
      </c>
      <c r="B100" s="135"/>
      <c r="L100" s="135"/>
      <c r="V100" s="135"/>
      <c r="AF100" s="135"/>
      <c r="AP100" s="135"/>
      <c r="AZ100" s="135"/>
      <c r="BJ100" s="135"/>
      <c r="BT100" s="135"/>
      <c r="CD100" s="135"/>
      <c r="CN100" s="135"/>
      <c r="CO100" s="135"/>
      <c r="CP100" s="135"/>
      <c r="CQ100" s="135"/>
      <c r="CR100" s="135"/>
      <c r="CS100" s="135"/>
      <c r="CT100" s="135"/>
      <c r="CU100" s="135"/>
      <c r="CX100" s="135"/>
      <c r="DH100" s="135"/>
      <c r="DR100" s="135"/>
      <c r="EB100" s="135"/>
      <c r="EL100" s="135"/>
      <c r="EV100" s="135"/>
      <c r="FF100" s="135"/>
      <c r="FP100" s="135"/>
      <c r="FZ100" s="135"/>
      <c r="GJ100" s="135"/>
      <c r="GT100" s="135"/>
      <c r="HD100" s="135"/>
      <c r="HN100" s="135"/>
      <c r="HX100" s="135"/>
      <c r="IH100" s="135"/>
      <c r="IR100" s="135"/>
      <c r="JB100" s="135"/>
      <c r="JL100" s="135"/>
    </row>
    <row xmlns:x14ac="http://schemas.microsoft.com/office/spreadsheetml/2009/9/ac" r="101" s="3" customFormat="true" x14ac:dyDescent="0.25">
      <c r="A101" s="423" t="str">
        <f ca="true">IF(ISBLANK('Data Summary'!A103),"",'Data Summary'!A103)</f>
        <v/>
      </c>
      <c r="B101" s="135"/>
      <c r="L101" s="135"/>
      <c r="V101" s="135"/>
      <c r="AF101" s="135"/>
      <c r="AP101" s="135"/>
      <c r="AZ101" s="135"/>
      <c r="BJ101" s="135"/>
      <c r="BT101" s="135"/>
      <c r="CD101" s="135"/>
      <c r="CN101" s="135"/>
      <c r="CO101" s="135"/>
      <c r="CP101" s="135"/>
      <c r="CQ101" s="135"/>
      <c r="CR101" s="135"/>
      <c r="CS101" s="135"/>
      <c r="CT101" s="135"/>
      <c r="CU101" s="135"/>
      <c r="CX101" s="135"/>
      <c r="DH101" s="135"/>
      <c r="DR101" s="135"/>
      <c r="EB101" s="135"/>
      <c r="EL101" s="135"/>
      <c r="EV101" s="135"/>
      <c r="FF101" s="135"/>
      <c r="FP101" s="135"/>
      <c r="FZ101" s="135"/>
      <c r="GJ101" s="135"/>
      <c r="GT101" s="135"/>
      <c r="HD101" s="135"/>
      <c r="HN101" s="135"/>
      <c r="HX101" s="135"/>
      <c r="IH101" s="135"/>
      <c r="IR101" s="135"/>
      <c r="JB101" s="135"/>
      <c r="JL101" s="135"/>
    </row>
    <row xmlns:x14ac="http://schemas.microsoft.com/office/spreadsheetml/2009/9/ac" r="102" s="3" customFormat="true" x14ac:dyDescent="0.25">
      <c r="A102" s="423" t="str">
        <f ca="true">IF(ISBLANK('Data Summary'!A104),"",'Data Summary'!A104)</f>
        <v/>
      </c>
      <c r="B102" s="135"/>
      <c r="L102" s="135"/>
      <c r="V102" s="135"/>
      <c r="AF102" s="135"/>
      <c r="AP102" s="135"/>
      <c r="AZ102" s="135"/>
      <c r="BJ102" s="135"/>
      <c r="BT102" s="135"/>
      <c r="CD102" s="135"/>
      <c r="CN102" s="135"/>
      <c r="CO102" s="135"/>
      <c r="CP102" s="135"/>
      <c r="CQ102" s="135"/>
      <c r="CR102" s="135"/>
      <c r="CS102" s="135"/>
      <c r="CT102" s="135"/>
      <c r="CU102" s="135"/>
      <c r="CX102" s="135"/>
      <c r="DH102" s="135"/>
      <c r="DR102" s="135"/>
      <c r="EB102" s="135"/>
      <c r="EL102" s="135"/>
      <c r="EV102" s="135"/>
      <c r="FF102" s="135"/>
      <c r="FP102" s="135"/>
      <c r="FZ102" s="135"/>
      <c r="GJ102" s="135"/>
      <c r="GT102" s="135"/>
      <c r="HD102" s="135"/>
      <c r="HN102" s="135"/>
      <c r="HX102" s="135"/>
      <c r="IH102" s="135"/>
      <c r="IR102" s="135"/>
      <c r="JB102" s="135"/>
      <c r="JL102" s="135"/>
    </row>
    <row xmlns:x14ac="http://schemas.microsoft.com/office/spreadsheetml/2009/9/ac" r="103" s="3" customFormat="true" x14ac:dyDescent="0.25">
      <c r="A103" s="423" t="str">
        <f ca="true">IF(ISBLANK('Data Summary'!A105),"",'Data Summary'!A105)</f>
        <v/>
      </c>
      <c r="B103" s="135"/>
      <c r="L103" s="135"/>
      <c r="V103" s="135"/>
      <c r="AF103" s="135"/>
      <c r="AP103" s="135"/>
      <c r="AZ103" s="135"/>
      <c r="BJ103" s="135"/>
      <c r="BT103" s="135"/>
      <c r="CD103" s="135"/>
      <c r="CN103" s="135"/>
      <c r="CO103" s="135"/>
      <c r="CP103" s="135"/>
      <c r="CQ103" s="135"/>
      <c r="CR103" s="135"/>
      <c r="CS103" s="135"/>
      <c r="CT103" s="135"/>
      <c r="CU103" s="135"/>
      <c r="CX103" s="135"/>
      <c r="DH103" s="135"/>
      <c r="DR103" s="135"/>
      <c r="EB103" s="135"/>
      <c r="EL103" s="135"/>
      <c r="EV103" s="135"/>
      <c r="FF103" s="135"/>
      <c r="FP103" s="135"/>
      <c r="FZ103" s="135"/>
      <c r="GJ103" s="135"/>
      <c r="GT103" s="135"/>
      <c r="HD103" s="135"/>
      <c r="HN103" s="135"/>
      <c r="HX103" s="135"/>
      <c r="IH103" s="135"/>
      <c r="IR103" s="135"/>
      <c r="JB103" s="135"/>
      <c r="JL103" s="135"/>
    </row>
    <row xmlns:x14ac="http://schemas.microsoft.com/office/spreadsheetml/2009/9/ac" r="104" s="3" customFormat="true" x14ac:dyDescent="0.25">
      <c r="A104" s="423" t="str">
        <f ca="true">IF(ISBLANK('Data Summary'!A106),"",'Data Summary'!A106)</f>
        <v/>
      </c>
      <c r="B104" s="135"/>
      <c r="L104" s="135"/>
      <c r="V104" s="135"/>
      <c r="AF104" s="135"/>
      <c r="AP104" s="135"/>
      <c r="AZ104" s="135"/>
      <c r="BJ104" s="135"/>
      <c r="BT104" s="135"/>
      <c r="CD104" s="135"/>
      <c r="CN104" s="135"/>
      <c r="CO104" s="135"/>
      <c r="CP104" s="135"/>
      <c r="CQ104" s="135"/>
      <c r="CR104" s="135"/>
      <c r="CS104" s="135"/>
      <c r="CT104" s="135"/>
      <c r="CU104" s="135"/>
      <c r="CX104" s="135"/>
      <c r="DH104" s="135"/>
      <c r="DR104" s="135"/>
      <c r="EB104" s="135"/>
      <c r="EL104" s="135"/>
      <c r="EV104" s="135"/>
      <c r="FF104" s="135"/>
      <c r="FP104" s="135"/>
      <c r="FZ104" s="135"/>
      <c r="GJ104" s="135"/>
      <c r="GT104" s="135"/>
      <c r="HD104" s="135"/>
      <c r="HN104" s="135"/>
      <c r="HX104" s="135"/>
      <c r="IH104" s="135"/>
      <c r="IR104" s="135"/>
      <c r="JB104" s="135"/>
      <c r="JL104" s="135"/>
    </row>
    <row xmlns:x14ac="http://schemas.microsoft.com/office/spreadsheetml/2009/9/ac" r="105" s="3" customFormat="true" x14ac:dyDescent="0.25">
      <c r="A105" s="423" t="str">
        <f ca="true">IF(ISBLANK('Data Summary'!A107),"",'Data Summary'!A107)</f>
        <v/>
      </c>
      <c r="B105" s="135"/>
      <c r="L105" s="135"/>
      <c r="V105" s="135"/>
      <c r="AF105" s="135"/>
      <c r="AP105" s="135"/>
      <c r="AZ105" s="135"/>
      <c r="BJ105" s="135"/>
      <c r="BT105" s="135"/>
      <c r="CD105" s="135"/>
      <c r="CN105" s="135"/>
      <c r="CO105" s="135"/>
      <c r="CP105" s="135"/>
      <c r="CQ105" s="135"/>
      <c r="CR105" s="135"/>
      <c r="CS105" s="135"/>
      <c r="CT105" s="135"/>
      <c r="CU105" s="135"/>
      <c r="CX105" s="135"/>
      <c r="DH105" s="135"/>
      <c r="DR105" s="135"/>
      <c r="EB105" s="135"/>
      <c r="EL105" s="135"/>
      <c r="EV105" s="135"/>
      <c r="FF105" s="135"/>
      <c r="FP105" s="135"/>
      <c r="FZ105" s="135"/>
      <c r="GJ105" s="135"/>
      <c r="GT105" s="135"/>
      <c r="HD105" s="135"/>
      <c r="HN105" s="135"/>
      <c r="HX105" s="135"/>
      <c r="IH105" s="135"/>
      <c r="IR105" s="135"/>
      <c r="JB105" s="135"/>
      <c r="JL105" s="135"/>
    </row>
    <row xmlns:x14ac="http://schemas.microsoft.com/office/spreadsheetml/2009/9/ac" r="106" s="3" customFormat="true" x14ac:dyDescent="0.25">
      <c r="A106" s="423" t="str">
        <f ca="true">IF(ISBLANK('Data Summary'!A108),"",'Data Summary'!A108)</f>
        <v/>
      </c>
      <c r="B106" s="135"/>
      <c r="L106" s="135"/>
      <c r="V106" s="135"/>
      <c r="AF106" s="135"/>
      <c r="AP106" s="135"/>
      <c r="AZ106" s="135"/>
      <c r="BJ106" s="135"/>
      <c r="BT106" s="135"/>
      <c r="CD106" s="135"/>
      <c r="CN106" s="135"/>
      <c r="CO106" s="135"/>
      <c r="CP106" s="135"/>
      <c r="CQ106" s="135"/>
      <c r="CR106" s="135"/>
      <c r="CS106" s="135"/>
      <c r="CT106" s="135"/>
      <c r="CU106" s="135"/>
      <c r="CX106" s="135"/>
      <c r="DH106" s="135"/>
      <c r="DR106" s="135"/>
      <c r="EB106" s="135"/>
      <c r="EL106" s="135"/>
      <c r="EV106" s="135"/>
      <c r="FF106" s="135"/>
      <c r="FP106" s="135"/>
      <c r="FZ106" s="135"/>
      <c r="GJ106" s="135"/>
      <c r="GT106" s="135"/>
      <c r="HD106" s="135"/>
      <c r="HN106" s="135"/>
      <c r="HX106" s="135"/>
      <c r="IH106" s="135"/>
      <c r="IR106" s="135"/>
      <c r="JB106" s="135"/>
      <c r="JL106" s="135"/>
    </row>
    <row xmlns:x14ac="http://schemas.microsoft.com/office/spreadsheetml/2009/9/ac" r="107" s="3" customFormat="true" x14ac:dyDescent="0.25">
      <c r="A107" s="423" t="str">
        <f ca="true">IF(ISBLANK('Data Summary'!A109),"",'Data Summary'!A109)</f>
        <v/>
      </c>
      <c r="B107" s="135"/>
      <c r="L107" s="135"/>
      <c r="V107" s="135"/>
      <c r="AF107" s="135"/>
      <c r="AP107" s="135"/>
      <c r="AZ107" s="135"/>
      <c r="BJ107" s="135"/>
      <c r="BT107" s="135"/>
      <c r="CD107" s="135"/>
      <c r="CN107" s="135"/>
      <c r="CO107" s="135"/>
      <c r="CP107" s="135"/>
      <c r="CQ107" s="135"/>
      <c r="CR107" s="135"/>
      <c r="CS107" s="135"/>
      <c r="CT107" s="135"/>
      <c r="CU107" s="135"/>
      <c r="CX107" s="135"/>
      <c r="DH107" s="135"/>
      <c r="DR107" s="135"/>
      <c r="EB107" s="135"/>
      <c r="EL107" s="135"/>
      <c r="EV107" s="135"/>
      <c r="FF107" s="135"/>
      <c r="FP107" s="135"/>
      <c r="FZ107" s="135"/>
      <c r="GJ107" s="135"/>
      <c r="GT107" s="135"/>
      <c r="HD107" s="135"/>
      <c r="HN107" s="135"/>
      <c r="HX107" s="135"/>
      <c r="IH107" s="135"/>
      <c r="IR107" s="135"/>
      <c r="JB107" s="135"/>
      <c r="JL107" s="135"/>
    </row>
    <row xmlns:x14ac="http://schemas.microsoft.com/office/spreadsheetml/2009/9/ac" r="108" s="3" customFormat="true" x14ac:dyDescent="0.25">
      <c r="A108" s="423" t="str">
        <f ca="true">IF(ISBLANK('Data Summary'!A110),"",'Data Summary'!A110)</f>
        <v/>
      </c>
      <c r="B108" s="135"/>
      <c r="L108" s="135"/>
      <c r="V108" s="135"/>
      <c r="AF108" s="135"/>
      <c r="AP108" s="135"/>
      <c r="AZ108" s="135"/>
      <c r="BJ108" s="135"/>
      <c r="BT108" s="135"/>
      <c r="CD108" s="135"/>
      <c r="CN108" s="135"/>
      <c r="CO108" s="135"/>
      <c r="CP108" s="135"/>
      <c r="CQ108" s="135"/>
      <c r="CR108" s="135"/>
      <c r="CS108" s="135"/>
      <c r="CT108" s="135"/>
      <c r="CU108" s="135"/>
      <c r="CX108" s="135"/>
      <c r="DH108" s="135"/>
      <c r="DR108" s="135"/>
      <c r="EB108" s="135"/>
      <c r="EL108" s="135"/>
      <c r="EV108" s="135"/>
      <c r="FF108" s="135"/>
      <c r="FP108" s="135"/>
      <c r="FZ108" s="135"/>
      <c r="GJ108" s="135"/>
      <c r="GT108" s="135"/>
      <c r="HD108" s="135"/>
      <c r="HN108" s="135"/>
      <c r="HX108" s="135"/>
      <c r="IH108" s="135"/>
      <c r="IR108" s="135"/>
      <c r="JB108" s="135"/>
      <c r="JL108" s="135"/>
    </row>
    <row xmlns:x14ac="http://schemas.microsoft.com/office/spreadsheetml/2009/9/ac" r="109" s="3" customFormat="true" x14ac:dyDescent="0.25">
      <c r="A109" s="423" t="str">
        <f ca="true">IF(ISBLANK('Data Summary'!A111),"",'Data Summary'!A111)</f>
        <v/>
      </c>
      <c r="B109" s="135"/>
      <c r="L109" s="135"/>
      <c r="V109" s="135"/>
      <c r="AF109" s="135"/>
      <c r="AP109" s="135"/>
      <c r="AZ109" s="135"/>
      <c r="BJ109" s="135"/>
      <c r="BT109" s="135"/>
      <c r="CD109" s="135"/>
      <c r="CN109" s="135"/>
      <c r="CO109" s="135"/>
      <c r="CP109" s="135"/>
      <c r="CQ109" s="135"/>
      <c r="CR109" s="135"/>
      <c r="CS109" s="135"/>
      <c r="CT109" s="135"/>
      <c r="CU109" s="135"/>
      <c r="CX109" s="135"/>
      <c r="DH109" s="135"/>
      <c r="DR109" s="135"/>
      <c r="EB109" s="135"/>
      <c r="EL109" s="135"/>
      <c r="EV109" s="135"/>
      <c r="FF109" s="135"/>
      <c r="FP109" s="135"/>
      <c r="FZ109" s="135"/>
      <c r="GJ109" s="135"/>
      <c r="GT109" s="135"/>
      <c r="HD109" s="135"/>
      <c r="HN109" s="135"/>
      <c r="HX109" s="135"/>
      <c r="IH109" s="135"/>
      <c r="IR109" s="135"/>
      <c r="JB109" s="135"/>
      <c r="JL109" s="135"/>
    </row>
    <row xmlns:x14ac="http://schemas.microsoft.com/office/spreadsheetml/2009/9/ac" r="110" s="3" customFormat="true" x14ac:dyDescent="0.25">
      <c r="A110" s="423" t="str">
        <f ca="true">IF(ISBLANK('Data Summary'!A112),"",'Data Summary'!A112)</f>
        <v/>
      </c>
      <c r="B110" s="135"/>
      <c r="L110" s="135"/>
      <c r="V110" s="135"/>
      <c r="AF110" s="135"/>
      <c r="AP110" s="135"/>
      <c r="AZ110" s="135"/>
      <c r="BJ110" s="135"/>
      <c r="BT110" s="135"/>
      <c r="CD110" s="135"/>
      <c r="CN110" s="135"/>
      <c r="CO110" s="135"/>
      <c r="CP110" s="135"/>
      <c r="CQ110" s="135"/>
      <c r="CR110" s="135"/>
      <c r="CS110" s="135"/>
      <c r="CT110" s="135"/>
      <c r="CU110" s="135"/>
      <c r="CX110" s="135"/>
      <c r="DH110" s="135"/>
      <c r="DR110" s="135"/>
      <c r="EB110" s="135"/>
      <c r="EL110" s="135"/>
      <c r="EV110" s="135"/>
      <c r="FF110" s="135"/>
      <c r="FP110" s="135"/>
      <c r="FZ110" s="135"/>
      <c r="GJ110" s="135"/>
      <c r="GT110" s="135"/>
      <c r="HD110" s="135"/>
      <c r="HN110" s="135"/>
      <c r="HX110" s="135"/>
      <c r="IH110" s="135"/>
      <c r="IR110" s="135"/>
      <c r="JB110" s="135"/>
      <c r="JL110" s="135"/>
    </row>
    <row xmlns:x14ac="http://schemas.microsoft.com/office/spreadsheetml/2009/9/ac" r="111" s="3" customFormat="true" x14ac:dyDescent="0.25">
      <c r="A111" s="423" t="str">
        <f ca="true">IF(ISBLANK('Data Summary'!A113),"",'Data Summary'!A113)</f>
        <v/>
      </c>
      <c r="B111" s="135"/>
      <c r="L111" s="135"/>
      <c r="V111" s="135"/>
      <c r="AF111" s="135"/>
      <c r="AP111" s="135"/>
      <c r="AZ111" s="135"/>
      <c r="BJ111" s="135"/>
      <c r="BT111" s="135"/>
      <c r="CD111" s="135"/>
      <c r="CN111" s="135"/>
      <c r="CO111" s="135"/>
      <c r="CP111" s="135"/>
      <c r="CQ111" s="135"/>
      <c r="CR111" s="135"/>
      <c r="CS111" s="135"/>
      <c r="CT111" s="135"/>
      <c r="CU111" s="135"/>
      <c r="CX111" s="135"/>
      <c r="DH111" s="135"/>
      <c r="DR111" s="135"/>
      <c r="EB111" s="135"/>
      <c r="EL111" s="135"/>
      <c r="EV111" s="135"/>
      <c r="FF111" s="135"/>
      <c r="FP111" s="135"/>
      <c r="FZ111" s="135"/>
      <c r="GJ111" s="135"/>
      <c r="GT111" s="135"/>
      <c r="HD111" s="135"/>
      <c r="HN111" s="135"/>
      <c r="HX111" s="135"/>
      <c r="IH111" s="135"/>
      <c r="IR111" s="135"/>
      <c r="JB111" s="135"/>
      <c r="JL111" s="135"/>
    </row>
    <row xmlns:x14ac="http://schemas.microsoft.com/office/spreadsheetml/2009/9/ac" r="112" s="3" customFormat="true" x14ac:dyDescent="0.25">
      <c r="A112" s="423" t="str">
        <f ca="true">IF(ISBLANK('Data Summary'!A114),"",'Data Summary'!A114)</f>
        <v/>
      </c>
      <c r="B112" s="135"/>
      <c r="L112" s="135"/>
      <c r="V112" s="135"/>
      <c r="AF112" s="135"/>
      <c r="AP112" s="135"/>
      <c r="AZ112" s="135"/>
      <c r="BJ112" s="135"/>
      <c r="BT112" s="135"/>
      <c r="CD112" s="135"/>
      <c r="CN112" s="135"/>
      <c r="CO112" s="135"/>
      <c r="CP112" s="135"/>
      <c r="CQ112" s="135"/>
      <c r="CR112" s="135"/>
      <c r="CS112" s="135"/>
      <c r="CT112" s="135"/>
      <c r="CU112" s="135"/>
      <c r="CX112" s="135"/>
      <c r="DH112" s="135"/>
      <c r="DR112" s="135"/>
      <c r="EB112" s="135"/>
      <c r="EL112" s="135"/>
      <c r="EV112" s="135"/>
      <c r="FF112" s="135"/>
      <c r="FP112" s="135"/>
      <c r="FZ112" s="135"/>
      <c r="GJ112" s="135"/>
      <c r="GT112" s="135"/>
      <c r="HD112" s="135"/>
      <c r="HN112" s="135"/>
      <c r="HX112" s="135"/>
      <c r="IH112" s="135"/>
      <c r="IR112" s="135"/>
      <c r="JB112" s="135"/>
      <c r="JL112" s="135"/>
    </row>
    <row xmlns:x14ac="http://schemas.microsoft.com/office/spreadsheetml/2009/9/ac" r="113" s="3" customFormat="true" x14ac:dyDescent="0.25">
      <c r="A113" s="423" t="str">
        <f ca="true">IF(ISBLANK('Data Summary'!A115),"",'Data Summary'!A115)</f>
        <v/>
      </c>
      <c r="B113" s="135"/>
      <c r="L113" s="135"/>
      <c r="V113" s="135"/>
      <c r="AF113" s="135"/>
      <c r="AP113" s="135"/>
      <c r="AZ113" s="135"/>
      <c r="BJ113" s="135"/>
      <c r="BT113" s="135"/>
      <c r="CD113" s="135"/>
      <c r="CN113" s="135"/>
      <c r="CO113" s="135"/>
      <c r="CP113" s="135"/>
      <c r="CQ113" s="135"/>
      <c r="CR113" s="135"/>
      <c r="CS113" s="135"/>
      <c r="CT113" s="135"/>
      <c r="CU113" s="135"/>
      <c r="CX113" s="135"/>
      <c r="DH113" s="135"/>
      <c r="DR113" s="135"/>
      <c r="EB113" s="135"/>
      <c r="EL113" s="135"/>
      <c r="EV113" s="135"/>
      <c r="FF113" s="135"/>
      <c r="FP113" s="135"/>
      <c r="FZ113" s="135"/>
      <c r="GJ113" s="135"/>
      <c r="GT113" s="135"/>
      <c r="HD113" s="135"/>
      <c r="HN113" s="135"/>
      <c r="HX113" s="135"/>
      <c r="IH113" s="135"/>
      <c r="IR113" s="135"/>
      <c r="JB113" s="135"/>
      <c r="JL113" s="135"/>
    </row>
    <row xmlns:x14ac="http://schemas.microsoft.com/office/spreadsheetml/2009/9/ac" r="114" s="3" customFormat="true" x14ac:dyDescent="0.25">
      <c r="A114" s="423" t="str">
        <f ca="true">IF(ISBLANK('Data Summary'!A116),"",'Data Summary'!A116)</f>
        <v/>
      </c>
      <c r="B114" s="135"/>
      <c r="L114" s="135"/>
      <c r="V114" s="135"/>
      <c r="AF114" s="135"/>
      <c r="AP114" s="135"/>
      <c r="AZ114" s="135"/>
      <c r="BJ114" s="135"/>
      <c r="BT114" s="135"/>
      <c r="CD114" s="135"/>
      <c r="CN114" s="135"/>
      <c r="CO114" s="135"/>
      <c r="CP114" s="135"/>
      <c r="CQ114" s="135"/>
      <c r="CR114" s="135"/>
      <c r="CS114" s="135"/>
      <c r="CT114" s="135"/>
      <c r="CU114" s="135"/>
      <c r="CX114" s="135"/>
      <c r="DH114" s="135"/>
      <c r="DR114" s="135"/>
      <c r="EB114" s="135"/>
      <c r="EL114" s="135"/>
      <c r="EV114" s="135"/>
      <c r="FF114" s="135"/>
      <c r="FP114" s="135"/>
      <c r="FZ114" s="135"/>
      <c r="GJ114" s="135"/>
      <c r="GT114" s="135"/>
      <c r="HD114" s="135"/>
      <c r="HN114" s="135"/>
      <c r="HX114" s="135"/>
      <c r="IH114" s="135"/>
      <c r="IR114" s="135"/>
      <c r="JB114" s="135"/>
      <c r="JL114" s="135"/>
    </row>
    <row xmlns:x14ac="http://schemas.microsoft.com/office/spreadsheetml/2009/9/ac" r="115" s="3" customFormat="true" x14ac:dyDescent="0.25">
      <c r="A115" s="423" t="str">
        <f ca="true">IF(ISBLANK('Data Summary'!A117),"",'Data Summary'!A117)</f>
        <v/>
      </c>
      <c r="B115" s="135"/>
      <c r="L115" s="135"/>
      <c r="V115" s="135"/>
      <c r="AF115" s="135"/>
      <c r="AP115" s="135"/>
      <c r="AZ115" s="135"/>
      <c r="BJ115" s="135"/>
      <c r="BT115" s="135"/>
      <c r="CD115" s="135"/>
      <c r="CN115" s="135"/>
      <c r="CO115" s="135"/>
      <c r="CP115" s="135"/>
      <c r="CQ115" s="135"/>
      <c r="CR115" s="135"/>
      <c r="CS115" s="135"/>
      <c r="CT115" s="135"/>
      <c r="CU115" s="135"/>
      <c r="CX115" s="135"/>
      <c r="DH115" s="135"/>
      <c r="DR115" s="135"/>
      <c r="EB115" s="135"/>
      <c r="EL115" s="135"/>
      <c r="EV115" s="135"/>
      <c r="FF115" s="135"/>
      <c r="FP115" s="135"/>
      <c r="FZ115" s="135"/>
      <c r="GJ115" s="135"/>
      <c r="GT115" s="135"/>
      <c r="HD115" s="135"/>
      <c r="HN115" s="135"/>
      <c r="HX115" s="135"/>
      <c r="IH115" s="135"/>
      <c r="IR115" s="135"/>
      <c r="JB115" s="135"/>
      <c r="JL115" s="135"/>
    </row>
    <row xmlns:x14ac="http://schemas.microsoft.com/office/spreadsheetml/2009/9/ac" r="116" s="3" customFormat="true" x14ac:dyDescent="0.25">
      <c r="A116" s="423" t="str">
        <f ca="true">IF(ISBLANK('Data Summary'!A118),"",'Data Summary'!A118)</f>
        <v/>
      </c>
      <c r="B116" s="135"/>
      <c r="L116" s="135"/>
      <c r="V116" s="135"/>
      <c r="AF116" s="135"/>
      <c r="AP116" s="135"/>
      <c r="AZ116" s="135"/>
      <c r="BJ116" s="135"/>
      <c r="BT116" s="135"/>
      <c r="CD116" s="135"/>
      <c r="CN116" s="135"/>
      <c r="CO116" s="135"/>
      <c r="CP116" s="135"/>
      <c r="CQ116" s="135"/>
      <c r="CR116" s="135"/>
      <c r="CS116" s="135"/>
      <c r="CT116" s="135"/>
      <c r="CU116" s="135"/>
      <c r="CX116" s="135"/>
      <c r="DH116" s="135"/>
      <c r="DR116" s="135"/>
      <c r="EB116" s="135"/>
      <c r="EL116" s="135"/>
      <c r="EV116" s="135"/>
      <c r="FF116" s="135"/>
      <c r="FP116" s="135"/>
      <c r="FZ116" s="135"/>
      <c r="GJ116" s="135"/>
      <c r="GT116" s="135"/>
      <c r="HD116" s="135"/>
      <c r="HN116" s="135"/>
      <c r="HX116" s="135"/>
      <c r="IH116" s="135"/>
      <c r="IR116" s="135"/>
      <c r="JB116" s="135"/>
      <c r="JL116" s="135"/>
    </row>
    <row xmlns:x14ac="http://schemas.microsoft.com/office/spreadsheetml/2009/9/ac" r="117" s="3" customFormat="true" x14ac:dyDescent="0.25">
      <c r="A117" s="423" t="str">
        <f ca="true">IF(ISBLANK('Data Summary'!A119),"",'Data Summary'!A119)</f>
        <v/>
      </c>
      <c r="B117" s="135"/>
      <c r="L117" s="135"/>
      <c r="V117" s="135"/>
      <c r="AF117" s="135"/>
      <c r="AP117" s="135"/>
      <c r="AZ117" s="135"/>
      <c r="BJ117" s="135"/>
      <c r="BT117" s="135"/>
      <c r="CD117" s="135"/>
      <c r="CN117" s="135"/>
      <c r="CO117" s="135"/>
      <c r="CP117" s="135"/>
      <c r="CQ117" s="135"/>
      <c r="CR117" s="135"/>
      <c r="CS117" s="135"/>
      <c r="CT117" s="135"/>
      <c r="CU117" s="135"/>
      <c r="CX117" s="135"/>
      <c r="DH117" s="135"/>
      <c r="DR117" s="135"/>
      <c r="EB117" s="135"/>
      <c r="EL117" s="135"/>
      <c r="EV117" s="135"/>
      <c r="FF117" s="135"/>
      <c r="FP117" s="135"/>
      <c r="FZ117" s="135"/>
      <c r="GJ117" s="135"/>
      <c r="GT117" s="135"/>
      <c r="HD117" s="135"/>
      <c r="HN117" s="135"/>
      <c r="HX117" s="135"/>
      <c r="IH117" s="135"/>
      <c r="IR117" s="135"/>
      <c r="JB117" s="135"/>
      <c r="JL117" s="135"/>
    </row>
    <row xmlns:x14ac="http://schemas.microsoft.com/office/spreadsheetml/2009/9/ac" r="118" s="3" customFormat="true" x14ac:dyDescent="0.25">
      <c r="A118" s="423" t="str">
        <f ca="true">IF(ISBLANK('Data Summary'!A120),"",'Data Summary'!A120)</f>
        <v/>
      </c>
      <c r="B118" s="135"/>
      <c r="L118" s="135"/>
      <c r="V118" s="135"/>
      <c r="AF118" s="135"/>
      <c r="AP118" s="135"/>
      <c r="AZ118" s="135"/>
      <c r="BJ118" s="135"/>
      <c r="BT118" s="135"/>
      <c r="CD118" s="135"/>
      <c r="CN118" s="135"/>
      <c r="CO118" s="135"/>
      <c r="CP118" s="135"/>
      <c r="CQ118" s="135"/>
      <c r="CR118" s="135"/>
      <c r="CS118" s="135"/>
      <c r="CT118" s="135"/>
      <c r="CU118" s="135"/>
      <c r="CX118" s="135"/>
      <c r="DH118" s="135"/>
      <c r="DR118" s="135"/>
      <c r="EB118" s="135"/>
      <c r="EL118" s="135"/>
      <c r="EV118" s="135"/>
      <c r="FF118" s="135"/>
      <c r="FP118" s="135"/>
      <c r="FZ118" s="135"/>
      <c r="GJ118" s="135"/>
      <c r="GT118" s="135"/>
      <c r="HD118" s="135"/>
      <c r="HN118" s="135"/>
      <c r="HX118" s="135"/>
      <c r="IH118" s="135"/>
      <c r="IR118" s="135"/>
      <c r="JB118" s="135"/>
      <c r="JL118" s="135"/>
    </row>
    <row xmlns:x14ac="http://schemas.microsoft.com/office/spreadsheetml/2009/9/ac" r="119" s="3" customFormat="true" x14ac:dyDescent="0.25">
      <c r="A119" s="423" t="str">
        <f ca="true">IF(ISBLANK('Data Summary'!A121),"",'Data Summary'!A121)</f>
        <v/>
      </c>
      <c r="B119" s="135"/>
      <c r="L119" s="135"/>
      <c r="V119" s="135"/>
      <c r="AF119" s="135"/>
      <c r="AP119" s="135"/>
      <c r="AZ119" s="135"/>
      <c r="BJ119" s="135"/>
      <c r="BT119" s="135"/>
      <c r="CD119" s="135"/>
      <c r="CN119" s="135"/>
      <c r="CO119" s="135"/>
      <c r="CP119" s="135"/>
      <c r="CQ119" s="135"/>
      <c r="CR119" s="135"/>
      <c r="CS119" s="135"/>
      <c r="CT119" s="135"/>
      <c r="CU119" s="135"/>
      <c r="CX119" s="135"/>
      <c r="DH119" s="135"/>
      <c r="DR119" s="135"/>
      <c r="EB119" s="135"/>
      <c r="EL119" s="135"/>
      <c r="EV119" s="135"/>
      <c r="FF119" s="135"/>
      <c r="FP119" s="135"/>
      <c r="FZ119" s="135"/>
      <c r="GJ119" s="135"/>
      <c r="GT119" s="135"/>
      <c r="HD119" s="135"/>
      <c r="HN119" s="135"/>
      <c r="HX119" s="135"/>
      <c r="IH119" s="135"/>
      <c r="IR119" s="135"/>
      <c r="JB119" s="135"/>
      <c r="JL119" s="135"/>
    </row>
    <row xmlns:x14ac="http://schemas.microsoft.com/office/spreadsheetml/2009/9/ac" r="120" s="3" customFormat="true" x14ac:dyDescent="0.25">
      <c r="A120" s="423" t="str">
        <f ca="true">IF(ISBLANK('Data Summary'!A122),"",'Data Summary'!A122)</f>
        <v/>
      </c>
      <c r="B120" s="135"/>
      <c r="L120" s="135"/>
      <c r="V120" s="135"/>
      <c r="AF120" s="135"/>
      <c r="AP120" s="135"/>
      <c r="AZ120" s="135"/>
      <c r="BJ120" s="135"/>
      <c r="BT120" s="135"/>
      <c r="CD120" s="135"/>
      <c r="CN120" s="135"/>
      <c r="CO120" s="135"/>
      <c r="CP120" s="135"/>
      <c r="CQ120" s="135"/>
      <c r="CR120" s="135"/>
      <c r="CS120" s="135"/>
      <c r="CT120" s="135"/>
      <c r="CU120" s="135"/>
      <c r="CX120" s="135"/>
      <c r="DH120" s="135"/>
      <c r="DR120" s="135"/>
      <c r="EB120" s="135"/>
      <c r="EL120" s="135"/>
      <c r="EV120" s="135"/>
      <c r="FF120" s="135"/>
      <c r="FP120" s="135"/>
      <c r="FZ120" s="135"/>
      <c r="GJ120" s="135"/>
      <c r="GT120" s="135"/>
      <c r="HD120" s="135"/>
      <c r="HN120" s="135"/>
      <c r="HX120" s="135"/>
      <c r="IH120" s="135"/>
      <c r="IR120" s="135"/>
      <c r="JB120" s="135"/>
      <c r="JL120" s="135"/>
    </row>
    <row xmlns:x14ac="http://schemas.microsoft.com/office/spreadsheetml/2009/9/ac" r="121" s="3" customFormat="true" x14ac:dyDescent="0.25">
      <c r="A121" s="423" t="str">
        <f ca="true">IF(ISBLANK('Data Summary'!A123),"",'Data Summary'!A123)</f>
        <v/>
      </c>
      <c r="B121" s="135"/>
      <c r="L121" s="135"/>
      <c r="V121" s="135"/>
      <c r="AF121" s="135"/>
      <c r="AP121" s="135"/>
      <c r="AZ121" s="135"/>
      <c r="BJ121" s="135"/>
      <c r="BT121" s="135"/>
      <c r="CD121" s="135"/>
      <c r="CN121" s="135"/>
      <c r="CO121" s="135"/>
      <c r="CP121" s="135"/>
      <c r="CQ121" s="135"/>
      <c r="CR121" s="135"/>
      <c r="CS121" s="135"/>
      <c r="CT121" s="135"/>
      <c r="CU121" s="135"/>
      <c r="CX121" s="135"/>
      <c r="DH121" s="135"/>
      <c r="DR121" s="135"/>
      <c r="EB121" s="135"/>
      <c r="EL121" s="135"/>
      <c r="EV121" s="135"/>
      <c r="FF121" s="135"/>
      <c r="FP121" s="135"/>
      <c r="FZ121" s="135"/>
      <c r="GJ121" s="135"/>
      <c r="GT121" s="135"/>
      <c r="HD121" s="135"/>
      <c r="HN121" s="135"/>
      <c r="HX121" s="135"/>
      <c r="IH121" s="135"/>
      <c r="IR121" s="135"/>
      <c r="JB121" s="135"/>
      <c r="JL121" s="135"/>
    </row>
    <row xmlns:x14ac="http://schemas.microsoft.com/office/spreadsheetml/2009/9/ac" r="122" s="3" customFormat="true" x14ac:dyDescent="0.25">
      <c r="A122" s="423" t="str">
        <f ca="true">IF(ISBLANK('Data Summary'!A124),"",'Data Summary'!A124)</f>
        <v/>
      </c>
      <c r="B122" s="135"/>
      <c r="L122" s="135"/>
      <c r="V122" s="135"/>
      <c r="AF122" s="135"/>
      <c r="AP122" s="135"/>
      <c r="AZ122" s="135"/>
      <c r="BJ122" s="135"/>
      <c r="BT122" s="135"/>
      <c r="CD122" s="135"/>
      <c r="CN122" s="135"/>
      <c r="CO122" s="135"/>
      <c r="CP122" s="135"/>
      <c r="CQ122" s="135"/>
      <c r="CR122" s="135"/>
      <c r="CS122" s="135"/>
      <c r="CT122" s="135"/>
      <c r="CU122" s="135"/>
      <c r="CX122" s="135"/>
      <c r="DH122" s="135"/>
      <c r="DR122" s="135"/>
      <c r="EB122" s="135"/>
      <c r="EL122" s="135"/>
      <c r="EV122" s="135"/>
      <c r="FF122" s="135"/>
      <c r="FP122" s="135"/>
      <c r="FZ122" s="135"/>
      <c r="GJ122" s="135"/>
      <c r="GT122" s="135"/>
      <c r="HD122" s="135"/>
      <c r="HN122" s="135"/>
      <c r="HX122" s="135"/>
      <c r="IH122" s="135"/>
      <c r="IR122" s="135"/>
      <c r="JB122" s="135"/>
      <c r="JL122" s="135"/>
    </row>
    <row xmlns:x14ac="http://schemas.microsoft.com/office/spreadsheetml/2009/9/ac" r="123" s="3" customFormat="true" x14ac:dyDescent="0.25">
      <c r="A123" s="423" t="str">
        <f ca="true">IF(ISBLANK('Data Summary'!A125),"",'Data Summary'!A125)</f>
        <v/>
      </c>
      <c r="B123" s="135"/>
      <c r="L123" s="135"/>
      <c r="V123" s="135"/>
      <c r="AF123" s="135"/>
      <c r="AP123" s="135"/>
      <c r="AZ123" s="135"/>
      <c r="BJ123" s="135"/>
      <c r="BT123" s="135"/>
      <c r="CD123" s="135"/>
      <c r="CN123" s="135"/>
      <c r="CO123" s="135"/>
      <c r="CP123" s="135"/>
      <c r="CQ123" s="135"/>
      <c r="CR123" s="135"/>
      <c r="CS123" s="135"/>
      <c r="CT123" s="135"/>
      <c r="CU123" s="135"/>
      <c r="CX123" s="135"/>
      <c r="DH123" s="135"/>
      <c r="DR123" s="135"/>
      <c r="EB123" s="135"/>
      <c r="EL123" s="135"/>
      <c r="EV123" s="135"/>
      <c r="FF123" s="135"/>
      <c r="FP123" s="135"/>
      <c r="FZ123" s="135"/>
      <c r="GJ123" s="135"/>
      <c r="GT123" s="135"/>
      <c r="HD123" s="135"/>
      <c r="HN123" s="135"/>
      <c r="HX123" s="135"/>
      <c r="IH123" s="135"/>
      <c r="IR123" s="135"/>
      <c r="JB123" s="135"/>
      <c r="JL123" s="135"/>
    </row>
    <row xmlns:x14ac="http://schemas.microsoft.com/office/spreadsheetml/2009/9/ac" r="124" s="3" customFormat="true" x14ac:dyDescent="0.25">
      <c r="A124" s="423" t="str">
        <f ca="true">IF(ISBLANK('Data Summary'!A126),"",'Data Summary'!A126)</f>
        <v/>
      </c>
      <c r="B124" s="135"/>
      <c r="L124" s="135"/>
      <c r="V124" s="135"/>
      <c r="AF124" s="135"/>
      <c r="AP124" s="135"/>
      <c r="AZ124" s="135"/>
      <c r="BJ124" s="135"/>
      <c r="BT124" s="135"/>
      <c r="CD124" s="135"/>
      <c r="CN124" s="135"/>
      <c r="CO124" s="135"/>
      <c r="CP124" s="135"/>
      <c r="CQ124" s="135"/>
      <c r="CR124" s="135"/>
      <c r="CS124" s="135"/>
      <c r="CT124" s="135"/>
      <c r="CU124" s="135"/>
      <c r="CX124" s="135"/>
      <c r="DH124" s="135"/>
      <c r="DR124" s="135"/>
      <c r="EB124" s="135"/>
      <c r="EL124" s="135"/>
      <c r="EV124" s="135"/>
      <c r="FF124" s="135"/>
      <c r="FP124" s="135"/>
      <c r="FZ124" s="135"/>
      <c r="GJ124" s="135"/>
      <c r="GT124" s="135"/>
      <c r="HD124" s="135"/>
      <c r="HN124" s="135"/>
      <c r="HX124" s="135"/>
      <c r="IH124" s="135"/>
      <c r="IR124" s="135"/>
      <c r="JB124" s="135"/>
      <c r="JL124" s="135"/>
    </row>
    <row xmlns:x14ac="http://schemas.microsoft.com/office/spreadsheetml/2009/9/ac" r="125" s="3" customFormat="true" x14ac:dyDescent="0.25">
      <c r="A125" s="423" t="str">
        <f ca="true">IF(ISBLANK('Data Summary'!A127),"",'Data Summary'!A127)</f>
        <v/>
      </c>
      <c r="B125" s="135"/>
      <c r="L125" s="135"/>
      <c r="V125" s="135"/>
      <c r="AF125" s="135"/>
      <c r="AP125" s="135"/>
      <c r="AZ125" s="135"/>
      <c r="BJ125" s="135"/>
      <c r="BT125" s="135"/>
      <c r="CD125" s="135"/>
      <c r="CN125" s="135"/>
      <c r="CO125" s="135"/>
      <c r="CP125" s="135"/>
      <c r="CQ125" s="135"/>
      <c r="CR125" s="135"/>
      <c r="CS125" s="135"/>
      <c r="CT125" s="135"/>
      <c r="CU125" s="135"/>
      <c r="CX125" s="135"/>
      <c r="DH125" s="135"/>
      <c r="DR125" s="135"/>
      <c r="EB125" s="135"/>
      <c r="EL125" s="135"/>
      <c r="EV125" s="135"/>
      <c r="FF125" s="135"/>
      <c r="FP125" s="135"/>
      <c r="FZ125" s="135"/>
      <c r="GJ125" s="135"/>
      <c r="GT125" s="135"/>
      <c r="HD125" s="135"/>
      <c r="HN125" s="135"/>
      <c r="HX125" s="135"/>
      <c r="IH125" s="135"/>
      <c r="IR125" s="135"/>
      <c r="JB125" s="135"/>
      <c r="JL125" s="135"/>
    </row>
    <row xmlns:x14ac="http://schemas.microsoft.com/office/spreadsheetml/2009/9/ac" r="126" s="3" customFormat="true" x14ac:dyDescent="0.25">
      <c r="A126" s="423" t="str">
        <f ca="true">IF(ISBLANK('Data Summary'!A128),"",'Data Summary'!A128)</f>
        <v/>
      </c>
      <c r="B126" s="135"/>
      <c r="L126" s="135"/>
      <c r="V126" s="135"/>
      <c r="AF126" s="135"/>
      <c r="AP126" s="135"/>
      <c r="AZ126" s="135"/>
      <c r="BJ126" s="135"/>
      <c r="BT126" s="135"/>
      <c r="CD126" s="135"/>
      <c r="CN126" s="135"/>
      <c r="CO126" s="135"/>
      <c r="CP126" s="135"/>
      <c r="CQ126" s="135"/>
      <c r="CR126" s="135"/>
      <c r="CS126" s="135"/>
      <c r="CT126" s="135"/>
      <c r="CU126" s="135"/>
      <c r="CX126" s="135"/>
      <c r="DH126" s="135"/>
      <c r="DR126" s="135"/>
      <c r="EB126" s="135"/>
      <c r="EL126" s="135"/>
      <c r="EV126" s="135"/>
      <c r="FF126" s="135"/>
      <c r="FP126" s="135"/>
      <c r="FZ126" s="135"/>
      <c r="GJ126" s="135"/>
      <c r="GT126" s="135"/>
      <c r="HD126" s="135"/>
      <c r="HN126" s="135"/>
      <c r="HX126" s="135"/>
      <c r="IH126" s="135"/>
      <c r="IR126" s="135"/>
      <c r="JB126" s="135"/>
      <c r="JL126" s="135"/>
    </row>
    <row xmlns:x14ac="http://schemas.microsoft.com/office/spreadsheetml/2009/9/ac" r="127" s="3" customFormat="true" x14ac:dyDescent="0.25">
      <c r="A127" s="423" t="str">
        <f ca="true">IF(ISBLANK('Data Summary'!A129),"",'Data Summary'!A129)</f>
        <v/>
      </c>
      <c r="B127" s="135"/>
      <c r="L127" s="135"/>
      <c r="V127" s="135"/>
      <c r="AF127" s="135"/>
      <c r="AP127" s="135"/>
      <c r="AZ127" s="135"/>
      <c r="BJ127" s="135"/>
      <c r="BT127" s="135"/>
      <c r="CD127" s="135"/>
      <c r="CN127" s="135"/>
      <c r="CO127" s="135"/>
      <c r="CP127" s="135"/>
      <c r="CQ127" s="135"/>
      <c r="CR127" s="135"/>
      <c r="CS127" s="135"/>
      <c r="CT127" s="135"/>
      <c r="CU127" s="135"/>
      <c r="CX127" s="135"/>
      <c r="DH127" s="135"/>
      <c r="DR127" s="135"/>
      <c r="EB127" s="135"/>
      <c r="EL127" s="135"/>
      <c r="EV127" s="135"/>
      <c r="FF127" s="135"/>
      <c r="FP127" s="135"/>
      <c r="FZ127" s="135"/>
      <c r="GJ127" s="135"/>
      <c r="GT127" s="135"/>
      <c r="HD127" s="135"/>
      <c r="HN127" s="135"/>
      <c r="HX127" s="135"/>
      <c r="IH127" s="135"/>
      <c r="IR127" s="135"/>
      <c r="JB127" s="135"/>
      <c r="JL127" s="135"/>
    </row>
    <row xmlns:x14ac="http://schemas.microsoft.com/office/spreadsheetml/2009/9/ac" r="128" s="3" customFormat="true" x14ac:dyDescent="0.25">
      <c r="A128" s="423" t="str">
        <f ca="true">IF(ISBLANK('Data Summary'!A130),"",'Data Summary'!A130)</f>
        <v/>
      </c>
      <c r="B128" s="135"/>
      <c r="L128" s="135"/>
      <c r="V128" s="135"/>
      <c r="AF128" s="135"/>
      <c r="AP128" s="135"/>
      <c r="AZ128" s="135"/>
      <c r="BJ128" s="135"/>
      <c r="BT128" s="135"/>
      <c r="CD128" s="135"/>
      <c r="CN128" s="135"/>
      <c r="CO128" s="135"/>
      <c r="CP128" s="135"/>
      <c r="CQ128" s="135"/>
      <c r="CR128" s="135"/>
      <c r="CS128" s="135"/>
      <c r="CT128" s="135"/>
      <c r="CU128" s="135"/>
      <c r="CX128" s="135"/>
      <c r="DH128" s="135"/>
      <c r="DR128" s="135"/>
      <c r="EB128" s="135"/>
      <c r="EL128" s="135"/>
      <c r="EV128" s="135"/>
      <c r="FF128" s="135"/>
      <c r="FP128" s="135"/>
      <c r="FZ128" s="135"/>
      <c r="GJ128" s="135"/>
      <c r="GT128" s="135"/>
      <c r="HD128" s="135"/>
      <c r="HN128" s="135"/>
      <c r="HX128" s="135"/>
      <c r="IH128" s="135"/>
      <c r="IR128" s="135"/>
      <c r="JB128" s="135"/>
      <c r="JL128" s="135"/>
    </row>
    <row xmlns:x14ac="http://schemas.microsoft.com/office/spreadsheetml/2009/9/ac" r="129" s="3" customFormat="true" x14ac:dyDescent="0.25">
      <c r="A129" s="423" t="str">
        <f ca="true">IF(ISBLANK('Data Summary'!A131),"",'Data Summary'!A131)</f>
        <v/>
      </c>
      <c r="B129" s="135"/>
      <c r="L129" s="135"/>
      <c r="V129" s="135"/>
      <c r="AF129" s="135"/>
      <c r="AP129" s="135"/>
      <c r="AZ129" s="135"/>
      <c r="BJ129" s="135"/>
      <c r="BT129" s="135"/>
      <c r="CD129" s="135"/>
      <c r="CN129" s="135"/>
      <c r="CO129" s="135"/>
      <c r="CP129" s="135"/>
      <c r="CQ129" s="135"/>
      <c r="CR129" s="135"/>
      <c r="CS129" s="135"/>
      <c r="CT129" s="135"/>
      <c r="CU129" s="135"/>
      <c r="CX129" s="135"/>
      <c r="DH129" s="135"/>
      <c r="DR129" s="135"/>
      <c r="EB129" s="135"/>
      <c r="EL129" s="135"/>
      <c r="EV129" s="135"/>
      <c r="FF129" s="135"/>
      <c r="FP129" s="135"/>
      <c r="FZ129" s="135"/>
      <c r="GJ129" s="135"/>
      <c r="GT129" s="135"/>
      <c r="HD129" s="135"/>
      <c r="HN129" s="135"/>
      <c r="HX129" s="135"/>
      <c r="IH129" s="135"/>
      <c r="IR129" s="135"/>
      <c r="JB129" s="135"/>
      <c r="JL129" s="135"/>
    </row>
    <row xmlns:x14ac="http://schemas.microsoft.com/office/spreadsheetml/2009/9/ac" r="130" s="3" customFormat="true" x14ac:dyDescent="0.25">
      <c r="A130" s="423" t="str">
        <f ca="true">IF(ISBLANK('Data Summary'!A132),"",'Data Summary'!A132)</f>
        <v/>
      </c>
      <c r="B130" s="135"/>
      <c r="L130" s="135"/>
      <c r="V130" s="135"/>
      <c r="AF130" s="135"/>
      <c r="AP130" s="135"/>
      <c r="AZ130" s="135"/>
      <c r="BJ130" s="135"/>
      <c r="BT130" s="135"/>
      <c r="CD130" s="135"/>
      <c r="CN130" s="135"/>
      <c r="CO130" s="135"/>
      <c r="CP130" s="135"/>
      <c r="CQ130" s="135"/>
      <c r="CR130" s="135"/>
      <c r="CS130" s="135"/>
      <c r="CT130" s="135"/>
      <c r="CU130" s="135"/>
      <c r="CX130" s="135"/>
      <c r="DH130" s="135"/>
      <c r="DR130" s="135"/>
      <c r="EB130" s="135"/>
      <c r="EL130" s="135"/>
      <c r="EV130" s="135"/>
      <c r="FF130" s="135"/>
      <c r="FP130" s="135"/>
      <c r="FZ130" s="135"/>
      <c r="GJ130" s="135"/>
      <c r="GT130" s="135"/>
      <c r="HD130" s="135"/>
      <c r="HN130" s="135"/>
      <c r="HX130" s="135"/>
      <c r="IH130" s="135"/>
      <c r="IR130" s="135"/>
      <c r="JB130" s="135"/>
      <c r="JL130" s="135"/>
    </row>
    <row xmlns:x14ac="http://schemas.microsoft.com/office/spreadsheetml/2009/9/ac" r="131" s="3" customFormat="true" x14ac:dyDescent="0.25">
      <c r="A131" s="423" t="str">
        <f ca="true">IF(ISBLANK('Data Summary'!A133),"",'Data Summary'!A133)</f>
        <v/>
      </c>
      <c r="B131" s="135"/>
      <c r="L131" s="135"/>
      <c r="V131" s="135"/>
      <c r="AF131" s="135"/>
      <c r="AP131" s="135"/>
      <c r="AZ131" s="135"/>
      <c r="BJ131" s="135"/>
      <c r="BT131" s="135"/>
      <c r="CD131" s="135"/>
      <c r="CN131" s="135"/>
      <c r="CO131" s="135"/>
      <c r="CP131" s="135"/>
      <c r="CQ131" s="135"/>
      <c r="CR131" s="135"/>
      <c r="CS131" s="135"/>
      <c r="CT131" s="135"/>
      <c r="CU131" s="135"/>
      <c r="CX131" s="135"/>
      <c r="DH131" s="135"/>
      <c r="DR131" s="135"/>
      <c r="EB131" s="135"/>
      <c r="EL131" s="135"/>
      <c r="EV131" s="135"/>
      <c r="FF131" s="135"/>
      <c r="FP131" s="135"/>
      <c r="FZ131" s="135"/>
      <c r="GJ131" s="135"/>
      <c r="GT131" s="135"/>
      <c r="HD131" s="135"/>
      <c r="HN131" s="135"/>
      <c r="HX131" s="135"/>
      <c r="IH131" s="135"/>
      <c r="IR131" s="135"/>
      <c r="JB131" s="135"/>
      <c r="JL131" s="135"/>
    </row>
    <row xmlns:x14ac="http://schemas.microsoft.com/office/spreadsheetml/2009/9/ac" r="132" s="3" customFormat="true" x14ac:dyDescent="0.25">
      <c r="A132" s="423" t="str">
        <f ca="true">IF(ISBLANK('Data Summary'!A134),"",'Data Summary'!A134)</f>
        <v/>
      </c>
      <c r="B132" s="135"/>
      <c r="L132" s="135"/>
      <c r="V132" s="135"/>
      <c r="AF132" s="135"/>
      <c r="AP132" s="135"/>
      <c r="AZ132" s="135"/>
      <c r="BJ132" s="135"/>
      <c r="BT132" s="135"/>
      <c r="CD132" s="135"/>
      <c r="CN132" s="135"/>
      <c r="CO132" s="135"/>
      <c r="CP132" s="135"/>
      <c r="CQ132" s="135"/>
      <c r="CR132" s="135"/>
      <c r="CS132" s="135"/>
      <c r="CT132" s="135"/>
      <c r="CU132" s="135"/>
      <c r="CX132" s="135"/>
      <c r="DH132" s="135"/>
      <c r="DR132" s="135"/>
      <c r="EB132" s="135"/>
      <c r="EL132" s="135"/>
      <c r="EV132" s="135"/>
      <c r="FF132" s="135"/>
      <c r="FP132" s="135"/>
      <c r="FZ132" s="135"/>
      <c r="GJ132" s="135"/>
      <c r="GT132" s="135"/>
      <c r="HD132" s="135"/>
      <c r="HN132" s="135"/>
      <c r="HX132" s="135"/>
      <c r="IH132" s="135"/>
      <c r="IR132" s="135"/>
      <c r="JB132" s="135"/>
      <c r="JL132" s="135"/>
    </row>
    <row xmlns:x14ac="http://schemas.microsoft.com/office/spreadsheetml/2009/9/ac" r="133" s="3" customFormat="true" x14ac:dyDescent="0.25">
      <c r="A133" s="423" t="str">
        <f ca="true">IF(ISBLANK('Data Summary'!A135),"",'Data Summary'!A135)</f>
        <v/>
      </c>
      <c r="B133" s="135"/>
      <c r="L133" s="135"/>
      <c r="V133" s="135"/>
      <c r="AF133" s="135"/>
      <c r="AP133" s="135"/>
      <c r="AZ133" s="135"/>
      <c r="BJ133" s="135"/>
      <c r="BT133" s="135"/>
      <c r="CD133" s="135"/>
      <c r="CN133" s="135"/>
      <c r="CO133" s="135"/>
      <c r="CP133" s="135"/>
      <c r="CQ133" s="135"/>
      <c r="CR133" s="135"/>
      <c r="CS133" s="135"/>
      <c r="CT133" s="135"/>
      <c r="CU133" s="135"/>
      <c r="CX133" s="135"/>
      <c r="DH133" s="135"/>
      <c r="DR133" s="135"/>
      <c r="EB133" s="135"/>
      <c r="EL133" s="135"/>
      <c r="EV133" s="135"/>
      <c r="FF133" s="135"/>
      <c r="FP133" s="135"/>
      <c r="FZ133" s="135"/>
      <c r="GJ133" s="135"/>
      <c r="GT133" s="135"/>
      <c r="HD133" s="135"/>
      <c r="HN133" s="135"/>
      <c r="HX133" s="135"/>
      <c r="IH133" s="135"/>
      <c r="IR133" s="135"/>
      <c r="JB133" s="135"/>
      <c r="JL133" s="135"/>
    </row>
    <row xmlns:x14ac="http://schemas.microsoft.com/office/spreadsheetml/2009/9/ac" r="134" s="3" customFormat="true" x14ac:dyDescent="0.25">
      <c r="A134" s="423" t="str">
        <f ca="true">IF(ISBLANK('Data Summary'!A136),"",'Data Summary'!A136)</f>
        <v/>
      </c>
      <c r="B134" s="135"/>
      <c r="L134" s="135"/>
      <c r="V134" s="135"/>
      <c r="AF134" s="135"/>
      <c r="AP134" s="135"/>
      <c r="AZ134" s="135"/>
      <c r="BJ134" s="135"/>
      <c r="BT134" s="135"/>
      <c r="CD134" s="135"/>
      <c r="CN134" s="135"/>
      <c r="CO134" s="135"/>
      <c r="CP134" s="135"/>
      <c r="CQ134" s="135"/>
      <c r="CR134" s="135"/>
      <c r="CS134" s="135"/>
      <c r="CT134" s="135"/>
      <c r="CU134" s="135"/>
      <c r="CX134" s="135"/>
      <c r="DH134" s="135"/>
      <c r="DR134" s="135"/>
      <c r="EB134" s="135"/>
      <c r="EL134" s="135"/>
      <c r="EV134" s="135"/>
      <c r="FF134" s="135"/>
      <c r="FP134" s="135"/>
      <c r="FZ134" s="135"/>
      <c r="GJ134" s="135"/>
      <c r="GT134" s="135"/>
      <c r="HD134" s="135"/>
      <c r="HN134" s="135"/>
      <c r="HX134" s="135"/>
      <c r="IH134" s="135"/>
      <c r="IR134" s="135"/>
      <c r="JB134" s="135"/>
      <c r="JL134" s="135"/>
    </row>
    <row xmlns:x14ac="http://schemas.microsoft.com/office/spreadsheetml/2009/9/ac" r="135" s="3" customFormat="true" x14ac:dyDescent="0.25">
      <c r="A135" s="423" t="str">
        <f ca="true">IF(ISBLANK('Data Summary'!A137),"",'Data Summary'!A137)</f>
        <v/>
      </c>
      <c r="B135" s="135"/>
      <c r="L135" s="135"/>
      <c r="V135" s="135"/>
      <c r="AF135" s="135"/>
      <c r="AP135" s="135"/>
      <c r="AZ135" s="135"/>
      <c r="BJ135" s="135"/>
      <c r="BT135" s="135"/>
      <c r="CD135" s="135"/>
      <c r="CN135" s="135"/>
      <c r="CO135" s="135"/>
      <c r="CP135" s="135"/>
      <c r="CQ135" s="135"/>
      <c r="CR135" s="135"/>
      <c r="CS135" s="135"/>
      <c r="CT135" s="135"/>
      <c r="CU135" s="135"/>
      <c r="CX135" s="135"/>
      <c r="DH135" s="135"/>
      <c r="DR135" s="135"/>
      <c r="EB135" s="135"/>
      <c r="EL135" s="135"/>
      <c r="EV135" s="135"/>
      <c r="FF135" s="135"/>
      <c r="FP135" s="135"/>
      <c r="FZ135" s="135"/>
      <c r="GJ135" s="135"/>
      <c r="GT135" s="135"/>
      <c r="HD135" s="135"/>
      <c r="HN135" s="135"/>
      <c r="HX135" s="135"/>
      <c r="IH135" s="135"/>
      <c r="IR135" s="135"/>
      <c r="JB135" s="135"/>
      <c r="JL135" s="135"/>
    </row>
    <row xmlns:x14ac="http://schemas.microsoft.com/office/spreadsheetml/2009/9/ac" r="136" s="3" customFormat="true" x14ac:dyDescent="0.25">
      <c r="A136" s="423" t="str">
        <f ca="true">IF(ISBLANK('Data Summary'!A138),"",'Data Summary'!A138)</f>
        <v/>
      </c>
      <c r="B136" s="135"/>
      <c r="L136" s="135"/>
      <c r="V136" s="135"/>
      <c r="AF136" s="135"/>
      <c r="AP136" s="135"/>
      <c r="AZ136" s="135"/>
      <c r="BJ136" s="135"/>
      <c r="BT136" s="135"/>
      <c r="CD136" s="135"/>
      <c r="CN136" s="135"/>
      <c r="CO136" s="135"/>
      <c r="CP136" s="135"/>
      <c r="CQ136" s="135"/>
      <c r="CR136" s="135"/>
      <c r="CS136" s="135"/>
      <c r="CT136" s="135"/>
      <c r="CU136" s="135"/>
      <c r="CX136" s="135"/>
      <c r="DH136" s="135"/>
      <c r="DR136" s="135"/>
      <c r="EB136" s="135"/>
      <c r="EL136" s="135"/>
      <c r="EV136" s="135"/>
      <c r="FF136" s="135"/>
      <c r="FP136" s="135"/>
      <c r="FZ136" s="135"/>
      <c r="GJ136" s="135"/>
      <c r="GT136" s="135"/>
      <c r="HD136" s="135"/>
      <c r="HN136" s="135"/>
      <c r="HX136" s="135"/>
      <c r="IH136" s="135"/>
      <c r="IR136" s="135"/>
      <c r="JB136" s="135"/>
      <c r="JL136" s="135"/>
    </row>
    <row xmlns:x14ac="http://schemas.microsoft.com/office/spreadsheetml/2009/9/ac" r="137" s="3" customFormat="true" x14ac:dyDescent="0.25">
      <c r="A137" s="423" t="str">
        <f ca="true">IF(ISBLANK('Data Summary'!A139),"",'Data Summary'!A139)</f>
        <v/>
      </c>
      <c r="B137" s="135"/>
      <c r="L137" s="135"/>
      <c r="V137" s="135"/>
      <c r="AF137" s="135"/>
      <c r="AP137" s="135"/>
      <c r="AZ137" s="135"/>
      <c r="BJ137" s="135"/>
      <c r="BT137" s="135"/>
      <c r="CD137" s="135"/>
      <c r="CN137" s="135"/>
      <c r="CO137" s="135"/>
      <c r="CP137" s="135"/>
      <c r="CQ137" s="135"/>
      <c r="CR137" s="135"/>
      <c r="CS137" s="135"/>
      <c r="CT137" s="135"/>
      <c r="CU137" s="135"/>
      <c r="CX137" s="135"/>
      <c r="DH137" s="135"/>
      <c r="DR137" s="135"/>
      <c r="EB137" s="135"/>
      <c r="EL137" s="135"/>
      <c r="EV137" s="135"/>
      <c r="FF137" s="135"/>
      <c r="FP137" s="135"/>
      <c r="FZ137" s="135"/>
      <c r="GJ137" s="135"/>
      <c r="GT137" s="135"/>
      <c r="HD137" s="135"/>
      <c r="HN137" s="135"/>
      <c r="HX137" s="135"/>
      <c r="IH137" s="135"/>
      <c r="IR137" s="135"/>
      <c r="JB137" s="135"/>
      <c r="JL137" s="135"/>
    </row>
    <row xmlns:x14ac="http://schemas.microsoft.com/office/spreadsheetml/2009/9/ac" r="138" s="3" customFormat="true" x14ac:dyDescent="0.25">
      <c r="A138" s="423" t="str">
        <f ca="true">IF(ISBLANK('Data Summary'!A140),"",'Data Summary'!A140)</f>
        <v/>
      </c>
      <c r="B138" s="135"/>
      <c r="L138" s="135"/>
      <c r="V138" s="135"/>
      <c r="AF138" s="135"/>
      <c r="AP138" s="135"/>
      <c r="AZ138" s="135"/>
      <c r="BJ138" s="135"/>
      <c r="BT138" s="135"/>
      <c r="CD138" s="135"/>
      <c r="CN138" s="135"/>
      <c r="CO138" s="135"/>
      <c r="CP138" s="135"/>
      <c r="CQ138" s="135"/>
      <c r="CR138" s="135"/>
      <c r="CS138" s="135"/>
      <c r="CT138" s="135"/>
      <c r="CU138" s="135"/>
      <c r="CX138" s="135"/>
      <c r="DH138" s="135"/>
      <c r="DR138" s="135"/>
      <c r="EB138" s="135"/>
      <c r="EL138" s="135"/>
      <c r="EV138" s="135"/>
      <c r="FF138" s="135"/>
      <c r="FP138" s="135"/>
      <c r="FZ138" s="135"/>
      <c r="GJ138" s="135"/>
      <c r="GT138" s="135"/>
      <c r="HD138" s="135"/>
      <c r="HN138" s="135"/>
      <c r="HX138" s="135"/>
      <c r="IH138" s="135"/>
      <c r="IR138" s="135"/>
      <c r="JB138" s="135"/>
      <c r="JL138" s="135"/>
    </row>
    <row xmlns:x14ac="http://schemas.microsoft.com/office/spreadsheetml/2009/9/ac" r="139" s="3" customFormat="true" x14ac:dyDescent="0.25">
      <c r="A139" s="423" t="str">
        <f ca="true">IF(ISBLANK('Data Summary'!A141),"",'Data Summary'!A141)</f>
        <v/>
      </c>
      <c r="B139" s="135"/>
      <c r="L139" s="135"/>
      <c r="V139" s="135"/>
      <c r="AF139" s="135"/>
      <c r="AP139" s="135"/>
      <c r="AZ139" s="135"/>
      <c r="BJ139" s="135"/>
      <c r="BT139" s="135"/>
      <c r="CD139" s="135"/>
      <c r="CN139" s="135"/>
      <c r="CO139" s="135"/>
      <c r="CP139" s="135"/>
      <c r="CQ139" s="135"/>
      <c r="CR139" s="135"/>
      <c r="CS139" s="135"/>
      <c r="CT139" s="135"/>
      <c r="CU139" s="135"/>
      <c r="CX139" s="135"/>
      <c r="DH139" s="135"/>
      <c r="DR139" s="135"/>
      <c r="EB139" s="135"/>
      <c r="EL139" s="135"/>
      <c r="EV139" s="135"/>
      <c r="FF139" s="135"/>
      <c r="FP139" s="135"/>
      <c r="FZ139" s="135"/>
      <c r="GJ139" s="135"/>
      <c r="GT139" s="135"/>
      <c r="HD139" s="135"/>
      <c r="HN139" s="135"/>
      <c r="HX139" s="135"/>
      <c r="IH139" s="135"/>
      <c r="IR139" s="135"/>
      <c r="JB139" s="135"/>
      <c r="JL139" s="135"/>
    </row>
    <row xmlns:x14ac="http://schemas.microsoft.com/office/spreadsheetml/2009/9/ac" r="140" s="3" customFormat="true" x14ac:dyDescent="0.25">
      <c r="A140" s="423" t="str">
        <f ca="true">IF(ISBLANK('Data Summary'!A142),"",'Data Summary'!A142)</f>
        <v/>
      </c>
      <c r="B140" s="135"/>
      <c r="L140" s="135"/>
      <c r="V140" s="135"/>
      <c r="AF140" s="135"/>
      <c r="AP140" s="135"/>
      <c r="AZ140" s="135"/>
      <c r="BJ140" s="135"/>
      <c r="BT140" s="135"/>
      <c r="CD140" s="135"/>
      <c r="CN140" s="135"/>
      <c r="CO140" s="135"/>
      <c r="CP140" s="135"/>
      <c r="CQ140" s="135"/>
      <c r="CR140" s="135"/>
      <c r="CS140" s="135"/>
      <c r="CT140" s="135"/>
      <c r="CU140" s="135"/>
      <c r="CX140" s="135"/>
      <c r="DH140" s="135"/>
      <c r="DR140" s="135"/>
      <c r="EB140" s="135"/>
      <c r="EL140" s="135"/>
      <c r="EV140" s="135"/>
      <c r="FF140" s="135"/>
      <c r="FP140" s="135"/>
      <c r="FZ140" s="135"/>
      <c r="GJ140" s="135"/>
      <c r="GT140" s="135"/>
      <c r="HD140" s="135"/>
      <c r="HN140" s="135"/>
      <c r="HX140" s="135"/>
      <c r="IH140" s="135"/>
      <c r="IR140" s="135"/>
      <c r="JB140" s="135"/>
      <c r="JL140" s="135"/>
    </row>
    <row xmlns:x14ac="http://schemas.microsoft.com/office/spreadsheetml/2009/9/ac" r="141" s="3" customFormat="true" x14ac:dyDescent="0.25">
      <c r="A141" s="423" t="str">
        <f ca="true">IF(ISBLANK('Data Summary'!A143),"",'Data Summary'!A143)</f>
        <v/>
      </c>
      <c r="B141" s="135"/>
      <c r="L141" s="135"/>
      <c r="V141" s="135"/>
      <c r="AF141" s="135"/>
      <c r="AP141" s="135"/>
      <c r="AZ141" s="135"/>
      <c r="BJ141" s="135"/>
      <c r="BT141" s="135"/>
      <c r="CD141" s="135"/>
      <c r="CN141" s="135"/>
      <c r="CO141" s="135"/>
      <c r="CP141" s="135"/>
      <c r="CQ141" s="135"/>
      <c r="CR141" s="135"/>
      <c r="CS141" s="135"/>
      <c r="CT141" s="135"/>
      <c r="CU141" s="135"/>
      <c r="CX141" s="135"/>
      <c r="DH141" s="135"/>
      <c r="DR141" s="135"/>
      <c r="EB141" s="135"/>
      <c r="EL141" s="135"/>
      <c r="EV141" s="135"/>
      <c r="FF141" s="135"/>
      <c r="FP141" s="135"/>
      <c r="FZ141" s="135"/>
      <c r="GJ141" s="135"/>
      <c r="GT141" s="135"/>
      <c r="HD141" s="135"/>
      <c r="HN141" s="135"/>
      <c r="HX141" s="135"/>
      <c r="IH141" s="135"/>
      <c r="IR141" s="135"/>
      <c r="JB141" s="135"/>
      <c r="JL141" s="135"/>
    </row>
    <row xmlns:x14ac="http://schemas.microsoft.com/office/spreadsheetml/2009/9/ac" r="142" s="3" customFormat="true" x14ac:dyDescent="0.25">
      <c r="A142" s="423" t="str">
        <f ca="true">IF(ISBLANK('Data Summary'!A144),"",'Data Summary'!A144)</f>
        <v/>
      </c>
      <c r="B142" s="135"/>
      <c r="L142" s="135"/>
      <c r="V142" s="135"/>
      <c r="AF142" s="135"/>
      <c r="AP142" s="135"/>
      <c r="AZ142" s="135"/>
      <c r="BJ142" s="135"/>
      <c r="BT142" s="135"/>
      <c r="CD142" s="135"/>
      <c r="CN142" s="135"/>
      <c r="CO142" s="135"/>
      <c r="CP142" s="135"/>
      <c r="CQ142" s="135"/>
      <c r="CR142" s="135"/>
      <c r="CS142" s="135"/>
      <c r="CT142" s="135"/>
      <c r="CU142" s="135"/>
      <c r="CX142" s="135"/>
      <c r="DH142" s="135"/>
      <c r="DR142" s="135"/>
      <c r="EB142" s="135"/>
      <c r="EL142" s="135"/>
      <c r="EV142" s="135"/>
      <c r="FF142" s="135"/>
      <c r="FP142" s="135"/>
      <c r="FZ142" s="135"/>
      <c r="GJ142" s="135"/>
      <c r="GT142" s="135"/>
      <c r="HD142" s="135"/>
      <c r="HN142" s="135"/>
      <c r="HX142" s="135"/>
      <c r="IH142" s="135"/>
      <c r="IR142" s="135"/>
      <c r="JB142" s="135"/>
      <c r="JL142" s="135"/>
    </row>
    <row xmlns:x14ac="http://schemas.microsoft.com/office/spreadsheetml/2009/9/ac" r="143" s="3" customFormat="true" x14ac:dyDescent="0.25">
      <c r="A143" s="423" t="str">
        <f ca="true">IF(ISBLANK('Data Summary'!A145),"",'Data Summary'!A145)</f>
        <v/>
      </c>
      <c r="B143" s="135"/>
      <c r="L143" s="135"/>
      <c r="V143" s="135"/>
      <c r="AF143" s="135"/>
      <c r="AP143" s="135"/>
      <c r="AZ143" s="135"/>
      <c r="BJ143" s="135"/>
      <c r="BT143" s="135"/>
      <c r="CD143" s="135"/>
      <c r="CN143" s="135"/>
      <c r="CO143" s="135"/>
      <c r="CP143" s="135"/>
      <c r="CQ143" s="135"/>
      <c r="CR143" s="135"/>
      <c r="CS143" s="135"/>
      <c r="CT143" s="135"/>
      <c r="CU143" s="135"/>
      <c r="CX143" s="135"/>
      <c r="DH143" s="135"/>
      <c r="DR143" s="135"/>
      <c r="EB143" s="135"/>
      <c r="EL143" s="135"/>
      <c r="EV143" s="135"/>
      <c r="FF143" s="135"/>
      <c r="FP143" s="135"/>
      <c r="FZ143" s="135"/>
      <c r="GJ143" s="135"/>
      <c r="GT143" s="135"/>
      <c r="HD143" s="135"/>
      <c r="HN143" s="135"/>
      <c r="HX143" s="135"/>
      <c r="IH143" s="135"/>
      <c r="IR143" s="135"/>
      <c r="JB143" s="135"/>
      <c r="JL143" s="135"/>
    </row>
    <row xmlns:x14ac="http://schemas.microsoft.com/office/spreadsheetml/2009/9/ac" r="144" s="3" customFormat="true" x14ac:dyDescent="0.25">
      <c r="A144" s="423" t="str">
        <f ca="true">IF(ISBLANK('Data Summary'!A146),"",'Data Summary'!A146)</f>
        <v/>
      </c>
      <c r="B144" s="135"/>
      <c r="L144" s="135"/>
      <c r="V144" s="135"/>
      <c r="AF144" s="135"/>
      <c r="AP144" s="135"/>
      <c r="AZ144" s="135"/>
      <c r="BJ144" s="135"/>
      <c r="BT144" s="135"/>
      <c r="CD144" s="135"/>
      <c r="CN144" s="135"/>
      <c r="CO144" s="135"/>
      <c r="CP144" s="135"/>
      <c r="CQ144" s="135"/>
      <c r="CR144" s="135"/>
      <c r="CS144" s="135"/>
      <c r="CT144" s="135"/>
      <c r="CU144" s="135"/>
      <c r="CX144" s="135"/>
      <c r="DH144" s="135"/>
      <c r="DR144" s="135"/>
      <c r="EB144" s="135"/>
      <c r="EL144" s="135"/>
      <c r="EV144" s="135"/>
      <c r="FF144" s="135"/>
      <c r="FP144" s="135"/>
      <c r="FZ144" s="135"/>
      <c r="GJ144" s="135"/>
      <c r="GT144" s="135"/>
      <c r="HD144" s="135"/>
      <c r="HN144" s="135"/>
      <c r="HX144" s="135"/>
      <c r="IH144" s="135"/>
      <c r="IR144" s="135"/>
      <c r="JB144" s="135"/>
      <c r="JL144" s="135"/>
    </row>
    <row xmlns:x14ac="http://schemas.microsoft.com/office/spreadsheetml/2009/9/ac" r="145" s="3" customFormat="true" x14ac:dyDescent="0.25">
      <c r="A145" s="423" t="str">
        <f ca="true">IF(ISBLANK('Data Summary'!A147),"",'Data Summary'!A147)</f>
        <v/>
      </c>
      <c r="B145" s="135"/>
      <c r="L145" s="135"/>
      <c r="V145" s="135"/>
      <c r="AF145" s="135"/>
      <c r="AP145" s="135"/>
      <c r="AZ145" s="135"/>
      <c r="BJ145" s="135"/>
      <c r="BT145" s="135"/>
      <c r="CD145" s="135"/>
      <c r="CN145" s="135"/>
      <c r="CO145" s="135"/>
      <c r="CP145" s="135"/>
      <c r="CQ145" s="135"/>
      <c r="CR145" s="135"/>
      <c r="CS145" s="135"/>
      <c r="CT145" s="135"/>
      <c r="CU145" s="135"/>
      <c r="CX145" s="135"/>
      <c r="DH145" s="135"/>
      <c r="DR145" s="135"/>
      <c r="EB145" s="135"/>
      <c r="EL145" s="135"/>
      <c r="EV145" s="135"/>
      <c r="FF145" s="135"/>
      <c r="FP145" s="135"/>
      <c r="FZ145" s="135"/>
      <c r="GJ145" s="135"/>
      <c r="GT145" s="135"/>
      <c r="HD145" s="135"/>
      <c r="HN145" s="135"/>
      <c r="HX145" s="135"/>
      <c r="IH145" s="135"/>
      <c r="IR145" s="135"/>
      <c r="JB145" s="135"/>
      <c r="JL145" s="135"/>
    </row>
    <row xmlns:x14ac="http://schemas.microsoft.com/office/spreadsheetml/2009/9/ac" r="146" s="3" customFormat="true" x14ac:dyDescent="0.25">
      <c r="A146" s="423" t="str">
        <f ca="true">IF(ISBLANK('Data Summary'!A148),"",'Data Summary'!A148)</f>
        <v/>
      </c>
      <c r="B146" s="135"/>
      <c r="L146" s="135"/>
      <c r="V146" s="135"/>
      <c r="AF146" s="135"/>
      <c r="AP146" s="135"/>
      <c r="AZ146" s="135"/>
      <c r="BJ146" s="135"/>
      <c r="BT146" s="135"/>
      <c r="CD146" s="135"/>
      <c r="CN146" s="135"/>
      <c r="CO146" s="135"/>
      <c r="CP146" s="135"/>
      <c r="CQ146" s="135"/>
      <c r="CR146" s="135"/>
      <c r="CS146" s="135"/>
      <c r="CT146" s="135"/>
      <c r="CU146" s="135"/>
      <c r="CX146" s="135"/>
      <c r="DH146" s="135"/>
      <c r="DR146" s="135"/>
      <c r="EB146" s="135"/>
      <c r="EL146" s="135"/>
      <c r="EV146" s="135"/>
      <c r="FF146" s="135"/>
      <c r="FP146" s="135"/>
      <c r="FZ146" s="135"/>
      <c r="GJ146" s="135"/>
      <c r="GT146" s="135"/>
      <c r="HD146" s="135"/>
      <c r="HN146" s="135"/>
      <c r="HX146" s="135"/>
      <c r="IH146" s="135"/>
      <c r="IR146" s="135"/>
      <c r="JB146" s="135"/>
      <c r="JL146" s="135"/>
    </row>
    <row xmlns:x14ac="http://schemas.microsoft.com/office/spreadsheetml/2009/9/ac" r="147" s="3" customFormat="true" x14ac:dyDescent="0.25">
      <c r="A147" s="423" t="str">
        <f ca="true">IF(ISBLANK('Data Summary'!A149),"",'Data Summary'!A149)</f>
        <v/>
      </c>
      <c r="B147" s="135"/>
      <c r="L147" s="135"/>
      <c r="V147" s="135"/>
      <c r="AF147" s="135"/>
      <c r="AP147" s="135"/>
      <c r="AZ147" s="135"/>
      <c r="BJ147" s="135"/>
      <c r="BT147" s="135"/>
      <c r="CD147" s="135"/>
      <c r="CN147" s="135"/>
      <c r="CO147" s="135"/>
      <c r="CP147" s="135"/>
      <c r="CQ147" s="135"/>
      <c r="CR147" s="135"/>
      <c r="CS147" s="135"/>
      <c r="CT147" s="135"/>
      <c r="CU147" s="135"/>
      <c r="CX147" s="135"/>
      <c r="DH147" s="135"/>
      <c r="DR147" s="135"/>
      <c r="EB147" s="135"/>
      <c r="EL147" s="135"/>
      <c r="EV147" s="135"/>
      <c r="FF147" s="135"/>
      <c r="FP147" s="135"/>
      <c r="FZ147" s="135"/>
      <c r="GJ147" s="135"/>
      <c r="GT147" s="135"/>
      <c r="HD147" s="135"/>
      <c r="HN147" s="135"/>
      <c r="HX147" s="135"/>
      <c r="IH147" s="135"/>
      <c r="IR147" s="135"/>
      <c r="JB147" s="135"/>
      <c r="JL147" s="135"/>
    </row>
    <row xmlns:x14ac="http://schemas.microsoft.com/office/spreadsheetml/2009/9/ac" r="148" s="3" customFormat="true" x14ac:dyDescent="0.25">
      <c r="A148" s="423" t="str">
        <f ca="true">IF(ISBLANK('Data Summary'!A150),"",'Data Summary'!A150)</f>
        <v/>
      </c>
      <c r="B148" s="135"/>
      <c r="L148" s="135"/>
      <c r="V148" s="135"/>
      <c r="AF148" s="135"/>
      <c r="AP148" s="135"/>
      <c r="AZ148" s="135"/>
      <c r="BJ148" s="135"/>
      <c r="BT148" s="135"/>
      <c r="CD148" s="135"/>
      <c r="CN148" s="135"/>
      <c r="CO148" s="135"/>
      <c r="CP148" s="135"/>
      <c r="CQ148" s="135"/>
      <c r="CR148" s="135"/>
      <c r="CS148" s="135"/>
      <c r="CT148" s="135"/>
      <c r="CU148" s="135"/>
      <c r="CX148" s="135"/>
      <c r="DH148" s="135"/>
      <c r="DR148" s="135"/>
      <c r="EB148" s="135"/>
      <c r="EL148" s="135"/>
      <c r="EV148" s="135"/>
      <c r="FF148" s="135"/>
      <c r="FP148" s="135"/>
      <c r="FZ148" s="135"/>
      <c r="GJ148" s="135"/>
      <c r="GT148" s="135"/>
      <c r="HD148" s="135"/>
      <c r="HN148" s="135"/>
      <c r="HX148" s="135"/>
      <c r="IH148" s="135"/>
      <c r="IR148" s="135"/>
      <c r="JB148" s="135"/>
      <c r="JL148" s="135"/>
    </row>
    <row xmlns:x14ac="http://schemas.microsoft.com/office/spreadsheetml/2009/9/ac" r="149" s="3" customFormat="true" x14ac:dyDescent="0.25">
      <c r="A149" s="423" t="str">
        <f ca="true">IF(ISBLANK('Data Summary'!A151),"",'Data Summary'!A151)</f>
        <v/>
      </c>
      <c r="B149" s="135"/>
      <c r="L149" s="135"/>
      <c r="V149" s="135"/>
      <c r="AF149" s="135"/>
      <c r="AP149" s="135"/>
      <c r="AZ149" s="135"/>
      <c r="BJ149" s="135"/>
      <c r="BT149" s="135"/>
      <c r="CD149" s="135"/>
      <c r="CN149" s="135"/>
      <c r="CO149" s="135"/>
      <c r="CP149" s="135"/>
      <c r="CQ149" s="135"/>
      <c r="CR149" s="135"/>
      <c r="CS149" s="135"/>
      <c r="CT149" s="135"/>
      <c r="CU149" s="135"/>
      <c r="CX149" s="135"/>
      <c r="DH149" s="135"/>
      <c r="DR149" s="135"/>
      <c r="EB149" s="135"/>
      <c r="EL149" s="135"/>
      <c r="EV149" s="135"/>
      <c r="FF149" s="135"/>
      <c r="FP149" s="135"/>
      <c r="FZ149" s="135"/>
      <c r="GJ149" s="135"/>
      <c r="GT149" s="135"/>
      <c r="HD149" s="135"/>
      <c r="HN149" s="135"/>
      <c r="HX149" s="135"/>
      <c r="IH149" s="135"/>
      <c r="IR149" s="135"/>
      <c r="JB149" s="135"/>
      <c r="JL149" s="135"/>
    </row>
    <row xmlns:x14ac="http://schemas.microsoft.com/office/spreadsheetml/2009/9/ac" r="150" s="3" customFormat="true" x14ac:dyDescent="0.25">
      <c r="A150" s="423" t="str">
        <f ca="true">IF(ISBLANK('Data Summary'!A152),"",'Data Summary'!A152)</f>
        <v/>
      </c>
      <c r="B150" s="135"/>
      <c r="L150" s="135"/>
      <c r="V150" s="135"/>
      <c r="AF150" s="135"/>
      <c r="AP150" s="135"/>
      <c r="AZ150" s="135"/>
      <c r="BJ150" s="135"/>
      <c r="BT150" s="135"/>
      <c r="CD150" s="135"/>
      <c r="CN150" s="135"/>
      <c r="CO150" s="135"/>
      <c r="CP150" s="135"/>
      <c r="CQ150" s="135"/>
      <c r="CR150" s="135"/>
      <c r="CS150" s="135"/>
      <c r="CT150" s="135"/>
      <c r="CU150" s="135"/>
      <c r="CX150" s="135"/>
      <c r="DH150" s="135"/>
      <c r="DR150" s="135"/>
      <c r="EB150" s="135"/>
      <c r="EL150" s="135"/>
      <c r="EV150" s="135"/>
      <c r="FF150" s="135"/>
      <c r="FP150" s="135"/>
      <c r="FZ150" s="135"/>
      <c r="GJ150" s="135"/>
      <c r="GT150" s="135"/>
      <c r="HD150" s="135"/>
      <c r="HN150" s="135"/>
      <c r="HX150" s="135"/>
      <c r="IH150" s="135"/>
      <c r="IR150" s="135"/>
      <c r="JB150" s="135"/>
      <c r="JL150" s="135"/>
    </row>
    <row xmlns:x14ac="http://schemas.microsoft.com/office/spreadsheetml/2009/9/ac" r="151" s="3" customFormat="true" x14ac:dyDescent="0.25">
      <c r="A151" s="423" t="str">
        <f ca="true">IF(ISBLANK('Data Summary'!A153),"",'Data Summary'!A153)</f>
        <v/>
      </c>
      <c r="B151" s="135"/>
      <c r="L151" s="135"/>
      <c r="V151" s="135"/>
      <c r="AF151" s="135"/>
      <c r="AP151" s="135"/>
      <c r="AZ151" s="135"/>
      <c r="BJ151" s="135"/>
      <c r="BT151" s="135"/>
      <c r="CD151" s="135"/>
      <c r="CN151" s="135"/>
      <c r="CO151" s="135"/>
      <c r="CP151" s="135"/>
      <c r="CQ151" s="135"/>
      <c r="CR151" s="135"/>
      <c r="CS151" s="135"/>
      <c r="CT151" s="135"/>
      <c r="CU151" s="135"/>
      <c r="CX151" s="135"/>
      <c r="DH151" s="135"/>
      <c r="DR151" s="135"/>
      <c r="EB151" s="135"/>
      <c r="EL151" s="135"/>
      <c r="EV151" s="135"/>
      <c r="FF151" s="135"/>
      <c r="FP151" s="135"/>
      <c r="FZ151" s="135"/>
      <c r="GJ151" s="135"/>
      <c r="GT151" s="135"/>
      <c r="HD151" s="135"/>
      <c r="HN151" s="135"/>
      <c r="HX151" s="135"/>
      <c r="IH151" s="135"/>
      <c r="IR151" s="135"/>
      <c r="JB151" s="135"/>
      <c r="JL151" s="135"/>
    </row>
    <row xmlns:x14ac="http://schemas.microsoft.com/office/spreadsheetml/2009/9/ac" r="152" s="3" customFormat="true" x14ac:dyDescent="0.25">
      <c r="A152" s="419"/>
      <c r="B152" s="135"/>
      <c r="L152" s="135"/>
      <c r="V152" s="135"/>
      <c r="AF152" s="135"/>
      <c r="AP152" s="135"/>
      <c r="AZ152" s="135"/>
      <c r="BJ152" s="135"/>
      <c r="BT152" s="135"/>
      <c r="CD152" s="135"/>
      <c r="CN152" s="135"/>
      <c r="CO152" s="135"/>
      <c r="CP152" s="135"/>
      <c r="CQ152" s="135"/>
      <c r="CR152" s="135"/>
      <c r="CS152" s="135"/>
      <c r="CT152" s="135"/>
      <c r="CU152" s="135"/>
      <c r="CX152" s="135"/>
      <c r="DH152" s="135"/>
      <c r="DR152" s="135"/>
      <c r="EB152" s="135"/>
      <c r="EL152" s="135"/>
      <c r="EV152" s="135"/>
      <c r="FF152" s="135"/>
      <c r="FP152" s="135"/>
      <c r="FZ152" s="135"/>
      <c r="GJ152" s="135"/>
      <c r="GT152" s="135"/>
      <c r="HD152" s="135"/>
      <c r="HN152" s="135"/>
      <c r="HX152" s="135"/>
      <c r="IH152" s="135"/>
      <c r="IR152" s="135"/>
      <c r="JB152" s="135"/>
      <c r="JL152" s="135"/>
    </row>
    <row xmlns:x14ac="http://schemas.microsoft.com/office/spreadsheetml/2009/9/ac" r="153" s="3" customFormat="true" x14ac:dyDescent="0.25">
      <c r="A153" s="419"/>
      <c r="B153" s="135"/>
      <c r="L153" s="135"/>
      <c r="V153" s="135"/>
      <c r="AF153" s="135"/>
      <c r="AP153" s="135"/>
      <c r="AZ153" s="135"/>
      <c r="BJ153" s="135"/>
      <c r="BT153" s="135"/>
      <c r="CD153" s="135"/>
      <c r="CN153" s="135"/>
      <c r="CO153" s="135"/>
      <c r="CP153" s="135"/>
      <c r="CQ153" s="135"/>
      <c r="CR153" s="135"/>
      <c r="CS153" s="135"/>
      <c r="CT153" s="135"/>
      <c r="CU153" s="135"/>
      <c r="CX153" s="135"/>
      <c r="DH153" s="135"/>
      <c r="DR153" s="135"/>
      <c r="EB153" s="135"/>
      <c r="EL153" s="135"/>
      <c r="EV153" s="135"/>
      <c r="FF153" s="135"/>
      <c r="FP153" s="135"/>
      <c r="FZ153" s="135"/>
      <c r="GJ153" s="135"/>
      <c r="GT153" s="135"/>
      <c r="HD153" s="135"/>
      <c r="HN153" s="135"/>
      <c r="HX153" s="135"/>
      <c r="IH153" s="135"/>
      <c r="IR153" s="135"/>
      <c r="JB153" s="135"/>
      <c r="JL153" s="135"/>
    </row>
    <row xmlns:x14ac="http://schemas.microsoft.com/office/spreadsheetml/2009/9/ac" r="154" s="3" customFormat="true" x14ac:dyDescent="0.25">
      <c r="A154" s="419"/>
      <c r="B154" s="135"/>
      <c r="L154" s="135"/>
      <c r="V154" s="135"/>
      <c r="AF154" s="135"/>
      <c r="AP154" s="135"/>
      <c r="AZ154" s="135"/>
      <c r="BJ154" s="135"/>
      <c r="BT154" s="135"/>
      <c r="CD154" s="135"/>
      <c r="CN154" s="135"/>
      <c r="CO154" s="135"/>
      <c r="CP154" s="135"/>
      <c r="CQ154" s="135"/>
      <c r="CR154" s="135"/>
      <c r="CS154" s="135"/>
      <c r="CT154" s="135"/>
      <c r="CU154" s="135"/>
      <c r="CX154" s="135"/>
      <c r="DH154" s="135"/>
      <c r="DR154" s="135"/>
      <c r="EB154" s="135"/>
      <c r="EL154" s="135"/>
      <c r="EV154" s="135"/>
      <c r="FF154" s="135"/>
      <c r="FP154" s="135"/>
      <c r="FZ154" s="135"/>
      <c r="GJ154" s="135"/>
      <c r="GT154" s="135"/>
      <c r="HD154" s="135"/>
      <c r="HN154" s="135"/>
      <c r="HX154" s="135"/>
      <c r="IH154" s="135"/>
      <c r="IR154" s="135"/>
      <c r="JB154" s="135"/>
      <c r="JL154" s="135"/>
    </row>
    <row xmlns:x14ac="http://schemas.microsoft.com/office/spreadsheetml/2009/9/ac" r="155" s="3" customFormat="true" x14ac:dyDescent="0.25">
      <c r="A155" s="419"/>
      <c r="B155" s="135"/>
      <c r="L155" s="135"/>
      <c r="V155" s="135"/>
      <c r="AF155" s="135"/>
      <c r="AP155" s="135"/>
      <c r="AZ155" s="135"/>
      <c r="BJ155" s="135"/>
      <c r="BT155" s="135"/>
      <c r="CD155" s="135"/>
      <c r="CN155" s="135"/>
      <c r="CO155" s="135"/>
      <c r="CP155" s="135"/>
      <c r="CQ155" s="135"/>
      <c r="CR155" s="135"/>
      <c r="CS155" s="135"/>
      <c r="CT155" s="135"/>
      <c r="CU155" s="135"/>
      <c r="CX155" s="135"/>
      <c r="DH155" s="135"/>
      <c r="DR155" s="135"/>
      <c r="EB155" s="135"/>
      <c r="EL155" s="135"/>
      <c r="EV155" s="135"/>
      <c r="FF155" s="135"/>
      <c r="FP155" s="135"/>
      <c r="FZ155" s="135"/>
      <c r="GJ155" s="135"/>
      <c r="GT155" s="135"/>
      <c r="HD155" s="135"/>
      <c r="HN155" s="135"/>
      <c r="HX155" s="135"/>
      <c r="IH155" s="135"/>
      <c r="IR155" s="135"/>
      <c r="JB155" s="135"/>
      <c r="JL155" s="135"/>
    </row>
    <row xmlns:x14ac="http://schemas.microsoft.com/office/spreadsheetml/2009/9/ac" r="156" s="3" customFormat="true" x14ac:dyDescent="0.25">
      <c r="A156" s="419"/>
      <c r="B156" s="135"/>
      <c r="L156" s="135"/>
      <c r="V156" s="135"/>
      <c r="AF156" s="135"/>
      <c r="AP156" s="135"/>
      <c r="AZ156" s="135"/>
      <c r="BJ156" s="135"/>
      <c r="BT156" s="135"/>
      <c r="CD156" s="135"/>
      <c r="CN156" s="135"/>
      <c r="CO156" s="135"/>
      <c r="CP156" s="135"/>
      <c r="CQ156" s="135"/>
      <c r="CR156" s="135"/>
      <c r="CS156" s="135"/>
      <c r="CT156" s="135"/>
      <c r="CU156" s="135"/>
      <c r="CX156" s="135"/>
      <c r="DH156" s="135"/>
      <c r="DR156" s="135"/>
      <c r="EB156" s="135"/>
      <c r="EL156" s="135"/>
      <c r="EV156" s="135"/>
      <c r="FF156" s="135"/>
      <c r="FP156" s="135"/>
      <c r="FZ156" s="135"/>
      <c r="GJ156" s="135"/>
      <c r="GT156" s="135"/>
      <c r="HD156" s="135"/>
      <c r="HN156" s="135"/>
      <c r="HX156" s="135"/>
      <c r="IH156" s="135"/>
      <c r="IR156" s="135"/>
      <c r="JB156" s="135"/>
      <c r="JL156" s="135"/>
    </row>
    <row xmlns:x14ac="http://schemas.microsoft.com/office/spreadsheetml/2009/9/ac" r="157" s="3" customFormat="true" x14ac:dyDescent="0.25">
      <c r="A157" s="419"/>
      <c r="B157" s="135"/>
      <c r="L157" s="135"/>
      <c r="V157" s="135"/>
      <c r="AF157" s="135"/>
      <c r="AP157" s="135"/>
      <c r="AZ157" s="135"/>
      <c r="BJ157" s="135"/>
      <c r="BT157" s="135"/>
      <c r="CD157" s="135"/>
      <c r="CN157" s="135"/>
      <c r="CO157" s="135"/>
      <c r="CP157" s="135"/>
      <c r="CQ157" s="135"/>
      <c r="CR157" s="135"/>
      <c r="CS157" s="135"/>
      <c r="CT157" s="135"/>
      <c r="CU157" s="135"/>
      <c r="CX157" s="135"/>
      <c r="DH157" s="135"/>
      <c r="DR157" s="135"/>
      <c r="EB157" s="135"/>
      <c r="EL157" s="135"/>
      <c r="EV157" s="135"/>
      <c r="FF157" s="135"/>
      <c r="FP157" s="135"/>
      <c r="FZ157" s="135"/>
      <c r="GJ157" s="135"/>
      <c r="GT157" s="135"/>
      <c r="HD157" s="135"/>
      <c r="HN157" s="135"/>
      <c r="HX157" s="135"/>
      <c r="IH157" s="135"/>
      <c r="IR157" s="135"/>
      <c r="JB157" s="135"/>
      <c r="JL157" s="135"/>
    </row>
    <row xmlns:x14ac="http://schemas.microsoft.com/office/spreadsheetml/2009/9/ac" r="158" s="3" customFormat="true" x14ac:dyDescent="0.25">
      <c r="A158" s="419"/>
      <c r="B158" s="135"/>
      <c r="L158" s="135"/>
      <c r="V158" s="135"/>
      <c r="AF158" s="135"/>
      <c r="AP158" s="135"/>
      <c r="AZ158" s="135"/>
      <c r="BJ158" s="135"/>
      <c r="BT158" s="135"/>
      <c r="CD158" s="135"/>
      <c r="CN158" s="135"/>
      <c r="CO158" s="135"/>
      <c r="CP158" s="135"/>
      <c r="CQ158" s="135"/>
      <c r="CR158" s="135"/>
      <c r="CS158" s="135"/>
      <c r="CT158" s="135"/>
      <c r="CU158" s="135"/>
      <c r="CX158" s="135"/>
      <c r="DH158" s="135"/>
      <c r="DR158" s="135"/>
      <c r="EB158" s="135"/>
      <c r="EL158" s="135"/>
      <c r="EV158" s="135"/>
      <c r="FF158" s="135"/>
      <c r="FP158" s="135"/>
      <c r="FZ158" s="135"/>
      <c r="GJ158" s="135"/>
      <c r="GT158" s="135"/>
      <c r="HD158" s="135"/>
      <c r="HN158" s="135"/>
      <c r="HX158" s="135"/>
      <c r="IH158" s="135"/>
      <c r="IR158" s="135"/>
      <c r="JB158" s="135"/>
      <c r="JL158" s="135"/>
    </row>
    <row xmlns:x14ac="http://schemas.microsoft.com/office/spreadsheetml/2009/9/ac" r="159" s="3" customFormat="true" x14ac:dyDescent="0.25">
      <c r="A159" s="419"/>
      <c r="B159" s="135"/>
      <c r="L159" s="135"/>
      <c r="V159" s="135"/>
      <c r="AF159" s="135"/>
      <c r="AP159" s="135"/>
      <c r="AZ159" s="135"/>
      <c r="BJ159" s="135"/>
      <c r="BT159" s="135"/>
      <c r="CD159" s="135"/>
      <c r="CN159" s="135"/>
      <c r="CO159" s="135"/>
      <c r="CP159" s="135"/>
      <c r="CQ159" s="135"/>
      <c r="CR159" s="135"/>
      <c r="CS159" s="135"/>
      <c r="CT159" s="135"/>
      <c r="CU159" s="135"/>
      <c r="CX159" s="135"/>
      <c r="DH159" s="135"/>
      <c r="DR159" s="135"/>
      <c r="EB159" s="135"/>
      <c r="EL159" s="135"/>
      <c r="EV159" s="135"/>
      <c r="FF159" s="135"/>
      <c r="FP159" s="135"/>
      <c r="FZ159" s="135"/>
      <c r="GJ159" s="135"/>
      <c r="GT159" s="135"/>
      <c r="HD159" s="135"/>
      <c r="HN159" s="135"/>
      <c r="HX159" s="135"/>
      <c r="IH159" s="135"/>
      <c r="IR159" s="135"/>
      <c r="JB159" s="135"/>
      <c r="JL159" s="135"/>
    </row>
    <row xmlns:x14ac="http://schemas.microsoft.com/office/spreadsheetml/2009/9/ac" r="160" s="3" customFormat="true" x14ac:dyDescent="0.25">
      <c r="A160" s="419"/>
      <c r="B160" s="135"/>
      <c r="L160" s="135"/>
      <c r="V160" s="135"/>
      <c r="AF160" s="135"/>
      <c r="AP160" s="135"/>
      <c r="AZ160" s="135"/>
      <c r="BJ160" s="135"/>
      <c r="BT160" s="135"/>
      <c r="CD160" s="135"/>
      <c r="CN160" s="135"/>
      <c r="CO160" s="135"/>
      <c r="CP160" s="135"/>
      <c r="CQ160" s="135"/>
      <c r="CR160" s="135"/>
      <c r="CS160" s="135"/>
      <c r="CT160" s="135"/>
      <c r="CU160" s="135"/>
      <c r="CX160" s="135"/>
      <c r="DH160" s="135"/>
      <c r="DR160" s="135"/>
      <c r="EB160" s="135"/>
      <c r="EL160" s="135"/>
      <c r="EV160" s="135"/>
      <c r="FF160" s="135"/>
      <c r="FP160" s="135"/>
      <c r="FZ160" s="135"/>
      <c r="GJ160" s="135"/>
      <c r="GT160" s="135"/>
      <c r="HD160" s="135"/>
      <c r="HN160" s="135"/>
      <c r="HX160" s="135"/>
      <c r="IH160" s="135"/>
      <c r="IR160" s="135"/>
      <c r="JB160" s="135"/>
      <c r="JL160" s="135"/>
    </row>
    <row xmlns:x14ac="http://schemas.microsoft.com/office/spreadsheetml/2009/9/ac" r="161" s="3" customFormat="true" x14ac:dyDescent="0.25">
      <c r="A161" s="419"/>
      <c r="B161" s="135"/>
      <c r="L161" s="135"/>
      <c r="V161" s="135"/>
      <c r="AF161" s="135"/>
      <c r="AP161" s="135"/>
      <c r="AZ161" s="135"/>
      <c r="BJ161" s="135"/>
      <c r="BT161" s="135"/>
      <c r="CD161" s="135"/>
      <c r="CN161" s="135"/>
      <c r="CO161" s="135"/>
      <c r="CP161" s="135"/>
      <c r="CQ161" s="135"/>
      <c r="CR161" s="135"/>
      <c r="CS161" s="135"/>
      <c r="CT161" s="135"/>
      <c r="CU161" s="135"/>
      <c r="CX161" s="135"/>
      <c r="DH161" s="135"/>
      <c r="DR161" s="135"/>
      <c r="EB161" s="135"/>
      <c r="EL161" s="135"/>
      <c r="EV161" s="135"/>
      <c r="FF161" s="135"/>
      <c r="FP161" s="135"/>
      <c r="FZ161" s="135"/>
      <c r="GJ161" s="135"/>
      <c r="GT161" s="135"/>
      <c r="HD161" s="135"/>
      <c r="HN161" s="135"/>
      <c r="HX161" s="135"/>
      <c r="IH161" s="135"/>
      <c r="IR161" s="135"/>
      <c r="JB161" s="135"/>
      <c r="JL161" s="135"/>
    </row>
    <row xmlns:x14ac="http://schemas.microsoft.com/office/spreadsheetml/2009/9/ac" r="162" s="3" customFormat="true" x14ac:dyDescent="0.25">
      <c r="A162" s="419"/>
      <c r="B162" s="135"/>
      <c r="L162" s="135"/>
      <c r="V162" s="135"/>
      <c r="AF162" s="135"/>
      <c r="AP162" s="135"/>
      <c r="AZ162" s="135"/>
      <c r="BJ162" s="135"/>
      <c r="BT162" s="135"/>
      <c r="CD162" s="135"/>
      <c r="CN162" s="135"/>
      <c r="CO162" s="135"/>
      <c r="CP162" s="135"/>
      <c r="CQ162" s="135"/>
      <c r="CR162" s="135"/>
      <c r="CS162" s="135"/>
      <c r="CT162" s="135"/>
      <c r="CU162" s="135"/>
      <c r="CX162" s="135"/>
      <c r="DH162" s="135"/>
      <c r="DR162" s="135"/>
      <c r="EB162" s="135"/>
      <c r="EL162" s="135"/>
      <c r="EV162" s="135"/>
      <c r="FF162" s="135"/>
      <c r="FP162" s="135"/>
      <c r="FZ162" s="135"/>
      <c r="GJ162" s="135"/>
      <c r="GT162" s="135"/>
      <c r="HD162" s="135"/>
      <c r="HN162" s="135"/>
      <c r="HX162" s="135"/>
      <c r="IH162" s="135"/>
      <c r="IR162" s="135"/>
      <c r="JB162" s="135"/>
      <c r="JL162" s="135"/>
    </row>
    <row xmlns:x14ac="http://schemas.microsoft.com/office/spreadsheetml/2009/9/ac" r="163" s="3" customFormat="true" x14ac:dyDescent="0.25">
      <c r="A163" s="419"/>
      <c r="B163" s="135"/>
      <c r="L163" s="135"/>
      <c r="V163" s="135"/>
      <c r="AF163" s="135"/>
      <c r="AP163" s="135"/>
      <c r="AZ163" s="135"/>
      <c r="BJ163" s="135"/>
      <c r="BT163" s="135"/>
      <c r="CD163" s="135"/>
      <c r="CN163" s="135"/>
      <c r="CO163" s="135"/>
      <c r="CP163" s="135"/>
      <c r="CQ163" s="135"/>
      <c r="CR163" s="135"/>
      <c r="CS163" s="135"/>
      <c r="CT163" s="135"/>
      <c r="CU163" s="135"/>
      <c r="CX163" s="135"/>
      <c r="DH163" s="135"/>
      <c r="DR163" s="135"/>
      <c r="EB163" s="135"/>
      <c r="EL163" s="135"/>
      <c r="EV163" s="135"/>
      <c r="FF163" s="135"/>
      <c r="FP163" s="135"/>
      <c r="FZ163" s="135"/>
      <c r="GJ163" s="135"/>
      <c r="GT163" s="135"/>
      <c r="HD163" s="135"/>
      <c r="HN163" s="135"/>
      <c r="HX163" s="135"/>
      <c r="IH163" s="135"/>
      <c r="IR163" s="135"/>
      <c r="JB163" s="135"/>
      <c r="JL163" s="135"/>
    </row>
    <row xmlns:x14ac="http://schemas.microsoft.com/office/spreadsheetml/2009/9/ac" r="164" s="3" customFormat="true" x14ac:dyDescent="0.25">
      <c r="A164" s="419"/>
      <c r="B164" s="135"/>
      <c r="L164" s="135"/>
      <c r="V164" s="135"/>
      <c r="AF164" s="135"/>
      <c r="AP164" s="135"/>
      <c r="AZ164" s="135"/>
      <c r="BJ164" s="135"/>
      <c r="BT164" s="135"/>
      <c r="CD164" s="135"/>
      <c r="CN164" s="135"/>
      <c r="CO164" s="135"/>
      <c r="CP164" s="135"/>
      <c r="CQ164" s="135"/>
      <c r="CR164" s="135"/>
      <c r="CS164" s="135"/>
      <c r="CT164" s="135"/>
      <c r="CU164" s="135"/>
      <c r="CX164" s="135"/>
      <c r="DH164" s="135"/>
      <c r="DR164" s="135"/>
      <c r="EB164" s="135"/>
      <c r="EL164" s="135"/>
      <c r="EV164" s="135"/>
      <c r="FF164" s="135"/>
      <c r="FP164" s="135"/>
      <c r="FZ164" s="135"/>
      <c r="GJ164" s="135"/>
      <c r="GT164" s="135"/>
      <c r="HD164" s="135"/>
      <c r="HN164" s="135"/>
      <c r="HX164" s="135"/>
      <c r="IH164" s="135"/>
      <c r="IR164" s="135"/>
      <c r="JB164" s="135"/>
      <c r="JL164" s="135"/>
    </row>
    <row xmlns:x14ac="http://schemas.microsoft.com/office/spreadsheetml/2009/9/ac" r="165" s="3" customFormat="true" x14ac:dyDescent="0.25">
      <c r="A165" s="419"/>
      <c r="B165" s="135"/>
      <c r="L165" s="135"/>
      <c r="V165" s="135"/>
      <c r="AF165" s="135"/>
      <c r="AP165" s="135"/>
      <c r="AZ165" s="135"/>
      <c r="BJ165" s="135"/>
      <c r="BT165" s="135"/>
      <c r="CD165" s="135"/>
      <c r="CN165" s="135"/>
      <c r="CO165" s="135"/>
      <c r="CP165" s="135"/>
      <c r="CQ165" s="135"/>
      <c r="CR165" s="135"/>
      <c r="CS165" s="135"/>
      <c r="CT165" s="135"/>
      <c r="CU165" s="135"/>
      <c r="CX165" s="135"/>
      <c r="DH165" s="135"/>
      <c r="DR165" s="135"/>
      <c r="EB165" s="135"/>
      <c r="EL165" s="135"/>
      <c r="EV165" s="135"/>
      <c r="FF165" s="135"/>
      <c r="FP165" s="135"/>
      <c r="FZ165" s="135"/>
      <c r="GJ165" s="135"/>
      <c r="GT165" s="135"/>
      <c r="HD165" s="135"/>
      <c r="HN165" s="135"/>
      <c r="HX165" s="135"/>
      <c r="IH165" s="135"/>
      <c r="IR165" s="135"/>
      <c r="JB165" s="135"/>
      <c r="JL165" s="135"/>
    </row>
    <row xmlns:x14ac="http://schemas.microsoft.com/office/spreadsheetml/2009/9/ac" r="166" s="3" customFormat="true" x14ac:dyDescent="0.25">
      <c r="A166" s="419"/>
      <c r="B166" s="135"/>
      <c r="L166" s="135"/>
      <c r="V166" s="135"/>
      <c r="AF166" s="135"/>
      <c r="AP166" s="135"/>
      <c r="AZ166" s="135"/>
      <c r="BJ166" s="135"/>
      <c r="BT166" s="135"/>
      <c r="CD166" s="135"/>
      <c r="CN166" s="135"/>
      <c r="CO166" s="135"/>
      <c r="CP166" s="135"/>
      <c r="CQ166" s="135"/>
      <c r="CR166" s="135"/>
      <c r="CS166" s="135"/>
      <c r="CT166" s="135"/>
      <c r="CU166" s="135"/>
      <c r="CX166" s="135"/>
      <c r="DH166" s="135"/>
      <c r="DR166" s="135"/>
      <c r="EB166" s="135"/>
      <c r="EL166" s="135"/>
      <c r="EV166" s="135"/>
      <c r="FF166" s="135"/>
      <c r="FP166" s="135"/>
      <c r="FZ166" s="135"/>
      <c r="GJ166" s="135"/>
      <c r="GT166" s="135"/>
      <c r="HD166" s="135"/>
      <c r="HN166" s="135"/>
      <c r="HX166" s="135"/>
      <c r="IH166" s="135"/>
      <c r="IR166" s="135"/>
      <c r="JB166" s="135"/>
      <c r="JL166" s="135"/>
    </row>
    <row xmlns:x14ac="http://schemas.microsoft.com/office/spreadsheetml/2009/9/ac" r="167" s="3" customFormat="true" x14ac:dyDescent="0.25">
      <c r="A167" s="419"/>
      <c r="B167" s="135"/>
      <c r="L167" s="135"/>
      <c r="V167" s="135"/>
      <c r="AF167" s="135"/>
      <c r="AP167" s="135"/>
      <c r="AZ167" s="135"/>
      <c r="BJ167" s="135"/>
      <c r="BT167" s="135"/>
      <c r="CD167" s="135"/>
      <c r="CN167" s="135"/>
      <c r="CO167" s="135"/>
      <c r="CP167" s="135"/>
      <c r="CQ167" s="135"/>
      <c r="CR167" s="135"/>
      <c r="CS167" s="135"/>
      <c r="CT167" s="135"/>
      <c r="CU167" s="135"/>
      <c r="CX167" s="135"/>
      <c r="DH167" s="135"/>
      <c r="DR167" s="135"/>
      <c r="EB167" s="135"/>
      <c r="EL167" s="135"/>
      <c r="EV167" s="135"/>
      <c r="FF167" s="135"/>
      <c r="FP167" s="135"/>
      <c r="FZ167" s="135"/>
      <c r="GJ167" s="135"/>
      <c r="GT167" s="135"/>
      <c r="HD167" s="135"/>
      <c r="HN167" s="135"/>
      <c r="HX167" s="135"/>
      <c r="IH167" s="135"/>
      <c r="IR167" s="135"/>
      <c r="JB167" s="135"/>
      <c r="JL167" s="135"/>
    </row>
    <row xmlns:x14ac="http://schemas.microsoft.com/office/spreadsheetml/2009/9/ac" r="168" s="3" customFormat="true" x14ac:dyDescent="0.25">
      <c r="A168" s="419"/>
      <c r="B168" s="135"/>
      <c r="L168" s="135"/>
      <c r="V168" s="135"/>
      <c r="AF168" s="135"/>
      <c r="AP168" s="135"/>
      <c r="AZ168" s="135"/>
      <c r="BJ168" s="135"/>
      <c r="BT168" s="135"/>
      <c r="CD168" s="135"/>
      <c r="CN168" s="135"/>
      <c r="CO168" s="135"/>
      <c r="CP168" s="135"/>
      <c r="CQ168" s="135"/>
      <c r="CR168" s="135"/>
      <c r="CS168" s="135"/>
      <c r="CT168" s="135"/>
      <c r="CU168" s="135"/>
      <c r="CX168" s="135"/>
      <c r="DH168" s="135"/>
      <c r="DR168" s="135"/>
      <c r="EB168" s="135"/>
      <c r="EL168" s="135"/>
      <c r="EV168" s="135"/>
      <c r="FF168" s="135"/>
      <c r="FP168" s="135"/>
      <c r="FZ168" s="135"/>
      <c r="GJ168" s="135"/>
      <c r="GT168" s="135"/>
      <c r="HD168" s="135"/>
      <c r="HN168" s="135"/>
      <c r="HX168" s="135"/>
      <c r="IH168" s="135"/>
      <c r="IR168" s="135"/>
      <c r="JB168" s="135"/>
      <c r="JL168" s="135"/>
    </row>
    <row xmlns:x14ac="http://schemas.microsoft.com/office/spreadsheetml/2009/9/ac" r="169" s="3" customFormat="true" x14ac:dyDescent="0.25">
      <c r="A169" s="419"/>
      <c r="B169" s="135"/>
      <c r="L169" s="135"/>
      <c r="V169" s="135"/>
      <c r="AF169" s="135"/>
      <c r="AP169" s="135"/>
      <c r="AZ169" s="135"/>
      <c r="BJ169" s="135"/>
      <c r="BT169" s="135"/>
      <c r="CD169" s="135"/>
      <c r="CN169" s="135"/>
      <c r="CO169" s="135"/>
      <c r="CP169" s="135"/>
      <c r="CQ169" s="135"/>
      <c r="CR169" s="135"/>
      <c r="CS169" s="135"/>
      <c r="CT169" s="135"/>
      <c r="CU169" s="135"/>
      <c r="CX169" s="135"/>
      <c r="DH169" s="135"/>
      <c r="DR169" s="135"/>
      <c r="EB169" s="135"/>
      <c r="EL169" s="135"/>
      <c r="EV169" s="135"/>
      <c r="FF169" s="135"/>
      <c r="FP169" s="135"/>
      <c r="FZ169" s="135"/>
      <c r="GJ169" s="135"/>
      <c r="GT169" s="135"/>
      <c r="HD169" s="135"/>
      <c r="HN169" s="135"/>
      <c r="HX169" s="135"/>
      <c r="IH169" s="135"/>
      <c r="IR169" s="135"/>
      <c r="JB169" s="135"/>
      <c r="JL169" s="135"/>
    </row>
    <row xmlns:x14ac="http://schemas.microsoft.com/office/spreadsheetml/2009/9/ac" r="170" s="3" customFormat="true" x14ac:dyDescent="0.25">
      <c r="A170" s="419"/>
      <c r="B170" s="135"/>
      <c r="L170" s="135"/>
      <c r="V170" s="135"/>
      <c r="AF170" s="135"/>
      <c r="AP170" s="135"/>
      <c r="AZ170" s="135"/>
      <c r="BJ170" s="135"/>
      <c r="BT170" s="135"/>
      <c r="CD170" s="135"/>
      <c r="CN170" s="135"/>
      <c r="CO170" s="135"/>
      <c r="CP170" s="135"/>
      <c r="CQ170" s="135"/>
      <c r="CR170" s="135"/>
      <c r="CS170" s="135"/>
      <c r="CT170" s="135"/>
      <c r="CU170" s="135"/>
      <c r="CX170" s="135"/>
      <c r="DH170" s="135"/>
      <c r="DR170" s="135"/>
      <c r="EB170" s="135"/>
      <c r="EL170" s="135"/>
      <c r="EV170" s="135"/>
      <c r="FF170" s="135"/>
      <c r="FP170" s="135"/>
      <c r="FZ170" s="135"/>
      <c r="GJ170" s="135"/>
      <c r="GT170" s="135"/>
      <c r="HD170" s="135"/>
      <c r="HN170" s="135"/>
      <c r="HX170" s="135"/>
      <c r="IH170" s="135"/>
      <c r="IR170" s="135"/>
      <c r="JB170" s="135"/>
      <c r="JL170" s="135"/>
    </row>
    <row xmlns:x14ac="http://schemas.microsoft.com/office/spreadsheetml/2009/9/ac" r="171" s="3" customFormat="true" x14ac:dyDescent="0.25">
      <c r="A171" s="419"/>
      <c r="B171" s="135"/>
      <c r="L171" s="135"/>
      <c r="V171" s="135"/>
      <c r="AF171" s="135"/>
      <c r="AP171" s="135"/>
      <c r="AZ171" s="135"/>
      <c r="BJ171" s="135"/>
      <c r="BT171" s="135"/>
      <c r="CD171" s="135"/>
      <c r="CN171" s="135"/>
      <c r="CO171" s="135"/>
      <c r="CP171" s="135"/>
      <c r="CQ171" s="135"/>
      <c r="CR171" s="135"/>
      <c r="CS171" s="135"/>
      <c r="CT171" s="135"/>
      <c r="CU171" s="135"/>
      <c r="CX171" s="135"/>
      <c r="DH171" s="135"/>
      <c r="DR171" s="135"/>
      <c r="EB171" s="135"/>
      <c r="EL171" s="135"/>
      <c r="EV171" s="135"/>
      <c r="FF171" s="135"/>
      <c r="FP171" s="135"/>
      <c r="FZ171" s="135"/>
      <c r="GJ171" s="135"/>
      <c r="GT171" s="135"/>
      <c r="HD171" s="135"/>
      <c r="HN171" s="135"/>
      <c r="HX171" s="135"/>
      <c r="IH171" s="135"/>
      <c r="IR171" s="135"/>
      <c r="JB171" s="135"/>
      <c r="JL171" s="135"/>
    </row>
    <row xmlns:x14ac="http://schemas.microsoft.com/office/spreadsheetml/2009/9/ac" r="172" s="3" customFormat="true" x14ac:dyDescent="0.25">
      <c r="A172" s="419"/>
      <c r="B172" s="135"/>
      <c r="L172" s="135"/>
      <c r="V172" s="135"/>
      <c r="AF172" s="135"/>
      <c r="AP172" s="135"/>
      <c r="AZ172" s="135"/>
      <c r="BJ172" s="135"/>
      <c r="BT172" s="135"/>
      <c r="CD172" s="135"/>
      <c r="CN172" s="135"/>
      <c r="CO172" s="135"/>
      <c r="CP172" s="135"/>
      <c r="CQ172" s="135"/>
      <c r="CR172" s="135"/>
      <c r="CS172" s="135"/>
      <c r="CT172" s="135"/>
      <c r="CU172" s="135"/>
      <c r="CX172" s="135"/>
      <c r="DH172" s="135"/>
      <c r="DR172" s="135"/>
      <c r="EB172" s="135"/>
      <c r="EL172" s="135"/>
      <c r="EV172" s="135"/>
      <c r="FF172" s="135"/>
      <c r="FP172" s="135"/>
      <c r="FZ172" s="135"/>
      <c r="GJ172" s="135"/>
      <c r="GT172" s="135"/>
      <c r="HD172" s="135"/>
      <c r="HN172" s="135"/>
      <c r="HX172" s="135"/>
      <c r="IH172" s="135"/>
      <c r="IR172" s="135"/>
      <c r="JB172" s="135"/>
      <c r="JL172" s="135"/>
    </row>
    <row xmlns:x14ac="http://schemas.microsoft.com/office/spreadsheetml/2009/9/ac" r="173" s="3" customFormat="true" x14ac:dyDescent="0.25">
      <c r="A173" s="419"/>
      <c r="B173" s="135"/>
      <c r="L173" s="135"/>
      <c r="V173" s="135"/>
      <c r="AF173" s="135"/>
      <c r="AP173" s="135"/>
      <c r="AZ173" s="135"/>
      <c r="BJ173" s="135"/>
      <c r="BT173" s="135"/>
      <c r="CD173" s="135"/>
      <c r="CN173" s="135"/>
      <c r="CO173" s="135"/>
      <c r="CP173" s="135"/>
      <c r="CQ173" s="135"/>
      <c r="CR173" s="135"/>
      <c r="CS173" s="135"/>
      <c r="CT173" s="135"/>
      <c r="CU173" s="135"/>
      <c r="CX173" s="135"/>
      <c r="DH173" s="135"/>
      <c r="DR173" s="135"/>
      <c r="EB173" s="135"/>
      <c r="EL173" s="135"/>
      <c r="EV173" s="135"/>
      <c r="FF173" s="135"/>
      <c r="FP173" s="135"/>
      <c r="FZ173" s="135"/>
      <c r="GJ173" s="135"/>
      <c r="GT173" s="135"/>
      <c r="HD173" s="135"/>
      <c r="HN173" s="135"/>
      <c r="HX173" s="135"/>
      <c r="IH173" s="135"/>
      <c r="IR173" s="135"/>
      <c r="JB173" s="135"/>
      <c r="JL173" s="135"/>
    </row>
    <row xmlns:x14ac="http://schemas.microsoft.com/office/spreadsheetml/2009/9/ac" r="174" s="3" customFormat="true" x14ac:dyDescent="0.25">
      <c r="A174" s="419"/>
      <c r="B174" s="135"/>
      <c r="L174" s="135"/>
      <c r="V174" s="135"/>
      <c r="AF174" s="135"/>
      <c r="AP174" s="135"/>
      <c r="AZ174" s="135"/>
      <c r="BJ174" s="135"/>
      <c r="BT174" s="135"/>
      <c r="CD174" s="135"/>
      <c r="CN174" s="135"/>
      <c r="CO174" s="135"/>
      <c r="CP174" s="135"/>
      <c r="CQ174" s="135"/>
      <c r="CR174" s="135"/>
      <c r="CS174" s="135"/>
      <c r="CT174" s="135"/>
      <c r="CU174" s="135"/>
      <c r="CX174" s="135"/>
      <c r="DH174" s="135"/>
      <c r="DR174" s="135"/>
      <c r="EB174" s="135"/>
      <c r="EL174" s="135"/>
      <c r="EV174" s="135"/>
      <c r="FF174" s="135"/>
      <c r="FP174" s="135"/>
      <c r="FZ174" s="135"/>
      <c r="GJ174" s="135"/>
      <c r="GT174" s="135"/>
      <c r="HD174" s="135"/>
      <c r="HN174" s="135"/>
      <c r="HX174" s="135"/>
      <c r="IH174" s="135"/>
      <c r="IR174" s="135"/>
      <c r="JB174" s="135"/>
      <c r="JL174" s="135"/>
    </row>
    <row xmlns:x14ac="http://schemas.microsoft.com/office/spreadsheetml/2009/9/ac" r="175" s="3" customFormat="true" x14ac:dyDescent="0.25">
      <c r="A175" s="419"/>
      <c r="B175" s="135"/>
      <c r="L175" s="135"/>
      <c r="V175" s="135"/>
      <c r="AF175" s="135"/>
      <c r="AP175" s="135"/>
      <c r="AZ175" s="135"/>
      <c r="BJ175" s="135"/>
      <c r="BT175" s="135"/>
      <c r="CD175" s="135"/>
      <c r="CN175" s="135"/>
      <c r="CO175" s="135"/>
      <c r="CP175" s="135"/>
      <c r="CQ175" s="135"/>
      <c r="CR175" s="135"/>
      <c r="CS175" s="135"/>
      <c r="CT175" s="135"/>
      <c r="CU175" s="135"/>
      <c r="CX175" s="135"/>
      <c r="DH175" s="135"/>
      <c r="DR175" s="135"/>
      <c r="EB175" s="135"/>
      <c r="EL175" s="135"/>
      <c r="EV175" s="135"/>
      <c r="FF175" s="135"/>
      <c r="FP175" s="135"/>
      <c r="FZ175" s="135"/>
      <c r="GJ175" s="135"/>
      <c r="GT175" s="135"/>
      <c r="HD175" s="135"/>
      <c r="HN175" s="135"/>
      <c r="HX175" s="135"/>
      <c r="IH175" s="135"/>
      <c r="IR175" s="135"/>
      <c r="JB175" s="135"/>
      <c r="JL175" s="135"/>
    </row>
    <row xmlns:x14ac="http://schemas.microsoft.com/office/spreadsheetml/2009/9/ac" r="176" s="3" customFormat="true" x14ac:dyDescent="0.25">
      <c r="A176" s="419"/>
      <c r="B176" s="135"/>
      <c r="L176" s="135"/>
      <c r="V176" s="135"/>
      <c r="AF176" s="135"/>
      <c r="AP176" s="135"/>
      <c r="AZ176" s="135"/>
      <c r="BJ176" s="135"/>
      <c r="BT176" s="135"/>
      <c r="CD176" s="135"/>
      <c r="CN176" s="135"/>
      <c r="CO176" s="135"/>
      <c r="CP176" s="135"/>
      <c r="CQ176" s="135"/>
      <c r="CR176" s="135"/>
      <c r="CS176" s="135"/>
      <c r="CT176" s="135"/>
      <c r="CU176" s="135"/>
      <c r="CX176" s="135"/>
      <c r="DH176" s="135"/>
      <c r="DR176" s="135"/>
      <c r="EB176" s="135"/>
      <c r="EL176" s="135"/>
      <c r="EV176" s="135"/>
      <c r="FF176" s="135"/>
      <c r="FP176" s="135"/>
      <c r="FZ176" s="135"/>
      <c r="GJ176" s="135"/>
      <c r="GT176" s="135"/>
      <c r="HD176" s="135"/>
      <c r="HN176" s="135"/>
      <c r="HX176" s="135"/>
      <c r="IH176" s="135"/>
      <c r="IR176" s="135"/>
      <c r="JB176" s="135"/>
      <c r="JL176" s="135"/>
    </row>
    <row xmlns:x14ac="http://schemas.microsoft.com/office/spreadsheetml/2009/9/ac" r="177" s="3" customFormat="true" x14ac:dyDescent="0.25">
      <c r="A177" s="419"/>
      <c r="B177" s="135"/>
      <c r="L177" s="135"/>
      <c r="V177" s="135"/>
      <c r="AF177" s="135"/>
      <c r="AP177" s="135"/>
      <c r="AZ177" s="135"/>
      <c r="BJ177" s="135"/>
      <c r="BT177" s="135"/>
      <c r="CD177" s="135"/>
      <c r="CN177" s="135"/>
      <c r="CO177" s="135"/>
      <c r="CP177" s="135"/>
      <c r="CQ177" s="135"/>
      <c r="CR177" s="135"/>
      <c r="CS177" s="135"/>
      <c r="CT177" s="135"/>
      <c r="CU177" s="135"/>
      <c r="CX177" s="135"/>
      <c r="DH177" s="135"/>
      <c r="DR177" s="135"/>
      <c r="EB177" s="135"/>
      <c r="EL177" s="135"/>
      <c r="EV177" s="135"/>
      <c r="FF177" s="135"/>
      <c r="FP177" s="135"/>
      <c r="FZ177" s="135"/>
      <c r="GJ177" s="135"/>
      <c r="GT177" s="135"/>
      <c r="HD177" s="135"/>
      <c r="HN177" s="135"/>
      <c r="HX177" s="135"/>
      <c r="IH177" s="135"/>
      <c r="IR177" s="135"/>
      <c r="JB177" s="135"/>
      <c r="JL177" s="135"/>
    </row>
    <row xmlns:x14ac="http://schemas.microsoft.com/office/spreadsheetml/2009/9/ac" r="178" s="3" customFormat="true" x14ac:dyDescent="0.25">
      <c r="A178" s="419"/>
      <c r="B178" s="135"/>
      <c r="L178" s="135"/>
      <c r="V178" s="135"/>
      <c r="AF178" s="135"/>
      <c r="AP178" s="135"/>
      <c r="AZ178" s="135"/>
      <c r="BJ178" s="135"/>
      <c r="BT178" s="135"/>
      <c r="CD178" s="135"/>
      <c r="CN178" s="135"/>
      <c r="CO178" s="135"/>
      <c r="CP178" s="135"/>
      <c r="CQ178" s="135"/>
      <c r="CR178" s="135"/>
      <c r="CS178" s="135"/>
      <c r="CT178" s="135"/>
      <c r="CU178" s="135"/>
      <c r="CX178" s="135"/>
      <c r="DH178" s="135"/>
      <c r="DR178" s="135"/>
      <c r="EB178" s="135"/>
      <c r="EL178" s="135"/>
      <c r="EV178" s="135"/>
      <c r="FF178" s="135"/>
      <c r="FP178" s="135"/>
      <c r="FZ178" s="135"/>
      <c r="GJ178" s="135"/>
      <c r="GT178" s="135"/>
      <c r="HD178" s="135"/>
      <c r="HN178" s="135"/>
      <c r="HX178" s="135"/>
      <c r="IH178" s="135"/>
      <c r="IR178" s="135"/>
      <c r="JB178" s="135"/>
      <c r="JL178" s="135"/>
    </row>
    <row xmlns:x14ac="http://schemas.microsoft.com/office/spreadsheetml/2009/9/ac" r="179" s="3" customFormat="true" x14ac:dyDescent="0.25">
      <c r="A179" s="419"/>
      <c r="B179" s="135"/>
      <c r="L179" s="135"/>
      <c r="V179" s="135"/>
      <c r="AF179" s="135"/>
      <c r="AP179" s="135"/>
      <c r="AZ179" s="135"/>
      <c r="BJ179" s="135"/>
      <c r="BT179" s="135"/>
      <c r="CD179" s="135"/>
      <c r="CN179" s="135"/>
      <c r="CO179" s="135"/>
      <c r="CP179" s="135"/>
      <c r="CQ179" s="135"/>
      <c r="CR179" s="135"/>
      <c r="CS179" s="135"/>
      <c r="CT179" s="135"/>
      <c r="CU179" s="135"/>
      <c r="CX179" s="135"/>
      <c r="DH179" s="135"/>
      <c r="DR179" s="135"/>
      <c r="EB179" s="135"/>
      <c r="EL179" s="135"/>
      <c r="EV179" s="135"/>
      <c r="FF179" s="135"/>
      <c r="FP179" s="135"/>
      <c r="FZ179" s="135"/>
      <c r="GJ179" s="135"/>
      <c r="GT179" s="135"/>
      <c r="HD179" s="135"/>
      <c r="HN179" s="135"/>
      <c r="HX179" s="135"/>
      <c r="IH179" s="135"/>
      <c r="IR179" s="135"/>
      <c r="JB179" s="135"/>
      <c r="JL179" s="135"/>
    </row>
    <row xmlns:x14ac="http://schemas.microsoft.com/office/spreadsheetml/2009/9/ac" r="180" s="3" customFormat="true" x14ac:dyDescent="0.25">
      <c r="A180" s="419"/>
      <c r="B180" s="135"/>
      <c r="L180" s="135"/>
      <c r="V180" s="135"/>
      <c r="AF180" s="135"/>
      <c r="AP180" s="135"/>
      <c r="AZ180" s="135"/>
      <c r="BJ180" s="135"/>
      <c r="BT180" s="135"/>
      <c r="CD180" s="135"/>
      <c r="CN180" s="135"/>
      <c r="CO180" s="135"/>
      <c r="CP180" s="135"/>
      <c r="CQ180" s="135"/>
      <c r="CR180" s="135"/>
      <c r="CS180" s="135"/>
      <c r="CT180" s="135"/>
      <c r="CU180" s="135"/>
      <c r="CX180" s="135"/>
      <c r="DH180" s="135"/>
      <c r="DR180" s="135"/>
      <c r="EB180" s="135"/>
      <c r="EL180" s="135"/>
      <c r="EV180" s="135"/>
      <c r="FF180" s="135"/>
      <c r="FP180" s="135"/>
      <c r="FZ180" s="135"/>
      <c r="GJ180" s="135"/>
      <c r="GT180" s="135"/>
      <c r="HD180" s="135"/>
      <c r="HN180" s="135"/>
      <c r="HX180" s="135"/>
      <c r="IH180" s="135"/>
      <c r="IR180" s="135"/>
      <c r="JB180" s="135"/>
      <c r="JL180" s="135"/>
    </row>
    <row xmlns:x14ac="http://schemas.microsoft.com/office/spreadsheetml/2009/9/ac" r="181" s="3" customFormat="true" x14ac:dyDescent="0.25">
      <c r="A181" s="419"/>
      <c r="B181" s="135"/>
      <c r="L181" s="135"/>
      <c r="V181" s="135"/>
      <c r="AF181" s="135"/>
      <c r="AP181" s="135"/>
      <c r="AZ181" s="135"/>
      <c r="BJ181" s="135"/>
      <c r="BT181" s="135"/>
      <c r="CD181" s="135"/>
      <c r="CN181" s="135"/>
      <c r="CO181" s="135"/>
      <c r="CP181" s="135"/>
      <c r="CQ181" s="135"/>
      <c r="CR181" s="135"/>
      <c r="CS181" s="135"/>
      <c r="CT181" s="135"/>
      <c r="CU181" s="135"/>
      <c r="CX181" s="135"/>
      <c r="DH181" s="135"/>
      <c r="DR181" s="135"/>
      <c r="EB181" s="135"/>
      <c r="EL181" s="135"/>
      <c r="EV181" s="135"/>
      <c r="FF181" s="135"/>
      <c r="FP181" s="135"/>
      <c r="FZ181" s="135"/>
      <c r="GJ181" s="135"/>
      <c r="GT181" s="135"/>
      <c r="HD181" s="135"/>
      <c r="HN181" s="135"/>
      <c r="HX181" s="135"/>
      <c r="IH181" s="135"/>
      <c r="IR181" s="135"/>
      <c r="JB181" s="135"/>
      <c r="JL181" s="135"/>
    </row>
    <row xmlns:x14ac="http://schemas.microsoft.com/office/spreadsheetml/2009/9/ac" r="182" s="3" customFormat="true" x14ac:dyDescent="0.25">
      <c r="A182" s="419"/>
      <c r="B182" s="135"/>
      <c r="L182" s="135"/>
      <c r="V182" s="135"/>
      <c r="AF182" s="135"/>
      <c r="AP182" s="135"/>
      <c r="AZ182" s="135"/>
      <c r="BJ182" s="135"/>
      <c r="BT182" s="135"/>
      <c r="CD182" s="135"/>
      <c r="CN182" s="135"/>
      <c r="CO182" s="135"/>
      <c r="CP182" s="135"/>
      <c r="CQ182" s="135"/>
      <c r="CR182" s="135"/>
      <c r="CS182" s="135"/>
      <c r="CT182" s="135"/>
      <c r="CU182" s="135"/>
      <c r="CX182" s="135"/>
      <c r="DH182" s="135"/>
      <c r="DR182" s="135"/>
      <c r="EB182" s="135"/>
      <c r="EL182" s="135"/>
      <c r="EV182" s="135"/>
      <c r="FF182" s="135"/>
      <c r="FP182" s="135"/>
      <c r="FZ182" s="135"/>
      <c r="GJ182" s="135"/>
      <c r="GT182" s="135"/>
      <c r="HD182" s="135"/>
      <c r="HN182" s="135"/>
      <c r="HX182" s="135"/>
      <c r="IH182" s="135"/>
      <c r="IR182" s="135"/>
      <c r="JB182" s="135"/>
      <c r="JL182" s="135"/>
    </row>
    <row xmlns:x14ac="http://schemas.microsoft.com/office/spreadsheetml/2009/9/ac" r="183" s="3" customFormat="true" x14ac:dyDescent="0.25">
      <c r="A183" s="419"/>
      <c r="B183" s="135"/>
      <c r="L183" s="135"/>
      <c r="V183" s="135"/>
      <c r="AF183" s="135"/>
      <c r="AP183" s="135"/>
      <c r="AZ183" s="135"/>
      <c r="BJ183" s="135"/>
      <c r="BT183" s="135"/>
      <c r="CD183" s="135"/>
      <c r="CN183" s="135"/>
      <c r="CO183" s="135"/>
      <c r="CP183" s="135"/>
      <c r="CQ183" s="135"/>
      <c r="CR183" s="135"/>
      <c r="CS183" s="135"/>
      <c r="CT183" s="135"/>
      <c r="CU183" s="135"/>
      <c r="CX183" s="135"/>
      <c r="DH183" s="135"/>
      <c r="DR183" s="135"/>
      <c r="EB183" s="135"/>
      <c r="EL183" s="135"/>
      <c r="EV183" s="135"/>
      <c r="FF183" s="135"/>
      <c r="FP183" s="135"/>
      <c r="FZ183" s="135"/>
      <c r="GJ183" s="135"/>
      <c r="GT183" s="135"/>
      <c r="HD183" s="135"/>
      <c r="HN183" s="135"/>
      <c r="HX183" s="135"/>
      <c r="IH183" s="135"/>
      <c r="IR183" s="135"/>
      <c r="JB183" s="135"/>
      <c r="JL183" s="135"/>
    </row>
    <row xmlns:x14ac="http://schemas.microsoft.com/office/spreadsheetml/2009/9/ac" r="184" s="3" customFormat="true" x14ac:dyDescent="0.25">
      <c r="A184" s="419"/>
      <c r="B184" s="135"/>
      <c r="L184" s="135"/>
      <c r="V184" s="135"/>
      <c r="AF184" s="135"/>
      <c r="AP184" s="135"/>
      <c r="AZ184" s="135"/>
      <c r="BJ184" s="135"/>
      <c r="BT184" s="135"/>
      <c r="CD184" s="135"/>
      <c r="CN184" s="135"/>
      <c r="CO184" s="135"/>
      <c r="CP184" s="135"/>
      <c r="CQ184" s="135"/>
      <c r="CR184" s="135"/>
      <c r="CS184" s="135"/>
      <c r="CT184" s="135"/>
      <c r="CU184" s="135"/>
      <c r="CX184" s="135"/>
      <c r="DH184" s="135"/>
      <c r="DR184" s="135"/>
      <c r="EB184" s="135"/>
      <c r="EL184" s="135"/>
      <c r="EV184" s="135"/>
      <c r="FF184" s="135"/>
      <c r="FP184" s="135"/>
      <c r="FZ184" s="135"/>
      <c r="GJ184" s="135"/>
      <c r="GT184" s="135"/>
      <c r="HD184" s="135"/>
      <c r="HN184" s="135"/>
      <c r="HX184" s="135"/>
      <c r="IH184" s="135"/>
      <c r="IR184" s="135"/>
      <c r="JB184" s="135"/>
      <c r="JL184" s="135"/>
    </row>
    <row xmlns:x14ac="http://schemas.microsoft.com/office/spreadsheetml/2009/9/ac" r="185" s="3" customFormat="true" x14ac:dyDescent="0.25">
      <c r="A185" s="419"/>
      <c r="B185" s="135"/>
      <c r="L185" s="135"/>
      <c r="V185" s="135"/>
      <c r="AF185" s="135"/>
      <c r="AP185" s="135"/>
      <c r="AZ185" s="135"/>
      <c r="BJ185" s="135"/>
      <c r="BT185" s="135"/>
      <c r="CD185" s="135"/>
      <c r="CN185" s="135"/>
      <c r="CO185" s="135"/>
      <c r="CP185" s="135"/>
      <c r="CQ185" s="135"/>
      <c r="CR185" s="135"/>
      <c r="CS185" s="135"/>
      <c r="CT185" s="135"/>
      <c r="CU185" s="135"/>
      <c r="CX185" s="135"/>
      <c r="DH185" s="135"/>
      <c r="DR185" s="135"/>
      <c r="EB185" s="135"/>
      <c r="EL185" s="135"/>
      <c r="EV185" s="135"/>
      <c r="FF185" s="135"/>
      <c r="FP185" s="135"/>
      <c r="FZ185" s="135"/>
      <c r="GJ185" s="135"/>
      <c r="GT185" s="135"/>
      <c r="HD185" s="135"/>
      <c r="HN185" s="135"/>
      <c r="HX185" s="135"/>
      <c r="IH185" s="135"/>
      <c r="IR185" s="135"/>
      <c r="JB185" s="135"/>
      <c r="JL185" s="135"/>
    </row>
    <row xmlns:x14ac="http://schemas.microsoft.com/office/spreadsheetml/2009/9/ac" r="186" s="3" customFormat="true" x14ac:dyDescent="0.25">
      <c r="A186" s="419"/>
      <c r="B186" s="135"/>
      <c r="L186" s="135"/>
      <c r="V186" s="135"/>
      <c r="AF186" s="135"/>
      <c r="AP186" s="135"/>
      <c r="AZ186" s="135"/>
      <c r="BJ186" s="135"/>
      <c r="BT186" s="135"/>
      <c r="CD186" s="135"/>
      <c r="CN186" s="135"/>
      <c r="CO186" s="135"/>
      <c r="CP186" s="135"/>
      <c r="CQ186" s="135"/>
      <c r="CR186" s="135"/>
      <c r="CS186" s="135"/>
      <c r="CT186" s="135"/>
      <c r="CU186" s="135"/>
      <c r="CX186" s="135"/>
      <c r="DH186" s="135"/>
      <c r="DR186" s="135"/>
      <c r="EB186" s="135"/>
      <c r="EL186" s="135"/>
      <c r="EV186" s="135"/>
      <c r="FF186" s="135"/>
      <c r="FP186" s="135"/>
      <c r="FZ186" s="135"/>
      <c r="GJ186" s="135"/>
      <c r="GT186" s="135"/>
      <c r="HD186" s="135"/>
      <c r="HN186" s="135"/>
      <c r="HX186" s="135"/>
      <c r="IH186" s="135"/>
      <c r="IR186" s="135"/>
      <c r="JB186" s="135"/>
      <c r="JL186" s="135"/>
    </row>
    <row xmlns:x14ac="http://schemas.microsoft.com/office/spreadsheetml/2009/9/ac" r="187" s="3" customFormat="true" x14ac:dyDescent="0.25">
      <c r="A187" s="419"/>
      <c r="B187" s="135"/>
      <c r="L187" s="135"/>
      <c r="V187" s="135"/>
      <c r="AF187" s="135"/>
      <c r="AP187" s="135"/>
      <c r="AZ187" s="135"/>
      <c r="BJ187" s="135"/>
      <c r="BT187" s="135"/>
      <c r="CD187" s="135"/>
      <c r="CN187" s="135"/>
      <c r="CO187" s="135"/>
      <c r="CP187" s="135"/>
      <c r="CQ187" s="135"/>
      <c r="CR187" s="135"/>
      <c r="CS187" s="135"/>
      <c r="CT187" s="135"/>
      <c r="CU187" s="135"/>
      <c r="CX187" s="135"/>
      <c r="DH187" s="135"/>
      <c r="DR187" s="135"/>
      <c r="EB187" s="135"/>
      <c r="EL187" s="135"/>
      <c r="EV187" s="135"/>
      <c r="FF187" s="135"/>
      <c r="FP187" s="135"/>
      <c r="FZ187" s="135"/>
      <c r="GJ187" s="135"/>
      <c r="GT187" s="135"/>
      <c r="HD187" s="135"/>
      <c r="HN187" s="135"/>
      <c r="HX187" s="135"/>
      <c r="IH187" s="135"/>
      <c r="IR187" s="135"/>
      <c r="JB187" s="135"/>
      <c r="JL187" s="135"/>
    </row>
    <row xmlns:x14ac="http://schemas.microsoft.com/office/spreadsheetml/2009/9/ac" r="188" s="3" customFormat="true" x14ac:dyDescent="0.25">
      <c r="A188" s="419"/>
      <c r="B188" s="135"/>
      <c r="L188" s="135"/>
      <c r="V188" s="135"/>
      <c r="AF188" s="135"/>
      <c r="AP188" s="135"/>
      <c r="AZ188" s="135"/>
      <c r="BJ188" s="135"/>
      <c r="BT188" s="135"/>
      <c r="CD188" s="135"/>
      <c r="CN188" s="135"/>
      <c r="CO188" s="135"/>
      <c r="CP188" s="135"/>
      <c r="CQ188" s="135"/>
      <c r="CR188" s="135"/>
      <c r="CS188" s="135"/>
      <c r="CT188" s="135"/>
      <c r="CU188" s="135"/>
      <c r="CX188" s="135"/>
      <c r="DH188" s="135"/>
      <c r="DR188" s="135"/>
      <c r="EB188" s="135"/>
      <c r="EL188" s="135"/>
      <c r="EV188" s="135"/>
      <c r="FF188" s="135"/>
      <c r="FP188" s="135"/>
      <c r="FZ188" s="135"/>
      <c r="GJ188" s="135"/>
      <c r="GT188" s="135"/>
      <c r="HD188" s="135"/>
      <c r="HN188" s="135"/>
      <c r="HX188" s="135"/>
      <c r="IH188" s="135"/>
      <c r="IR188" s="135"/>
      <c r="JB188" s="135"/>
      <c r="JL188" s="135"/>
    </row>
    <row xmlns:x14ac="http://schemas.microsoft.com/office/spreadsheetml/2009/9/ac" r="189" s="3" customFormat="true" x14ac:dyDescent="0.25">
      <c r="A189" s="419"/>
      <c r="B189" s="135"/>
      <c r="L189" s="135"/>
      <c r="V189" s="135"/>
      <c r="AF189" s="135"/>
      <c r="AP189" s="135"/>
      <c r="AZ189" s="135"/>
      <c r="BJ189" s="135"/>
      <c r="BT189" s="135"/>
      <c r="CD189" s="135"/>
      <c r="CN189" s="135"/>
      <c r="CO189" s="135"/>
      <c r="CP189" s="135"/>
      <c r="CQ189" s="135"/>
      <c r="CR189" s="135"/>
      <c r="CS189" s="135"/>
      <c r="CT189" s="135"/>
      <c r="CU189" s="135"/>
      <c r="CX189" s="135"/>
      <c r="DH189" s="135"/>
      <c r="DR189" s="135"/>
      <c r="EB189" s="135"/>
      <c r="EL189" s="135"/>
      <c r="EV189" s="135"/>
      <c r="FF189" s="135"/>
      <c r="FP189" s="135"/>
      <c r="FZ189" s="135"/>
      <c r="GJ189" s="135"/>
      <c r="GT189" s="135"/>
      <c r="HD189" s="135"/>
      <c r="HN189" s="135"/>
      <c r="HX189" s="135"/>
      <c r="IH189" s="135"/>
      <c r="IR189" s="135"/>
      <c r="JB189" s="135"/>
      <c r="JL189" s="135"/>
    </row>
    <row xmlns:x14ac="http://schemas.microsoft.com/office/spreadsheetml/2009/9/ac" r="190" s="3" customFormat="true" x14ac:dyDescent="0.25">
      <c r="A190" s="419"/>
      <c r="B190" s="135"/>
      <c r="L190" s="135"/>
      <c r="V190" s="135"/>
      <c r="AF190" s="135"/>
      <c r="AP190" s="135"/>
      <c r="AZ190" s="135"/>
      <c r="BJ190" s="135"/>
      <c r="BT190" s="135"/>
      <c r="CD190" s="135"/>
      <c r="CN190" s="135"/>
      <c r="CO190" s="135"/>
      <c r="CP190" s="135"/>
      <c r="CQ190" s="135"/>
      <c r="CR190" s="135"/>
      <c r="CS190" s="135"/>
      <c r="CT190" s="135"/>
      <c r="CU190" s="135"/>
      <c r="CX190" s="135"/>
      <c r="DH190" s="135"/>
      <c r="DR190" s="135"/>
      <c r="EB190" s="135"/>
      <c r="EL190" s="135"/>
      <c r="EV190" s="135"/>
      <c r="FF190" s="135"/>
      <c r="FP190" s="135"/>
      <c r="FZ190" s="135"/>
      <c r="GJ190" s="135"/>
      <c r="GT190" s="135"/>
      <c r="HD190" s="135"/>
      <c r="HN190" s="135"/>
      <c r="HX190" s="135"/>
      <c r="IH190" s="135"/>
      <c r="IR190" s="135"/>
      <c r="JB190" s="135"/>
      <c r="JL190" s="135"/>
    </row>
    <row xmlns:x14ac="http://schemas.microsoft.com/office/spreadsheetml/2009/9/ac" r="191" s="3" customFormat="true" x14ac:dyDescent="0.25">
      <c r="A191" s="419"/>
      <c r="B191" s="135"/>
      <c r="L191" s="135"/>
      <c r="V191" s="135"/>
      <c r="AF191" s="135"/>
      <c r="AP191" s="135"/>
      <c r="AZ191" s="135"/>
      <c r="BJ191" s="135"/>
      <c r="BT191" s="135"/>
      <c r="CD191" s="135"/>
      <c r="CN191" s="135"/>
      <c r="CO191" s="135"/>
      <c r="CP191" s="135"/>
      <c r="CQ191" s="135"/>
      <c r="CR191" s="135"/>
      <c r="CS191" s="135"/>
      <c r="CT191" s="135"/>
      <c r="CU191" s="135"/>
      <c r="CX191" s="135"/>
      <c r="DH191" s="135"/>
      <c r="DR191" s="135"/>
      <c r="EB191" s="135"/>
      <c r="EL191" s="135"/>
      <c r="EV191" s="135"/>
      <c r="FF191" s="135"/>
      <c r="FP191" s="135"/>
      <c r="FZ191" s="135"/>
      <c r="GJ191" s="135"/>
      <c r="GT191" s="135"/>
      <c r="HD191" s="135"/>
      <c r="HN191" s="135"/>
      <c r="HX191" s="135"/>
      <c r="IH191" s="135"/>
      <c r="IR191" s="135"/>
      <c r="JB191" s="135"/>
      <c r="JL191" s="135"/>
    </row>
    <row xmlns:x14ac="http://schemas.microsoft.com/office/spreadsheetml/2009/9/ac" r="192" s="3" customFormat="true" x14ac:dyDescent="0.25">
      <c r="A192" s="419"/>
      <c r="B192" s="135"/>
      <c r="L192" s="135"/>
      <c r="V192" s="135"/>
      <c r="AF192" s="135"/>
      <c r="AP192" s="135"/>
      <c r="AZ192" s="135"/>
      <c r="BJ192" s="135"/>
      <c r="BT192" s="135"/>
      <c r="CD192" s="135"/>
      <c r="CN192" s="135"/>
      <c r="CO192" s="135"/>
      <c r="CP192" s="135"/>
      <c r="CQ192" s="135"/>
      <c r="CR192" s="135"/>
      <c r="CS192" s="135"/>
      <c r="CT192" s="135"/>
      <c r="CU192" s="135"/>
      <c r="CX192" s="135"/>
      <c r="DH192" s="135"/>
      <c r="DR192" s="135"/>
      <c r="EB192" s="135"/>
      <c r="EL192" s="135"/>
      <c r="EV192" s="135"/>
      <c r="FF192" s="135"/>
      <c r="FP192" s="135"/>
      <c r="FZ192" s="135"/>
      <c r="GJ192" s="135"/>
      <c r="GT192" s="135"/>
      <c r="HD192" s="135"/>
      <c r="HN192" s="135"/>
      <c r="HX192" s="135"/>
      <c r="IH192" s="135"/>
      <c r="IR192" s="135"/>
      <c r="JB192" s="135"/>
      <c r="JL192" s="135"/>
    </row>
    <row xmlns:x14ac="http://schemas.microsoft.com/office/spreadsheetml/2009/9/ac" r="193" s="3" customFormat="true" x14ac:dyDescent="0.25">
      <c r="A193" s="419"/>
      <c r="B193" s="135"/>
      <c r="L193" s="135"/>
      <c r="V193" s="135"/>
      <c r="AF193" s="135"/>
      <c r="AP193" s="135"/>
      <c r="AZ193" s="135"/>
      <c r="BJ193" s="135"/>
      <c r="BT193" s="135"/>
      <c r="CD193" s="135"/>
      <c r="CN193" s="135"/>
      <c r="CO193" s="135"/>
      <c r="CP193" s="135"/>
      <c r="CQ193" s="135"/>
      <c r="CR193" s="135"/>
      <c r="CS193" s="135"/>
      <c r="CT193" s="135"/>
      <c r="CU193" s="135"/>
      <c r="CX193" s="135"/>
      <c r="DH193" s="135"/>
      <c r="DR193" s="135"/>
      <c r="EB193" s="135"/>
      <c r="EL193" s="135"/>
      <c r="EV193" s="135"/>
      <c r="FF193" s="135"/>
      <c r="FP193" s="135"/>
      <c r="FZ193" s="135"/>
      <c r="GJ193" s="135"/>
      <c r="GT193" s="135"/>
      <c r="HD193" s="135"/>
      <c r="HN193" s="135"/>
      <c r="HX193" s="135"/>
      <c r="IH193" s="135"/>
      <c r="IR193" s="135"/>
      <c r="JB193" s="135"/>
      <c r="JL193" s="135"/>
    </row>
    <row xmlns:x14ac="http://schemas.microsoft.com/office/spreadsheetml/2009/9/ac" r="194" s="3" customFormat="true" x14ac:dyDescent="0.25">
      <c r="A194" s="419"/>
      <c r="B194" s="135"/>
      <c r="L194" s="135"/>
      <c r="V194" s="135"/>
      <c r="AF194" s="135"/>
      <c r="AP194" s="135"/>
      <c r="AZ194" s="135"/>
      <c r="BJ194" s="135"/>
      <c r="BT194" s="135"/>
      <c r="CD194" s="135"/>
      <c r="CN194" s="135"/>
      <c r="CO194" s="135"/>
      <c r="CP194" s="135"/>
      <c r="CQ194" s="135"/>
      <c r="CR194" s="135"/>
      <c r="CS194" s="135"/>
      <c r="CT194" s="135"/>
      <c r="CU194" s="135"/>
      <c r="CX194" s="135"/>
      <c r="DH194" s="135"/>
      <c r="DR194" s="135"/>
      <c r="EB194" s="135"/>
      <c r="EL194" s="135"/>
      <c r="EV194" s="135"/>
      <c r="FF194" s="135"/>
      <c r="FP194" s="135"/>
      <c r="FZ194" s="135"/>
      <c r="GJ194" s="135"/>
      <c r="GT194" s="135"/>
      <c r="HD194" s="135"/>
      <c r="HN194" s="135"/>
      <c r="HX194" s="135"/>
      <c r="IH194" s="135"/>
      <c r="IR194" s="135"/>
      <c r="JB194" s="135"/>
      <c r="JL194" s="135"/>
    </row>
    <row xmlns:x14ac="http://schemas.microsoft.com/office/spreadsheetml/2009/9/ac" r="195" s="3" customFormat="true" x14ac:dyDescent="0.25">
      <c r="A195" s="419"/>
      <c r="B195" s="135"/>
      <c r="L195" s="135"/>
      <c r="V195" s="135"/>
      <c r="AF195" s="135"/>
      <c r="AP195" s="135"/>
      <c r="AZ195" s="135"/>
      <c r="BJ195" s="135"/>
      <c r="BT195" s="135"/>
      <c r="CD195" s="135"/>
      <c r="CN195" s="135"/>
      <c r="CO195" s="135"/>
      <c r="CP195" s="135"/>
      <c r="CQ195" s="135"/>
      <c r="CR195" s="135"/>
      <c r="CS195" s="135"/>
      <c r="CT195" s="135"/>
      <c r="CU195" s="135"/>
      <c r="CX195" s="135"/>
      <c r="DH195" s="135"/>
      <c r="DR195" s="135"/>
      <c r="EB195" s="135"/>
      <c r="EL195" s="135"/>
      <c r="EV195" s="135"/>
      <c r="FF195" s="135"/>
      <c r="FP195" s="135"/>
      <c r="FZ195" s="135"/>
      <c r="GJ195" s="135"/>
      <c r="GT195" s="135"/>
      <c r="HD195" s="135"/>
      <c r="HN195" s="135"/>
      <c r="HX195" s="135"/>
      <c r="IH195" s="135"/>
      <c r="IR195" s="135"/>
      <c r="JB195" s="135"/>
      <c r="JL195" s="135"/>
    </row>
    <row xmlns:x14ac="http://schemas.microsoft.com/office/spreadsheetml/2009/9/ac" r="196" s="3" customFormat="true" x14ac:dyDescent="0.25">
      <c r="A196" s="419"/>
      <c r="B196" s="135"/>
      <c r="L196" s="135"/>
      <c r="V196" s="135"/>
      <c r="AF196" s="135"/>
      <c r="AP196" s="135"/>
      <c r="AZ196" s="135"/>
      <c r="BJ196" s="135"/>
      <c r="BT196" s="135"/>
      <c r="CD196" s="135"/>
      <c r="CN196" s="135"/>
      <c r="CO196" s="135"/>
      <c r="CP196" s="135"/>
      <c r="CQ196" s="135"/>
      <c r="CR196" s="135"/>
      <c r="CS196" s="135"/>
      <c r="CT196" s="135"/>
      <c r="CU196" s="135"/>
      <c r="CX196" s="135"/>
      <c r="DH196" s="135"/>
      <c r="DR196" s="135"/>
      <c r="EB196" s="135"/>
      <c r="EL196" s="135"/>
      <c r="EV196" s="135"/>
      <c r="FF196" s="135"/>
      <c r="FP196" s="135"/>
      <c r="FZ196" s="135"/>
      <c r="GJ196" s="135"/>
      <c r="GT196" s="135"/>
      <c r="HD196" s="135"/>
      <c r="HN196" s="135"/>
      <c r="HX196" s="135"/>
      <c r="IH196" s="135"/>
      <c r="IR196" s="135"/>
      <c r="JB196" s="135"/>
      <c r="JL196" s="135"/>
    </row>
    <row xmlns:x14ac="http://schemas.microsoft.com/office/spreadsheetml/2009/9/ac" r="197" s="3" customFormat="true" x14ac:dyDescent="0.25">
      <c r="A197" s="419"/>
      <c r="B197" s="135"/>
      <c r="L197" s="135"/>
      <c r="V197" s="135"/>
      <c r="AF197" s="135"/>
      <c r="AP197" s="135"/>
      <c r="AZ197" s="135"/>
      <c r="BJ197" s="135"/>
      <c r="BT197" s="135"/>
      <c r="CD197" s="135"/>
      <c r="CN197" s="135"/>
      <c r="CO197" s="135"/>
      <c r="CP197" s="135"/>
      <c r="CQ197" s="135"/>
      <c r="CR197" s="135"/>
      <c r="CS197" s="135"/>
      <c r="CT197" s="135"/>
      <c r="CU197" s="135"/>
      <c r="CX197" s="135"/>
      <c r="DH197" s="135"/>
      <c r="DR197" s="135"/>
      <c r="EB197" s="135"/>
      <c r="EL197" s="135"/>
      <c r="EV197" s="135"/>
      <c r="FF197" s="135"/>
      <c r="FP197" s="135"/>
      <c r="FZ197" s="135"/>
      <c r="GJ197" s="135"/>
      <c r="GT197" s="135"/>
      <c r="HD197" s="135"/>
      <c r="HN197" s="135"/>
      <c r="HX197" s="135"/>
      <c r="IH197" s="135"/>
      <c r="IR197" s="135"/>
      <c r="JB197" s="135"/>
      <c r="JL197" s="135"/>
    </row>
    <row xmlns:x14ac="http://schemas.microsoft.com/office/spreadsheetml/2009/9/ac" r="198" s="3" customFormat="true" x14ac:dyDescent="0.25">
      <c r="A198" s="419"/>
      <c r="B198" s="135"/>
      <c r="L198" s="135"/>
      <c r="V198" s="135"/>
      <c r="AF198" s="135"/>
      <c r="AP198" s="135"/>
      <c r="AZ198" s="135"/>
      <c r="BJ198" s="135"/>
      <c r="BT198" s="135"/>
      <c r="CD198" s="135"/>
      <c r="CN198" s="135"/>
      <c r="CO198" s="135"/>
      <c r="CP198" s="135"/>
      <c r="CQ198" s="135"/>
      <c r="CR198" s="135"/>
      <c r="CS198" s="135"/>
      <c r="CT198" s="135"/>
      <c r="CU198" s="135"/>
      <c r="CX198" s="135"/>
      <c r="DH198" s="135"/>
      <c r="DR198" s="135"/>
      <c r="EB198" s="135"/>
      <c r="EL198" s="135"/>
      <c r="EV198" s="135"/>
      <c r="FF198" s="135"/>
      <c r="FP198" s="135"/>
      <c r="FZ198" s="135"/>
      <c r="GJ198" s="135"/>
      <c r="GT198" s="135"/>
      <c r="HD198" s="135"/>
      <c r="HN198" s="135"/>
      <c r="HX198" s="135"/>
      <c r="IH198" s="135"/>
      <c r="IR198" s="135"/>
      <c r="JB198" s="135"/>
      <c r="JL198" s="135"/>
    </row>
    <row xmlns:x14ac="http://schemas.microsoft.com/office/spreadsheetml/2009/9/ac" r="199" s="3" customFormat="true" x14ac:dyDescent="0.25">
      <c r="A199" s="419"/>
      <c r="B199" s="135"/>
      <c r="L199" s="135"/>
      <c r="V199" s="135"/>
      <c r="AF199" s="135"/>
      <c r="AP199" s="135"/>
      <c r="AZ199" s="135"/>
      <c r="BJ199" s="135"/>
      <c r="BT199" s="135"/>
      <c r="CD199" s="135"/>
      <c r="CN199" s="135"/>
      <c r="CO199" s="135"/>
      <c r="CP199" s="135"/>
      <c r="CQ199" s="135"/>
      <c r="CR199" s="135"/>
      <c r="CS199" s="135"/>
      <c r="CT199" s="135"/>
      <c r="CU199" s="135"/>
      <c r="CX199" s="135"/>
      <c r="DH199" s="135"/>
      <c r="DR199" s="135"/>
      <c r="EB199" s="135"/>
      <c r="EL199" s="135"/>
      <c r="EV199" s="135"/>
      <c r="FF199" s="135"/>
      <c r="FP199" s="135"/>
      <c r="FZ199" s="135"/>
      <c r="GJ199" s="135"/>
      <c r="GT199" s="135"/>
      <c r="HD199" s="135"/>
      <c r="HN199" s="135"/>
      <c r="HX199" s="135"/>
      <c r="IH199" s="135"/>
      <c r="IR199" s="135"/>
      <c r="JB199" s="135"/>
      <c r="JL199" s="135"/>
    </row>
    <row xmlns:x14ac="http://schemas.microsoft.com/office/spreadsheetml/2009/9/ac" r="200" s="3" customFormat="true" x14ac:dyDescent="0.25">
      <c r="A200" s="419"/>
      <c r="B200" s="135"/>
      <c r="L200" s="135"/>
      <c r="V200" s="135"/>
      <c r="AF200" s="135"/>
      <c r="AP200" s="135"/>
      <c r="AZ200" s="135"/>
      <c r="BJ200" s="135"/>
      <c r="BT200" s="135"/>
      <c r="CD200" s="135"/>
      <c r="CN200" s="135"/>
      <c r="CO200" s="135"/>
      <c r="CP200" s="135"/>
      <c r="CQ200" s="135"/>
      <c r="CR200" s="135"/>
      <c r="CS200" s="135"/>
      <c r="CT200" s="135"/>
      <c r="CU200" s="135"/>
      <c r="CX200" s="135"/>
      <c r="DH200" s="135"/>
      <c r="DR200" s="135"/>
      <c r="EB200" s="135"/>
      <c r="EL200" s="135"/>
      <c r="EV200" s="135"/>
      <c r="FF200" s="135"/>
      <c r="FP200" s="135"/>
      <c r="FZ200" s="135"/>
      <c r="GJ200" s="135"/>
      <c r="GT200" s="135"/>
      <c r="HD200" s="135"/>
      <c r="HN200" s="135"/>
      <c r="HX200" s="135"/>
      <c r="IH200" s="135"/>
      <c r="IR200" s="135"/>
      <c r="JB200" s="135"/>
      <c r="JL200" s="135"/>
    </row>
    <row xmlns:x14ac="http://schemas.microsoft.com/office/spreadsheetml/2009/9/ac" r="201" s="3" customFormat="true" x14ac:dyDescent="0.25">
      <c r="A201" s="419"/>
      <c r="B201" s="135"/>
      <c r="L201" s="135"/>
      <c r="V201" s="135"/>
      <c r="AF201" s="135"/>
      <c r="AP201" s="135"/>
      <c r="AZ201" s="135"/>
      <c r="BJ201" s="135"/>
      <c r="BT201" s="135"/>
      <c r="CD201" s="135"/>
      <c r="CN201" s="135"/>
      <c r="CO201" s="135"/>
      <c r="CP201" s="135"/>
      <c r="CQ201" s="135"/>
      <c r="CR201" s="135"/>
      <c r="CS201" s="135"/>
      <c r="CT201" s="135"/>
      <c r="CU201" s="135"/>
      <c r="CX201" s="135"/>
      <c r="DH201" s="135"/>
      <c r="DR201" s="135"/>
      <c r="EB201" s="135"/>
      <c r="EL201" s="135"/>
      <c r="EV201" s="135"/>
      <c r="FF201" s="135"/>
      <c r="FP201" s="135"/>
      <c r="FZ201" s="135"/>
      <c r="GJ201" s="135"/>
      <c r="GT201" s="135"/>
      <c r="HD201" s="135"/>
      <c r="HN201" s="135"/>
      <c r="HX201" s="135"/>
      <c r="IH201" s="135"/>
      <c r="IR201" s="135"/>
      <c r="JB201" s="135"/>
      <c r="JL201" s="135"/>
    </row>
    <row xmlns:x14ac="http://schemas.microsoft.com/office/spreadsheetml/2009/9/ac" r="202" s="3" customFormat="true" x14ac:dyDescent="0.25">
      <c r="A202" s="419"/>
      <c r="B202" s="135"/>
      <c r="L202" s="135"/>
      <c r="V202" s="135"/>
      <c r="AF202" s="135"/>
      <c r="AP202" s="135"/>
      <c r="AZ202" s="135"/>
      <c r="BJ202" s="135"/>
      <c r="BT202" s="135"/>
      <c r="CD202" s="135"/>
      <c r="CN202" s="135"/>
      <c r="CO202" s="135"/>
      <c r="CP202" s="135"/>
      <c r="CQ202" s="135"/>
      <c r="CR202" s="135"/>
      <c r="CS202" s="135"/>
      <c r="CT202" s="135"/>
      <c r="CU202" s="135"/>
      <c r="CX202" s="135"/>
      <c r="DH202" s="135"/>
      <c r="DR202" s="135"/>
      <c r="EB202" s="135"/>
      <c r="EL202" s="135"/>
      <c r="EV202" s="135"/>
      <c r="FF202" s="135"/>
      <c r="FP202" s="135"/>
      <c r="FZ202" s="135"/>
      <c r="GJ202" s="135"/>
      <c r="GT202" s="135"/>
      <c r="HD202" s="135"/>
      <c r="HN202" s="135"/>
      <c r="HX202" s="135"/>
      <c r="IH202" s="135"/>
      <c r="IR202" s="135"/>
      <c r="JB202" s="135"/>
      <c r="JL202" s="135"/>
    </row>
    <row xmlns:x14ac="http://schemas.microsoft.com/office/spreadsheetml/2009/9/ac" r="203" s="3" customFormat="true" x14ac:dyDescent="0.25">
      <c r="A203" s="419"/>
      <c r="B203" s="135"/>
      <c r="L203" s="135"/>
      <c r="V203" s="135"/>
      <c r="AF203" s="135"/>
      <c r="AP203" s="135"/>
      <c r="AZ203" s="135"/>
      <c r="BJ203" s="135"/>
      <c r="BT203" s="135"/>
      <c r="CD203" s="135"/>
      <c r="CN203" s="135"/>
      <c r="CO203" s="135"/>
      <c r="CP203" s="135"/>
      <c r="CQ203" s="135"/>
      <c r="CR203" s="135"/>
      <c r="CS203" s="135"/>
      <c r="CT203" s="135"/>
      <c r="CU203" s="135"/>
      <c r="CX203" s="135"/>
      <c r="DH203" s="135"/>
      <c r="DR203" s="135"/>
      <c r="EB203" s="135"/>
      <c r="EL203" s="135"/>
      <c r="EV203" s="135"/>
      <c r="FF203" s="135"/>
      <c r="FP203" s="135"/>
      <c r="FZ203" s="135"/>
      <c r="GJ203" s="135"/>
      <c r="GT203" s="135"/>
      <c r="HD203" s="135"/>
      <c r="HN203" s="135"/>
      <c r="HX203" s="135"/>
      <c r="IH203" s="135"/>
      <c r="IR203" s="135"/>
      <c r="JB203" s="135"/>
      <c r="JL203" s="135"/>
    </row>
    <row xmlns:x14ac="http://schemas.microsoft.com/office/spreadsheetml/2009/9/ac" r="204" s="3" customFormat="true" x14ac:dyDescent="0.25">
      <c r="A204" s="419"/>
      <c r="B204" s="135"/>
      <c r="L204" s="135"/>
      <c r="V204" s="135"/>
      <c r="AF204" s="135"/>
      <c r="AP204" s="135"/>
      <c r="AZ204" s="135"/>
      <c r="BJ204" s="135"/>
      <c r="BT204" s="135"/>
      <c r="CD204" s="135"/>
      <c r="CN204" s="135"/>
      <c r="CO204" s="135"/>
      <c r="CP204" s="135"/>
      <c r="CQ204" s="135"/>
      <c r="CR204" s="135"/>
      <c r="CS204" s="135"/>
      <c r="CT204" s="135"/>
      <c r="CU204" s="135"/>
      <c r="CX204" s="135"/>
      <c r="DH204" s="135"/>
      <c r="DR204" s="135"/>
      <c r="EB204" s="135"/>
      <c r="EL204" s="135"/>
      <c r="EV204" s="135"/>
      <c r="FF204" s="135"/>
      <c r="FP204" s="135"/>
      <c r="FZ204" s="135"/>
      <c r="GJ204" s="135"/>
      <c r="GT204" s="135"/>
      <c r="HD204" s="135"/>
      <c r="HN204" s="135"/>
      <c r="HX204" s="135"/>
      <c r="IH204" s="135"/>
      <c r="IR204" s="135"/>
      <c r="JB204" s="135"/>
      <c r="JL204" s="135"/>
    </row>
    <row xmlns:x14ac="http://schemas.microsoft.com/office/spreadsheetml/2009/9/ac" r="205" s="3" customFormat="true" x14ac:dyDescent="0.25">
      <c r="A205" s="419"/>
      <c r="B205" s="135"/>
      <c r="L205" s="135"/>
      <c r="V205" s="135"/>
      <c r="AF205" s="135"/>
      <c r="AP205" s="135"/>
      <c r="AZ205" s="135"/>
      <c r="BJ205" s="135"/>
      <c r="BT205" s="135"/>
      <c r="CD205" s="135"/>
      <c r="CN205" s="135"/>
      <c r="CO205" s="135"/>
      <c r="CP205" s="135"/>
      <c r="CQ205" s="135"/>
      <c r="CR205" s="135"/>
      <c r="CS205" s="135"/>
      <c r="CT205" s="135"/>
      <c r="CU205" s="135"/>
      <c r="CX205" s="135"/>
      <c r="DH205" s="135"/>
      <c r="DR205" s="135"/>
      <c r="EB205" s="135"/>
      <c r="EL205" s="135"/>
      <c r="EV205" s="135"/>
      <c r="FF205" s="135"/>
      <c r="FP205" s="135"/>
      <c r="FZ205" s="135"/>
      <c r="GJ205" s="135"/>
      <c r="GT205" s="135"/>
      <c r="HD205" s="135"/>
      <c r="HN205" s="135"/>
      <c r="HX205" s="135"/>
      <c r="IH205" s="135"/>
      <c r="IR205" s="135"/>
      <c r="JB205" s="135"/>
      <c r="JL205" s="135"/>
    </row>
    <row xmlns:x14ac="http://schemas.microsoft.com/office/spreadsheetml/2009/9/ac" r="206" s="3" customFormat="true" x14ac:dyDescent="0.25">
      <c r="A206" s="419"/>
      <c r="B206" s="135"/>
      <c r="L206" s="135"/>
      <c r="V206" s="135"/>
      <c r="AF206" s="135"/>
      <c r="AP206" s="135"/>
      <c r="AZ206" s="135"/>
      <c r="BJ206" s="135"/>
      <c r="BT206" s="135"/>
      <c r="CD206" s="135"/>
      <c r="CN206" s="135"/>
      <c r="CO206" s="135"/>
      <c r="CP206" s="135"/>
      <c r="CQ206" s="135"/>
      <c r="CR206" s="135"/>
      <c r="CS206" s="135"/>
      <c r="CT206" s="135"/>
      <c r="CU206" s="135"/>
      <c r="CX206" s="135"/>
      <c r="DH206" s="135"/>
      <c r="DR206" s="135"/>
      <c r="EB206" s="135"/>
      <c r="EL206" s="135"/>
      <c r="EV206" s="135"/>
      <c r="FF206" s="135"/>
      <c r="FP206" s="135"/>
      <c r="FZ206" s="135"/>
      <c r="GJ206" s="135"/>
      <c r="GT206" s="135"/>
      <c r="HD206" s="135"/>
      <c r="HN206" s="135"/>
      <c r="HX206" s="135"/>
      <c r="IH206" s="135"/>
      <c r="IR206" s="135"/>
      <c r="JB206" s="135"/>
      <c r="JL206" s="135"/>
    </row>
    <row xmlns:x14ac="http://schemas.microsoft.com/office/spreadsheetml/2009/9/ac" r="207" s="3" customFormat="true" x14ac:dyDescent="0.25">
      <c r="A207" s="419"/>
      <c r="B207" s="135"/>
      <c r="L207" s="135"/>
      <c r="V207" s="135"/>
      <c r="AF207" s="135"/>
      <c r="AP207" s="135"/>
      <c r="AZ207" s="135"/>
      <c r="BJ207" s="135"/>
      <c r="BT207" s="135"/>
      <c r="CD207" s="135"/>
      <c r="CN207" s="135"/>
      <c r="CO207" s="135"/>
      <c r="CP207" s="135"/>
      <c r="CQ207" s="135"/>
      <c r="CR207" s="135"/>
      <c r="CS207" s="135"/>
      <c r="CT207" s="135"/>
      <c r="CU207" s="135"/>
      <c r="CX207" s="135"/>
      <c r="DH207" s="135"/>
      <c r="DR207" s="135"/>
      <c r="EB207" s="135"/>
      <c r="EL207" s="135"/>
      <c r="EV207" s="135"/>
      <c r="FF207" s="135"/>
      <c r="FP207" s="135"/>
      <c r="FZ207" s="135"/>
      <c r="GJ207" s="135"/>
      <c r="GT207" s="135"/>
      <c r="HD207" s="135"/>
      <c r="HN207" s="135"/>
      <c r="HX207" s="135"/>
      <c r="IH207" s="135"/>
      <c r="IR207" s="135"/>
      <c r="JB207" s="135"/>
      <c r="JL207" s="135"/>
    </row>
    <row xmlns:x14ac="http://schemas.microsoft.com/office/spreadsheetml/2009/9/ac" r="208" s="3" customFormat="true" x14ac:dyDescent="0.25">
      <c r="A208" s="419"/>
      <c r="B208" s="135"/>
      <c r="L208" s="135"/>
      <c r="V208" s="135"/>
      <c r="AF208" s="135"/>
      <c r="AP208" s="135"/>
      <c r="AZ208" s="135"/>
      <c r="BJ208" s="135"/>
      <c r="BT208" s="135"/>
      <c r="CD208" s="135"/>
      <c r="CN208" s="135"/>
      <c r="CO208" s="135"/>
      <c r="CP208" s="135"/>
      <c r="CQ208" s="135"/>
      <c r="CR208" s="135"/>
      <c r="CS208" s="135"/>
      <c r="CT208" s="135"/>
      <c r="CU208" s="135"/>
      <c r="CX208" s="135"/>
      <c r="DH208" s="135"/>
      <c r="DR208" s="135"/>
      <c r="EB208" s="135"/>
      <c r="EL208" s="135"/>
      <c r="EV208" s="135"/>
      <c r="FF208" s="135"/>
      <c r="FP208" s="135"/>
      <c r="FZ208" s="135"/>
      <c r="GJ208" s="135"/>
      <c r="GT208" s="135"/>
      <c r="HD208" s="135"/>
      <c r="HN208" s="135"/>
      <c r="HX208" s="135"/>
      <c r="IH208" s="135"/>
      <c r="IR208" s="135"/>
      <c r="JB208" s="135"/>
      <c r="JL208" s="135"/>
    </row>
    <row xmlns:x14ac="http://schemas.microsoft.com/office/spreadsheetml/2009/9/ac" r="209" s="3" customFormat="true" x14ac:dyDescent="0.25">
      <c r="A209" s="419"/>
      <c r="B209" s="135"/>
      <c r="L209" s="135"/>
      <c r="V209" s="135"/>
      <c r="AF209" s="135"/>
      <c r="AP209" s="135"/>
      <c r="AZ209" s="135"/>
      <c r="BJ209" s="135"/>
      <c r="BT209" s="135"/>
      <c r="CD209" s="135"/>
      <c r="CN209" s="135"/>
      <c r="CO209" s="135"/>
      <c r="CP209" s="135"/>
      <c r="CQ209" s="135"/>
      <c r="CR209" s="135"/>
      <c r="CS209" s="135"/>
      <c r="CT209" s="135"/>
      <c r="CU209" s="135"/>
      <c r="CX209" s="135"/>
      <c r="DH209" s="135"/>
      <c r="DR209" s="135"/>
      <c r="EB209" s="135"/>
      <c r="EL209" s="135"/>
      <c r="EV209" s="135"/>
      <c r="FF209" s="135"/>
      <c r="FP209" s="135"/>
      <c r="FZ209" s="135"/>
      <c r="GJ209" s="135"/>
      <c r="GT209" s="135"/>
      <c r="HD209" s="135"/>
      <c r="HN209" s="135"/>
      <c r="HX209" s="135"/>
      <c r="IH209" s="135"/>
      <c r="IR209" s="135"/>
      <c r="JB209" s="135"/>
      <c r="JL209" s="135"/>
    </row>
    <row xmlns:x14ac="http://schemas.microsoft.com/office/spreadsheetml/2009/9/ac" r="210" s="3" customFormat="true" x14ac:dyDescent="0.25">
      <c r="A210" s="419"/>
      <c r="B210" s="135"/>
      <c r="L210" s="135"/>
      <c r="V210" s="135"/>
      <c r="AF210" s="135"/>
      <c r="AP210" s="135"/>
      <c r="AZ210" s="135"/>
      <c r="BJ210" s="135"/>
      <c r="BT210" s="135"/>
      <c r="CD210" s="135"/>
      <c r="CN210" s="135"/>
      <c r="CO210" s="135"/>
      <c r="CP210" s="135"/>
      <c r="CQ210" s="135"/>
      <c r="CR210" s="135"/>
      <c r="CS210" s="135"/>
      <c r="CT210" s="135"/>
      <c r="CU210" s="135"/>
      <c r="CX210" s="135"/>
      <c r="DH210" s="135"/>
      <c r="DR210" s="135"/>
      <c r="EB210" s="135"/>
      <c r="EL210" s="135"/>
      <c r="EV210" s="135"/>
      <c r="FF210" s="135"/>
      <c r="FP210" s="135"/>
      <c r="FZ210" s="135"/>
      <c r="GJ210" s="135"/>
      <c r="GT210" s="135"/>
      <c r="HD210" s="135"/>
      <c r="HN210" s="135"/>
      <c r="HX210" s="135"/>
      <c r="IH210" s="135"/>
      <c r="IR210" s="135"/>
      <c r="JB210" s="135"/>
      <c r="JL210" s="135"/>
    </row>
    <row xmlns:x14ac="http://schemas.microsoft.com/office/spreadsheetml/2009/9/ac" r="211" s="3" customFormat="true" x14ac:dyDescent="0.25">
      <c r="A211" s="419"/>
      <c r="B211" s="135"/>
      <c r="L211" s="135"/>
      <c r="V211" s="135"/>
      <c r="AF211" s="135"/>
      <c r="AP211" s="135"/>
      <c r="AZ211" s="135"/>
      <c r="BJ211" s="135"/>
      <c r="BT211" s="135"/>
      <c r="CD211" s="135"/>
      <c r="CN211" s="135"/>
      <c r="CO211" s="135"/>
      <c r="CP211" s="135"/>
      <c r="CQ211" s="135"/>
      <c r="CR211" s="135"/>
      <c r="CS211" s="135"/>
      <c r="CT211" s="135"/>
      <c r="CU211" s="135"/>
      <c r="CX211" s="135"/>
      <c r="DH211" s="135"/>
      <c r="DR211" s="135"/>
      <c r="EB211" s="135"/>
      <c r="EL211" s="135"/>
      <c r="EV211" s="135"/>
      <c r="FF211" s="135"/>
      <c r="FP211" s="135"/>
      <c r="FZ211" s="135"/>
      <c r="GJ211" s="135"/>
      <c r="GT211" s="135"/>
      <c r="HD211" s="135"/>
      <c r="HN211" s="135"/>
      <c r="HX211" s="135"/>
      <c r="IH211" s="135"/>
      <c r="IR211" s="135"/>
      <c r="JB211" s="135"/>
      <c r="JL211" s="135"/>
    </row>
    <row xmlns:x14ac="http://schemas.microsoft.com/office/spreadsheetml/2009/9/ac" r="212" s="3" customFormat="true" x14ac:dyDescent="0.25">
      <c r="A212" s="419"/>
      <c r="B212" s="135"/>
      <c r="L212" s="135"/>
      <c r="V212" s="135"/>
      <c r="AF212" s="135"/>
      <c r="AP212" s="135"/>
      <c r="AZ212" s="135"/>
      <c r="BJ212" s="135"/>
      <c r="BT212" s="135"/>
      <c r="CD212" s="135"/>
      <c r="CN212" s="135"/>
      <c r="CO212" s="135"/>
      <c r="CP212" s="135"/>
      <c r="CQ212" s="135"/>
      <c r="CR212" s="135"/>
      <c r="CS212" s="135"/>
      <c r="CT212" s="135"/>
      <c r="CU212" s="135"/>
      <c r="CX212" s="135"/>
      <c r="DH212" s="135"/>
      <c r="DR212" s="135"/>
      <c r="EB212" s="135"/>
      <c r="EL212" s="135"/>
      <c r="EV212" s="135"/>
      <c r="FF212" s="135"/>
      <c r="FP212" s="135"/>
      <c r="FZ212" s="135"/>
      <c r="GJ212" s="135"/>
      <c r="GT212" s="135"/>
      <c r="HD212" s="135"/>
      <c r="HN212" s="135"/>
      <c r="HX212" s="135"/>
      <c r="IH212" s="135"/>
      <c r="IR212" s="135"/>
      <c r="JB212" s="135"/>
      <c r="JL212" s="135"/>
    </row>
    <row xmlns:x14ac="http://schemas.microsoft.com/office/spreadsheetml/2009/9/ac" r="213" s="3" customFormat="true" x14ac:dyDescent="0.25">
      <c r="A213" s="419"/>
      <c r="B213" s="135"/>
      <c r="L213" s="135"/>
      <c r="V213" s="135"/>
      <c r="AF213" s="135"/>
      <c r="AP213" s="135"/>
      <c r="AZ213" s="135"/>
      <c r="BJ213" s="135"/>
      <c r="BT213" s="135"/>
      <c r="CD213" s="135"/>
      <c r="CN213" s="135"/>
      <c r="CO213" s="135"/>
      <c r="CP213" s="135"/>
      <c r="CQ213" s="135"/>
      <c r="CR213" s="135"/>
      <c r="CS213" s="135"/>
      <c r="CT213" s="135"/>
      <c r="CU213" s="135"/>
      <c r="CX213" s="135"/>
      <c r="DH213" s="135"/>
      <c r="DR213" s="135"/>
      <c r="EB213" s="135"/>
      <c r="EL213" s="135"/>
      <c r="EV213" s="135"/>
      <c r="FF213" s="135"/>
      <c r="FP213" s="135"/>
      <c r="FZ213" s="135"/>
      <c r="GJ213" s="135"/>
      <c r="GT213" s="135"/>
      <c r="HD213" s="135"/>
      <c r="HN213" s="135"/>
      <c r="HX213" s="135"/>
      <c r="IH213" s="135"/>
      <c r="IR213" s="135"/>
      <c r="JB213" s="135"/>
      <c r="JL213" s="135"/>
    </row>
    <row xmlns:x14ac="http://schemas.microsoft.com/office/spreadsheetml/2009/9/ac" r="214" s="3" customFormat="true" x14ac:dyDescent="0.25">
      <c r="A214" s="419"/>
      <c r="B214" s="135"/>
      <c r="L214" s="135"/>
      <c r="V214" s="135"/>
      <c r="AF214" s="135"/>
      <c r="AP214" s="135"/>
      <c r="AZ214" s="135"/>
      <c r="BJ214" s="135"/>
      <c r="BT214" s="135"/>
      <c r="CD214" s="135"/>
      <c r="CN214" s="135"/>
      <c r="CO214" s="135"/>
      <c r="CP214" s="135"/>
      <c r="CQ214" s="135"/>
      <c r="CR214" s="135"/>
      <c r="CS214" s="135"/>
      <c r="CT214" s="135"/>
      <c r="CU214" s="135"/>
      <c r="CX214" s="135"/>
      <c r="DH214" s="135"/>
      <c r="DR214" s="135"/>
      <c r="EB214" s="135"/>
      <c r="EL214" s="135"/>
      <c r="EV214" s="135"/>
      <c r="FF214" s="135"/>
      <c r="FP214" s="135"/>
      <c r="FZ214" s="135"/>
      <c r="GJ214" s="135"/>
      <c r="GT214" s="135"/>
      <c r="HD214" s="135"/>
      <c r="HN214" s="135"/>
      <c r="HX214" s="135"/>
      <c r="IH214" s="135"/>
      <c r="IR214" s="135"/>
      <c r="JB214" s="135"/>
      <c r="JL214" s="135"/>
    </row>
    <row xmlns:x14ac="http://schemas.microsoft.com/office/spreadsheetml/2009/9/ac" r="215" s="3" customFormat="true" x14ac:dyDescent="0.25">
      <c r="A215" s="419"/>
      <c r="B215" s="135"/>
      <c r="L215" s="135"/>
      <c r="V215" s="135"/>
      <c r="AF215" s="135"/>
      <c r="AP215" s="135"/>
      <c r="AZ215" s="135"/>
      <c r="BJ215" s="135"/>
      <c r="BT215" s="135"/>
      <c r="CD215" s="135"/>
      <c r="CN215" s="135"/>
      <c r="CO215" s="135"/>
      <c r="CP215" s="135"/>
      <c r="CQ215" s="135"/>
      <c r="CR215" s="135"/>
      <c r="CS215" s="135"/>
      <c r="CT215" s="135"/>
      <c r="CU215" s="135"/>
      <c r="CX215" s="135"/>
      <c r="DH215" s="135"/>
      <c r="DR215" s="135"/>
      <c r="EB215" s="135"/>
      <c r="EL215" s="135"/>
      <c r="EV215" s="135"/>
      <c r="FF215" s="135"/>
      <c r="FP215" s="135"/>
      <c r="FZ215" s="135"/>
      <c r="GJ215" s="135"/>
      <c r="GT215" s="135"/>
      <c r="HD215" s="135"/>
      <c r="HN215" s="135"/>
      <c r="HX215" s="135"/>
      <c r="IH215" s="135"/>
      <c r="IR215" s="135"/>
      <c r="JB215" s="135"/>
      <c r="JL215" s="135"/>
    </row>
    <row xmlns:x14ac="http://schemas.microsoft.com/office/spreadsheetml/2009/9/ac" r="216" s="3" customFormat="true" x14ac:dyDescent="0.25">
      <c r="A216" s="419"/>
      <c r="B216" s="135"/>
      <c r="L216" s="135"/>
      <c r="V216" s="135"/>
      <c r="AF216" s="135"/>
      <c r="AP216" s="135"/>
      <c r="AZ216" s="135"/>
      <c r="BJ216" s="135"/>
      <c r="BT216" s="135"/>
      <c r="CD216" s="135"/>
      <c r="CN216" s="135"/>
      <c r="CO216" s="135"/>
      <c r="CP216" s="135"/>
      <c r="CQ216" s="135"/>
      <c r="CR216" s="135"/>
      <c r="CS216" s="135"/>
      <c r="CT216" s="135"/>
      <c r="CU216" s="135"/>
      <c r="CX216" s="135"/>
      <c r="DH216" s="135"/>
      <c r="DR216" s="135"/>
      <c r="EB216" s="135"/>
      <c r="EL216" s="135"/>
      <c r="EV216" s="135"/>
      <c r="FF216" s="135"/>
      <c r="FP216" s="135"/>
      <c r="FZ216" s="135"/>
      <c r="GJ216" s="135"/>
      <c r="GT216" s="135"/>
      <c r="HD216" s="135"/>
      <c r="HN216" s="135"/>
      <c r="HX216" s="135"/>
      <c r="IH216" s="135"/>
      <c r="IR216" s="135"/>
      <c r="JB216" s="135"/>
      <c r="JL216" s="135"/>
    </row>
    <row xmlns:x14ac="http://schemas.microsoft.com/office/spreadsheetml/2009/9/ac" r="217" s="3" customFormat="true" x14ac:dyDescent="0.25">
      <c r="A217" s="419"/>
      <c r="B217" s="135"/>
      <c r="L217" s="135"/>
      <c r="V217" s="135"/>
      <c r="AF217" s="135"/>
      <c r="AP217" s="135"/>
      <c r="AZ217" s="135"/>
      <c r="BJ217" s="135"/>
      <c r="BT217" s="135"/>
      <c r="CD217" s="135"/>
      <c r="CN217" s="135"/>
      <c r="CO217" s="135"/>
      <c r="CP217" s="135"/>
      <c r="CQ217" s="135"/>
      <c r="CR217" s="135"/>
      <c r="CS217" s="135"/>
      <c r="CT217" s="135"/>
      <c r="CU217" s="135"/>
      <c r="CX217" s="135"/>
      <c r="DH217" s="135"/>
      <c r="DR217" s="135"/>
      <c r="EB217" s="135"/>
      <c r="EL217" s="135"/>
      <c r="EV217" s="135"/>
      <c r="FF217" s="135"/>
      <c r="FP217" s="135"/>
      <c r="FZ217" s="135"/>
      <c r="GJ217" s="135"/>
      <c r="GT217" s="135"/>
      <c r="HD217" s="135"/>
      <c r="HN217" s="135"/>
      <c r="HX217" s="135"/>
      <c r="IH217" s="135"/>
      <c r="IR217" s="135"/>
      <c r="JB217" s="135"/>
      <c r="JL217" s="135"/>
    </row>
    <row xmlns:x14ac="http://schemas.microsoft.com/office/spreadsheetml/2009/9/ac" r="218" s="3" customFormat="true" x14ac:dyDescent="0.25">
      <c r="A218" s="419"/>
      <c r="B218" s="135"/>
      <c r="L218" s="135"/>
      <c r="V218" s="135"/>
      <c r="AF218" s="135"/>
      <c r="AP218" s="135"/>
      <c r="AZ218" s="135"/>
      <c r="BJ218" s="135"/>
      <c r="BT218" s="135"/>
      <c r="CD218" s="135"/>
      <c r="CN218" s="135"/>
      <c r="CO218" s="135"/>
      <c r="CP218" s="135"/>
      <c r="CQ218" s="135"/>
      <c r="CR218" s="135"/>
      <c r="CS218" s="135"/>
      <c r="CT218" s="135"/>
      <c r="CU218" s="135"/>
      <c r="CX218" s="135"/>
      <c r="DH218" s="135"/>
      <c r="DR218" s="135"/>
      <c r="EB218" s="135"/>
      <c r="EL218" s="135"/>
      <c r="EV218" s="135"/>
      <c r="FF218" s="135"/>
      <c r="FP218" s="135"/>
      <c r="FZ218" s="135"/>
      <c r="GJ218" s="135"/>
      <c r="GT218" s="135"/>
      <c r="HD218" s="135"/>
      <c r="HN218" s="135"/>
      <c r="HX218" s="135"/>
      <c r="IH218" s="135"/>
      <c r="IR218" s="135"/>
      <c r="JB218" s="135"/>
      <c r="JL218" s="135"/>
    </row>
    <row xmlns:x14ac="http://schemas.microsoft.com/office/spreadsheetml/2009/9/ac" r="219" s="3" customFormat="true" x14ac:dyDescent="0.25">
      <c r="A219" s="419"/>
      <c r="B219" s="135"/>
      <c r="L219" s="135"/>
      <c r="V219" s="135"/>
      <c r="AF219" s="135"/>
      <c r="AP219" s="135"/>
      <c r="AZ219" s="135"/>
      <c r="BJ219" s="135"/>
      <c r="BT219" s="135"/>
      <c r="CD219" s="135"/>
      <c r="CN219" s="135"/>
      <c r="CO219" s="135"/>
      <c r="CP219" s="135"/>
      <c r="CQ219" s="135"/>
      <c r="CR219" s="135"/>
      <c r="CS219" s="135"/>
      <c r="CT219" s="135"/>
      <c r="CU219" s="135"/>
      <c r="CX219" s="135"/>
      <c r="DH219" s="135"/>
      <c r="DR219" s="135"/>
      <c r="EB219" s="135"/>
      <c r="EL219" s="135"/>
      <c r="EV219" s="135"/>
      <c r="FF219" s="135"/>
      <c r="FP219" s="135"/>
      <c r="FZ219" s="135"/>
      <c r="GJ219" s="135"/>
      <c r="GT219" s="135"/>
      <c r="HD219" s="135"/>
      <c r="HN219" s="135"/>
      <c r="HX219" s="135"/>
      <c r="IH219" s="135"/>
      <c r="IR219" s="135"/>
      <c r="JB219" s="135"/>
      <c r="JL219" s="135"/>
    </row>
    <row xmlns:x14ac="http://schemas.microsoft.com/office/spreadsheetml/2009/9/ac" r="220" s="3" customFormat="true" x14ac:dyDescent="0.25">
      <c r="A220" s="419"/>
      <c r="B220" s="135"/>
      <c r="L220" s="135"/>
      <c r="V220" s="135"/>
      <c r="AF220" s="135"/>
      <c r="AP220" s="135"/>
      <c r="AZ220" s="135"/>
      <c r="BJ220" s="135"/>
      <c r="BT220" s="135"/>
      <c r="CD220" s="135"/>
      <c r="CN220" s="135"/>
      <c r="CO220" s="135"/>
      <c r="CP220" s="135"/>
      <c r="CQ220" s="135"/>
      <c r="CR220" s="135"/>
      <c r="CS220" s="135"/>
      <c r="CT220" s="135"/>
      <c r="CU220" s="135"/>
      <c r="CX220" s="135"/>
      <c r="DH220" s="135"/>
      <c r="DR220" s="135"/>
      <c r="EB220" s="135"/>
      <c r="EL220" s="135"/>
      <c r="EV220" s="135"/>
      <c r="FF220" s="135"/>
      <c r="FP220" s="135"/>
      <c r="FZ220" s="135"/>
      <c r="GJ220" s="135"/>
      <c r="GT220" s="135"/>
      <c r="HD220" s="135"/>
      <c r="HN220" s="135"/>
      <c r="HX220" s="135"/>
      <c r="IH220" s="135"/>
      <c r="IR220" s="135"/>
      <c r="JB220" s="135"/>
      <c r="JL220" s="135"/>
    </row>
    <row xmlns:x14ac="http://schemas.microsoft.com/office/spreadsheetml/2009/9/ac" r="221" s="3" customFormat="true" x14ac:dyDescent="0.25">
      <c r="A221" s="419"/>
      <c r="B221" s="135"/>
      <c r="L221" s="135"/>
      <c r="V221" s="135"/>
      <c r="AF221" s="135"/>
      <c r="AP221" s="135"/>
      <c r="AZ221" s="135"/>
      <c r="BJ221" s="135"/>
      <c r="BT221" s="135"/>
      <c r="CD221" s="135"/>
      <c r="CN221" s="135"/>
      <c r="CO221" s="135"/>
      <c r="CP221" s="135"/>
      <c r="CQ221" s="135"/>
      <c r="CR221" s="135"/>
      <c r="CS221" s="135"/>
      <c r="CT221" s="135"/>
      <c r="CU221" s="135"/>
      <c r="CX221" s="135"/>
      <c r="DH221" s="135"/>
      <c r="DR221" s="135"/>
      <c r="EB221" s="135"/>
      <c r="EL221" s="135"/>
      <c r="EV221" s="135"/>
      <c r="FF221" s="135"/>
      <c r="FP221" s="135"/>
      <c r="FZ221" s="135"/>
      <c r="GJ221" s="135"/>
      <c r="GT221" s="135"/>
      <c r="HD221" s="135"/>
      <c r="HN221" s="135"/>
      <c r="HX221" s="135"/>
      <c r="IH221" s="135"/>
      <c r="IR221" s="135"/>
      <c r="JB221" s="135"/>
      <c r="JL221" s="135"/>
    </row>
    <row xmlns:x14ac="http://schemas.microsoft.com/office/spreadsheetml/2009/9/ac" r="222" s="3" customFormat="true" x14ac:dyDescent="0.25">
      <c r="A222" s="419"/>
      <c r="B222" s="135"/>
      <c r="L222" s="135"/>
      <c r="V222" s="135"/>
      <c r="AF222" s="135"/>
      <c r="AP222" s="135"/>
      <c r="AZ222" s="135"/>
      <c r="BJ222" s="135"/>
      <c r="BT222" s="135"/>
      <c r="CD222" s="135"/>
      <c r="CN222" s="135"/>
      <c r="CO222" s="135"/>
      <c r="CP222" s="135"/>
      <c r="CQ222" s="135"/>
      <c r="CR222" s="135"/>
      <c r="CS222" s="135"/>
      <c r="CT222" s="135"/>
      <c r="CU222" s="135"/>
      <c r="CX222" s="135"/>
      <c r="DH222" s="135"/>
      <c r="DR222" s="135"/>
      <c r="EB222" s="135"/>
      <c r="EL222" s="135"/>
      <c r="EV222" s="135"/>
      <c r="FF222" s="135"/>
      <c r="FP222" s="135"/>
      <c r="FZ222" s="135"/>
      <c r="GJ222" s="135"/>
      <c r="GT222" s="135"/>
      <c r="HD222" s="135"/>
      <c r="HN222" s="135"/>
      <c r="HX222" s="135"/>
      <c r="IH222" s="135"/>
      <c r="IR222" s="135"/>
      <c r="JB222" s="135"/>
      <c r="JL222" s="135"/>
    </row>
    <row xmlns:x14ac="http://schemas.microsoft.com/office/spreadsheetml/2009/9/ac" r="223" s="3" customFormat="true" x14ac:dyDescent="0.25">
      <c r="A223" s="419"/>
      <c r="B223" s="135"/>
      <c r="L223" s="135"/>
      <c r="V223" s="135"/>
      <c r="AF223" s="135"/>
      <c r="AP223" s="135"/>
      <c r="AZ223" s="135"/>
      <c r="BJ223" s="135"/>
      <c r="BT223" s="135"/>
      <c r="CD223" s="135"/>
      <c r="CN223" s="135"/>
      <c r="CO223" s="135"/>
      <c r="CP223" s="135"/>
      <c r="CQ223" s="135"/>
      <c r="CR223" s="135"/>
      <c r="CS223" s="135"/>
      <c r="CT223" s="135"/>
      <c r="CU223" s="135"/>
      <c r="CX223" s="135"/>
      <c r="DH223" s="135"/>
      <c r="DR223" s="135"/>
      <c r="EB223" s="135"/>
      <c r="EL223" s="135"/>
      <c r="EV223" s="135"/>
      <c r="FF223" s="135"/>
      <c r="FP223" s="135"/>
      <c r="FZ223" s="135"/>
      <c r="GJ223" s="135"/>
      <c r="GT223" s="135"/>
      <c r="HD223" s="135"/>
      <c r="HN223" s="135"/>
      <c r="HX223" s="135"/>
      <c r="IH223" s="135"/>
      <c r="IR223" s="135"/>
      <c r="JB223" s="135"/>
      <c r="JL223" s="135"/>
    </row>
    <row xmlns:x14ac="http://schemas.microsoft.com/office/spreadsheetml/2009/9/ac" r="224" s="3" customFormat="true" x14ac:dyDescent="0.25">
      <c r="A224" s="419"/>
      <c r="B224" s="135"/>
      <c r="L224" s="135"/>
      <c r="V224" s="135"/>
      <c r="AF224" s="135"/>
      <c r="AP224" s="135"/>
      <c r="AZ224" s="135"/>
      <c r="BJ224" s="135"/>
      <c r="BT224" s="135"/>
      <c r="CD224" s="135"/>
      <c r="CN224" s="135"/>
      <c r="CO224" s="135"/>
      <c r="CP224" s="135"/>
      <c r="CQ224" s="135"/>
      <c r="CR224" s="135"/>
      <c r="CS224" s="135"/>
      <c r="CT224" s="135"/>
      <c r="CU224" s="135"/>
      <c r="CX224" s="135"/>
      <c r="DH224" s="135"/>
      <c r="DR224" s="135"/>
      <c r="EB224" s="135"/>
      <c r="EL224" s="135"/>
      <c r="EV224" s="135"/>
      <c r="FF224" s="135"/>
      <c r="FP224" s="135"/>
      <c r="FZ224" s="135"/>
      <c r="GJ224" s="135"/>
      <c r="GT224" s="135"/>
      <c r="HD224" s="135"/>
      <c r="HN224" s="135"/>
      <c r="HX224" s="135"/>
      <c r="IH224" s="135"/>
      <c r="IR224" s="135"/>
      <c r="JB224" s="135"/>
      <c r="JL224" s="135"/>
    </row>
    <row xmlns:x14ac="http://schemas.microsoft.com/office/spreadsheetml/2009/9/ac" r="225" s="3" customFormat="true" x14ac:dyDescent="0.25">
      <c r="A225" s="419"/>
      <c r="B225" s="135"/>
      <c r="L225" s="135"/>
      <c r="V225" s="135"/>
      <c r="AF225" s="135"/>
      <c r="AP225" s="135"/>
      <c r="AZ225" s="135"/>
      <c r="BJ225" s="135"/>
      <c r="BT225" s="135"/>
      <c r="CD225" s="135"/>
      <c r="CN225" s="135"/>
      <c r="CO225" s="135"/>
      <c r="CP225" s="135"/>
      <c r="CQ225" s="135"/>
      <c r="CR225" s="135"/>
      <c r="CS225" s="135"/>
      <c r="CT225" s="135"/>
      <c r="CU225" s="135"/>
      <c r="CX225" s="135"/>
      <c r="DH225" s="135"/>
      <c r="DR225" s="135"/>
      <c r="EB225" s="135"/>
      <c r="EL225" s="135"/>
      <c r="EV225" s="135"/>
      <c r="FF225" s="135"/>
      <c r="FP225" s="135"/>
      <c r="FZ225" s="135"/>
      <c r="GJ225" s="135"/>
      <c r="GT225" s="135"/>
      <c r="HD225" s="135"/>
      <c r="HN225" s="135"/>
      <c r="HX225" s="135"/>
      <c r="IH225" s="135"/>
      <c r="IR225" s="135"/>
      <c r="JB225" s="135"/>
      <c r="JL225" s="135"/>
    </row>
    <row xmlns:x14ac="http://schemas.microsoft.com/office/spreadsheetml/2009/9/ac" r="226" s="3" customFormat="true" x14ac:dyDescent="0.25">
      <c r="A226" s="419"/>
      <c r="B226" s="135"/>
      <c r="L226" s="135"/>
      <c r="V226" s="135"/>
      <c r="AF226" s="135"/>
      <c r="AP226" s="135"/>
      <c r="AZ226" s="135"/>
      <c r="BJ226" s="135"/>
      <c r="BT226" s="135"/>
      <c r="CD226" s="135"/>
      <c r="CN226" s="135"/>
      <c r="CO226" s="135"/>
      <c r="CP226" s="135"/>
      <c r="CQ226" s="135"/>
      <c r="CR226" s="135"/>
      <c r="CS226" s="135"/>
      <c r="CT226" s="135"/>
      <c r="CU226" s="135"/>
      <c r="CX226" s="135"/>
      <c r="DH226" s="135"/>
      <c r="DR226" s="135"/>
      <c r="EB226" s="135"/>
      <c r="EL226" s="135"/>
      <c r="EV226" s="135"/>
      <c r="FF226" s="135"/>
      <c r="FP226" s="135"/>
      <c r="FZ226" s="135"/>
      <c r="GJ226" s="135"/>
      <c r="GT226" s="135"/>
      <c r="HD226" s="135"/>
      <c r="HN226" s="135"/>
      <c r="HX226" s="135"/>
      <c r="IH226" s="135"/>
      <c r="IR226" s="135"/>
      <c r="JB226" s="135"/>
      <c r="JL226" s="135"/>
    </row>
    <row xmlns:x14ac="http://schemas.microsoft.com/office/spreadsheetml/2009/9/ac" r="227" s="3" customFormat="true" x14ac:dyDescent="0.25">
      <c r="A227" s="419"/>
      <c r="B227" s="135"/>
      <c r="L227" s="135"/>
      <c r="V227" s="135"/>
      <c r="AF227" s="135"/>
      <c r="AP227" s="135"/>
      <c r="AZ227" s="135"/>
      <c r="BJ227" s="135"/>
      <c r="BT227" s="135"/>
      <c r="CD227" s="135"/>
      <c r="CN227" s="135"/>
      <c r="CO227" s="135"/>
      <c r="CP227" s="135"/>
      <c r="CQ227" s="135"/>
      <c r="CR227" s="135"/>
      <c r="CS227" s="135"/>
      <c r="CT227" s="135"/>
      <c r="CU227" s="135"/>
      <c r="CX227" s="135"/>
      <c r="DH227" s="135"/>
      <c r="DR227" s="135"/>
      <c r="EB227" s="135"/>
      <c r="EL227" s="135"/>
      <c r="EV227" s="135"/>
      <c r="FF227" s="135"/>
      <c r="FP227" s="135"/>
      <c r="FZ227" s="135"/>
      <c r="GJ227" s="135"/>
      <c r="GT227" s="135"/>
      <c r="HD227" s="135"/>
      <c r="HN227" s="135"/>
      <c r="HX227" s="135"/>
      <c r="IH227" s="135"/>
      <c r="IR227" s="135"/>
      <c r="JB227" s="135"/>
      <c r="JL227" s="135"/>
    </row>
    <row xmlns:x14ac="http://schemas.microsoft.com/office/spreadsheetml/2009/9/ac" r="228" s="3" customFormat="true" x14ac:dyDescent="0.25">
      <c r="A228" s="419"/>
      <c r="B228" s="135"/>
      <c r="L228" s="135"/>
      <c r="V228" s="135"/>
      <c r="AF228" s="135"/>
      <c r="AP228" s="135"/>
      <c r="AZ228" s="135"/>
      <c r="BJ228" s="135"/>
      <c r="BT228" s="135"/>
      <c r="CD228" s="135"/>
      <c r="CN228" s="135"/>
      <c r="CO228" s="135"/>
      <c r="CP228" s="135"/>
      <c r="CQ228" s="135"/>
      <c r="CR228" s="135"/>
      <c r="CS228" s="135"/>
      <c r="CT228" s="135"/>
      <c r="CU228" s="135"/>
      <c r="CX228" s="135"/>
      <c r="DH228" s="135"/>
      <c r="DR228" s="135"/>
      <c r="EB228" s="135"/>
      <c r="EL228" s="135"/>
      <c r="EV228" s="135"/>
      <c r="FF228" s="135"/>
      <c r="FP228" s="135"/>
      <c r="FZ228" s="135"/>
      <c r="GJ228" s="135"/>
      <c r="GT228" s="135"/>
      <c r="HD228" s="135"/>
      <c r="HN228" s="135"/>
      <c r="HX228" s="135"/>
      <c r="IH228" s="135"/>
      <c r="IR228" s="135"/>
      <c r="JB228" s="135"/>
      <c r="JL228" s="135"/>
    </row>
    <row xmlns:x14ac="http://schemas.microsoft.com/office/spreadsheetml/2009/9/ac" r="229" s="3" customFormat="true" x14ac:dyDescent="0.25">
      <c r="A229" s="419"/>
      <c r="B229" s="135"/>
      <c r="L229" s="135"/>
      <c r="V229" s="135"/>
      <c r="AF229" s="135"/>
      <c r="AP229" s="135"/>
      <c r="AZ229" s="135"/>
      <c r="BJ229" s="135"/>
      <c r="BT229" s="135"/>
      <c r="CD229" s="135"/>
      <c r="CN229" s="135"/>
      <c r="CO229" s="135"/>
      <c r="CP229" s="135"/>
      <c r="CQ229" s="135"/>
      <c r="CR229" s="135"/>
      <c r="CS229" s="135"/>
      <c r="CT229" s="135"/>
      <c r="CU229" s="135"/>
      <c r="CX229" s="135"/>
      <c r="DH229" s="135"/>
      <c r="DR229" s="135"/>
      <c r="EB229" s="135"/>
      <c r="EL229" s="135"/>
      <c r="EV229" s="135"/>
      <c r="FF229" s="135"/>
      <c r="FP229" s="135"/>
      <c r="FZ229" s="135"/>
      <c r="GJ229" s="135"/>
      <c r="GT229" s="135"/>
      <c r="HD229" s="135"/>
      <c r="HN229" s="135"/>
      <c r="HX229" s="135"/>
      <c r="IH229" s="135"/>
      <c r="IR229" s="135"/>
      <c r="JB229" s="135"/>
      <c r="JL229" s="135"/>
    </row>
    <row xmlns:x14ac="http://schemas.microsoft.com/office/spreadsheetml/2009/9/ac" r="230" s="3" customFormat="true" x14ac:dyDescent="0.25">
      <c r="A230" s="419"/>
      <c r="B230" s="135"/>
      <c r="L230" s="135"/>
      <c r="V230" s="135"/>
      <c r="AF230" s="135"/>
      <c r="AP230" s="135"/>
      <c r="AZ230" s="135"/>
      <c r="BJ230" s="135"/>
      <c r="BT230" s="135"/>
      <c r="CD230" s="135"/>
      <c r="CN230" s="135"/>
      <c r="CO230" s="135"/>
      <c r="CP230" s="135"/>
      <c r="CQ230" s="135"/>
      <c r="CR230" s="135"/>
      <c r="CS230" s="135"/>
      <c r="CT230" s="135"/>
      <c r="CU230" s="135"/>
      <c r="CX230" s="135"/>
      <c r="DH230" s="135"/>
      <c r="DR230" s="135"/>
      <c r="EB230" s="135"/>
      <c r="EL230" s="135"/>
      <c r="EV230" s="135"/>
      <c r="FF230" s="135"/>
      <c r="FP230" s="135"/>
      <c r="FZ230" s="135"/>
      <c r="GJ230" s="135"/>
      <c r="GT230" s="135"/>
      <c r="HD230" s="135"/>
      <c r="HN230" s="135"/>
      <c r="HX230" s="135"/>
      <c r="IH230" s="135"/>
      <c r="IR230" s="135"/>
      <c r="JB230" s="135"/>
      <c r="JL230" s="135"/>
    </row>
    <row xmlns:x14ac="http://schemas.microsoft.com/office/spreadsheetml/2009/9/ac" r="231" s="3" customFormat="true" x14ac:dyDescent="0.25">
      <c r="A231" s="419"/>
      <c r="B231" s="135"/>
      <c r="L231" s="135"/>
      <c r="V231" s="135"/>
      <c r="AF231" s="135"/>
      <c r="AP231" s="135"/>
      <c r="AZ231" s="135"/>
      <c r="BJ231" s="135"/>
      <c r="BT231" s="135"/>
      <c r="CD231" s="135"/>
      <c r="CN231" s="135"/>
      <c r="CO231" s="135"/>
      <c r="CP231" s="135"/>
      <c r="CQ231" s="135"/>
      <c r="CR231" s="135"/>
      <c r="CS231" s="135"/>
      <c r="CT231" s="135"/>
      <c r="CU231" s="135"/>
      <c r="CX231" s="135"/>
      <c r="DH231" s="135"/>
      <c r="DR231" s="135"/>
      <c r="EB231" s="135"/>
      <c r="EL231" s="135"/>
      <c r="EV231" s="135"/>
      <c r="FF231" s="135"/>
      <c r="FP231" s="135"/>
      <c r="FZ231" s="135"/>
      <c r="GJ231" s="135"/>
      <c r="GT231" s="135"/>
      <c r="HD231" s="135"/>
      <c r="HN231" s="135"/>
      <c r="HX231" s="135"/>
      <c r="IH231" s="135"/>
      <c r="IR231" s="135"/>
      <c r="JB231" s="135"/>
      <c r="JL231" s="135"/>
    </row>
    <row xmlns:x14ac="http://schemas.microsoft.com/office/spreadsheetml/2009/9/ac" r="232" s="3" customFormat="true" x14ac:dyDescent="0.25">
      <c r="A232" s="419"/>
      <c r="B232" s="135"/>
      <c r="L232" s="135"/>
      <c r="V232" s="135"/>
      <c r="AF232" s="135"/>
      <c r="AP232" s="135"/>
      <c r="AZ232" s="135"/>
      <c r="BJ232" s="135"/>
      <c r="BT232" s="135"/>
      <c r="CD232" s="135"/>
      <c r="CN232" s="135"/>
      <c r="CO232" s="135"/>
      <c r="CP232" s="135"/>
      <c r="CQ232" s="135"/>
      <c r="CR232" s="135"/>
      <c r="CS232" s="135"/>
      <c r="CT232" s="135"/>
      <c r="CU232" s="135"/>
      <c r="CX232" s="135"/>
      <c r="DH232" s="135"/>
      <c r="DR232" s="135"/>
      <c r="EB232" s="135"/>
      <c r="EL232" s="135"/>
      <c r="EV232" s="135"/>
      <c r="FF232" s="135"/>
      <c r="FP232" s="135"/>
      <c r="FZ232" s="135"/>
      <c r="GJ232" s="135"/>
      <c r="GT232" s="135"/>
      <c r="HD232" s="135"/>
      <c r="HN232" s="135"/>
      <c r="HX232" s="135"/>
      <c r="IH232" s="135"/>
      <c r="IR232" s="135"/>
      <c r="JB232" s="135"/>
      <c r="JL232" s="135"/>
    </row>
    <row xmlns:x14ac="http://schemas.microsoft.com/office/spreadsheetml/2009/9/ac" r="233" s="3" customFormat="true" x14ac:dyDescent="0.25">
      <c r="A233" s="419"/>
      <c r="B233" s="135"/>
      <c r="L233" s="135"/>
      <c r="V233" s="135"/>
      <c r="AF233" s="135"/>
      <c r="AP233" s="135"/>
      <c r="AZ233" s="135"/>
      <c r="BJ233" s="135"/>
      <c r="BT233" s="135"/>
      <c r="CD233" s="135"/>
      <c r="CN233" s="135"/>
      <c r="CO233" s="135"/>
      <c r="CP233" s="135"/>
      <c r="CQ233" s="135"/>
      <c r="CR233" s="135"/>
      <c r="CS233" s="135"/>
      <c r="CT233" s="135"/>
      <c r="CU233" s="135"/>
      <c r="CX233" s="135"/>
      <c r="DH233" s="135"/>
      <c r="DR233" s="135"/>
      <c r="EB233" s="135"/>
      <c r="EL233" s="135"/>
      <c r="EV233" s="135"/>
      <c r="FF233" s="135"/>
      <c r="FP233" s="135"/>
      <c r="FZ233" s="135"/>
      <c r="GJ233" s="135"/>
      <c r="GT233" s="135"/>
      <c r="HD233" s="135"/>
      <c r="HN233" s="135"/>
      <c r="HX233" s="135"/>
      <c r="IH233" s="135"/>
      <c r="IR233" s="135"/>
      <c r="JB233" s="135"/>
      <c r="JL233" s="135"/>
    </row>
    <row xmlns:x14ac="http://schemas.microsoft.com/office/spreadsheetml/2009/9/ac" r="234" s="3" customFormat="true" x14ac:dyDescent="0.25">
      <c r="A234" s="419"/>
      <c r="B234" s="135"/>
      <c r="L234" s="135"/>
      <c r="V234" s="135"/>
      <c r="AF234" s="135"/>
      <c r="AP234" s="135"/>
      <c r="AZ234" s="135"/>
      <c r="BJ234" s="135"/>
      <c r="BT234" s="135"/>
      <c r="CD234" s="135"/>
      <c r="CN234" s="135"/>
      <c r="CO234" s="135"/>
      <c r="CP234" s="135"/>
      <c r="CQ234" s="135"/>
      <c r="CR234" s="135"/>
      <c r="CS234" s="135"/>
      <c r="CT234" s="135"/>
      <c r="CU234" s="135"/>
      <c r="CX234" s="135"/>
      <c r="DH234" s="135"/>
      <c r="DR234" s="135"/>
      <c r="EB234" s="135"/>
      <c r="EL234" s="135"/>
      <c r="EV234" s="135"/>
      <c r="FF234" s="135"/>
      <c r="FP234" s="135"/>
      <c r="FZ234" s="135"/>
      <c r="GJ234" s="135"/>
      <c r="GT234" s="135"/>
      <c r="HD234" s="135"/>
      <c r="HN234" s="135"/>
      <c r="HX234" s="135"/>
      <c r="IH234" s="135"/>
      <c r="IR234" s="135"/>
      <c r="JB234" s="135"/>
      <c r="JL234" s="135"/>
    </row>
    <row xmlns:x14ac="http://schemas.microsoft.com/office/spreadsheetml/2009/9/ac" r="235" s="3" customFormat="true" x14ac:dyDescent="0.25">
      <c r="A235" s="419"/>
      <c r="B235" s="135"/>
      <c r="L235" s="135"/>
      <c r="V235" s="135"/>
      <c r="AF235" s="135"/>
      <c r="AP235" s="135"/>
      <c r="AZ235" s="135"/>
      <c r="BJ235" s="135"/>
      <c r="BT235" s="135"/>
      <c r="CD235" s="135"/>
      <c r="CN235" s="135"/>
      <c r="CO235" s="135"/>
      <c r="CP235" s="135"/>
      <c r="CQ235" s="135"/>
      <c r="CR235" s="135"/>
      <c r="CS235" s="135"/>
      <c r="CT235" s="135"/>
      <c r="CU235" s="135"/>
      <c r="CX235" s="135"/>
      <c r="DH235" s="135"/>
      <c r="DR235" s="135"/>
      <c r="EB235" s="135"/>
      <c r="EL235" s="135"/>
      <c r="EV235" s="135"/>
      <c r="FF235" s="135"/>
      <c r="FP235" s="135"/>
      <c r="FZ235" s="135"/>
      <c r="GJ235" s="135"/>
      <c r="GT235" s="135"/>
      <c r="HD235" s="135"/>
      <c r="HN235" s="135"/>
      <c r="HX235" s="135"/>
      <c r="IH235" s="135"/>
      <c r="IR235" s="135"/>
      <c r="JB235" s="135"/>
      <c r="JL235" s="135"/>
    </row>
    <row xmlns:x14ac="http://schemas.microsoft.com/office/spreadsheetml/2009/9/ac" r="236" s="3" customFormat="true" x14ac:dyDescent="0.25">
      <c r="A236" s="419"/>
      <c r="B236" s="135"/>
      <c r="L236" s="135"/>
      <c r="V236" s="135"/>
      <c r="AF236" s="135"/>
      <c r="AP236" s="135"/>
      <c r="AZ236" s="135"/>
      <c r="BJ236" s="135"/>
      <c r="BT236" s="135"/>
      <c r="CD236" s="135"/>
      <c r="CN236" s="135"/>
      <c r="CO236" s="135"/>
      <c r="CP236" s="135"/>
      <c r="CQ236" s="135"/>
      <c r="CR236" s="135"/>
      <c r="CS236" s="135"/>
      <c r="CT236" s="135"/>
      <c r="CU236" s="135"/>
      <c r="CX236" s="135"/>
      <c r="DH236" s="135"/>
      <c r="DR236" s="135"/>
      <c r="EB236" s="135"/>
      <c r="EL236" s="135"/>
      <c r="EV236" s="135"/>
      <c r="FF236" s="135"/>
      <c r="FP236" s="135"/>
      <c r="FZ236" s="135"/>
      <c r="GJ236" s="135"/>
      <c r="GT236" s="135"/>
      <c r="HD236" s="135"/>
      <c r="HN236" s="135"/>
      <c r="HX236" s="135"/>
      <c r="IH236" s="135"/>
      <c r="IR236" s="135"/>
      <c r="JB236" s="135"/>
      <c r="JL236" s="135"/>
    </row>
    <row xmlns:x14ac="http://schemas.microsoft.com/office/spreadsheetml/2009/9/ac" r="237" s="3" customFormat="true" x14ac:dyDescent="0.25">
      <c r="A237" s="419"/>
      <c r="B237" s="135"/>
      <c r="L237" s="135"/>
      <c r="V237" s="135"/>
      <c r="AF237" s="135"/>
      <c r="AP237" s="135"/>
      <c r="AZ237" s="135"/>
      <c r="BJ237" s="135"/>
      <c r="BT237" s="135"/>
      <c r="CD237" s="135"/>
      <c r="CN237" s="135"/>
      <c r="CO237" s="135"/>
      <c r="CP237" s="135"/>
      <c r="CQ237" s="135"/>
      <c r="CR237" s="135"/>
      <c r="CS237" s="135"/>
      <c r="CT237" s="135"/>
      <c r="CU237" s="135"/>
      <c r="CX237" s="135"/>
      <c r="DH237" s="135"/>
      <c r="DR237" s="135"/>
      <c r="EB237" s="135"/>
      <c r="EL237" s="135"/>
      <c r="EV237" s="135"/>
      <c r="FF237" s="135"/>
      <c r="FP237" s="135"/>
      <c r="FZ237" s="135"/>
      <c r="GJ237" s="135"/>
      <c r="GT237" s="135"/>
      <c r="HD237" s="135"/>
      <c r="HN237" s="135"/>
      <c r="HX237" s="135"/>
      <c r="IH237" s="135"/>
      <c r="IR237" s="135"/>
      <c r="JB237" s="135"/>
      <c r="JL237" s="135"/>
    </row>
    <row xmlns:x14ac="http://schemas.microsoft.com/office/spreadsheetml/2009/9/ac" r="238" s="3" customFormat="true" x14ac:dyDescent="0.25">
      <c r="A238" s="419"/>
      <c r="B238" s="135"/>
      <c r="L238" s="135"/>
      <c r="V238" s="135"/>
      <c r="AF238" s="135"/>
      <c r="AP238" s="135"/>
      <c r="AZ238" s="135"/>
      <c r="BJ238" s="135"/>
      <c r="BT238" s="135"/>
      <c r="CD238" s="135"/>
      <c r="CN238" s="135"/>
      <c r="CO238" s="135"/>
      <c r="CP238" s="135"/>
      <c r="CQ238" s="135"/>
      <c r="CR238" s="135"/>
      <c r="CS238" s="135"/>
      <c r="CT238" s="135"/>
      <c r="CU238" s="135"/>
      <c r="CX238" s="135"/>
      <c r="DH238" s="135"/>
      <c r="DR238" s="135"/>
      <c r="EB238" s="135"/>
      <c r="EL238" s="135"/>
      <c r="EV238" s="135"/>
      <c r="FF238" s="135"/>
      <c r="FP238" s="135"/>
      <c r="FZ238" s="135"/>
      <c r="GJ238" s="135"/>
      <c r="GT238" s="135"/>
      <c r="HD238" s="135"/>
      <c r="HN238" s="135"/>
      <c r="HX238" s="135"/>
      <c r="IH238" s="135"/>
      <c r="IR238" s="135"/>
      <c r="JB238" s="135"/>
      <c r="JL238" s="135"/>
    </row>
    <row xmlns:x14ac="http://schemas.microsoft.com/office/spreadsheetml/2009/9/ac" r="239" s="3" customFormat="true" x14ac:dyDescent="0.25">
      <c r="A239" s="419"/>
      <c r="B239" s="135"/>
      <c r="L239" s="135"/>
      <c r="V239" s="135"/>
      <c r="AF239" s="135"/>
      <c r="AP239" s="135"/>
      <c r="AZ239" s="135"/>
      <c r="BJ239" s="135"/>
      <c r="BT239" s="135"/>
      <c r="CD239" s="135"/>
      <c r="CN239" s="135"/>
      <c r="CO239" s="135"/>
      <c r="CP239" s="135"/>
      <c r="CQ239" s="135"/>
      <c r="CR239" s="135"/>
      <c r="CS239" s="135"/>
      <c r="CT239" s="135"/>
      <c r="CU239" s="135"/>
      <c r="CX239" s="135"/>
      <c r="DH239" s="135"/>
      <c r="DR239" s="135"/>
      <c r="EB239" s="135"/>
      <c r="EL239" s="135"/>
      <c r="EV239" s="135"/>
      <c r="FF239" s="135"/>
      <c r="FP239" s="135"/>
      <c r="FZ239" s="135"/>
      <c r="GJ239" s="135"/>
      <c r="GT239" s="135"/>
      <c r="HD239" s="135"/>
      <c r="HN239" s="135"/>
      <c r="HX239" s="135"/>
      <c r="IH239" s="135"/>
      <c r="IR239" s="135"/>
      <c r="JB239" s="135"/>
      <c r="JL239" s="135"/>
    </row>
    <row xmlns:x14ac="http://schemas.microsoft.com/office/spreadsheetml/2009/9/ac" r="240" s="3" customFormat="true" x14ac:dyDescent="0.25">
      <c r="A240" s="419"/>
      <c r="B240" s="135"/>
      <c r="L240" s="135"/>
      <c r="V240" s="135"/>
      <c r="AF240" s="135"/>
      <c r="AP240" s="135"/>
      <c r="AZ240" s="135"/>
      <c r="BJ240" s="135"/>
      <c r="BT240" s="135"/>
      <c r="CD240" s="135"/>
      <c r="CN240" s="135"/>
      <c r="CO240" s="135"/>
      <c r="CP240" s="135"/>
      <c r="CQ240" s="135"/>
      <c r="CR240" s="135"/>
      <c r="CS240" s="135"/>
      <c r="CT240" s="135"/>
      <c r="CU240" s="135"/>
      <c r="CX240" s="135"/>
      <c r="DH240" s="135"/>
      <c r="DR240" s="135"/>
      <c r="EB240" s="135"/>
      <c r="EL240" s="135"/>
      <c r="EV240" s="135"/>
      <c r="FF240" s="135"/>
      <c r="FP240" s="135"/>
      <c r="FZ240" s="135"/>
      <c r="GJ240" s="135"/>
      <c r="GT240" s="135"/>
      <c r="HD240" s="135"/>
      <c r="HN240" s="135"/>
      <c r="HX240" s="135"/>
      <c r="IH240" s="135"/>
      <c r="IR240" s="135"/>
      <c r="JB240" s="135"/>
      <c r="JL240" s="135"/>
    </row>
    <row xmlns:x14ac="http://schemas.microsoft.com/office/spreadsheetml/2009/9/ac" r="241" s="3" customFormat="true" x14ac:dyDescent="0.25">
      <c r="A241" s="419"/>
      <c r="B241" s="135"/>
      <c r="L241" s="135"/>
      <c r="V241" s="135"/>
      <c r="AF241" s="135"/>
      <c r="AP241" s="135"/>
      <c r="AZ241" s="135"/>
      <c r="BJ241" s="135"/>
      <c r="BT241" s="135"/>
      <c r="CD241" s="135"/>
      <c r="CN241" s="135"/>
      <c r="CO241" s="135"/>
      <c r="CP241" s="135"/>
      <c r="CQ241" s="135"/>
      <c r="CR241" s="135"/>
      <c r="CS241" s="135"/>
      <c r="CT241" s="135"/>
      <c r="CU241" s="135"/>
      <c r="CX241" s="135"/>
      <c r="DH241" s="135"/>
      <c r="DR241" s="135"/>
      <c r="EB241" s="135"/>
      <c r="EL241" s="135"/>
      <c r="EV241" s="135"/>
      <c r="FF241" s="135"/>
      <c r="FP241" s="135"/>
      <c r="FZ241" s="135"/>
      <c r="GJ241" s="135"/>
      <c r="GT241" s="135"/>
      <c r="HD241" s="135"/>
      <c r="HN241" s="135"/>
      <c r="HX241" s="135"/>
      <c r="IH241" s="135"/>
      <c r="IR241" s="135"/>
      <c r="JB241" s="135"/>
      <c r="JL241" s="135"/>
    </row>
    <row xmlns:x14ac="http://schemas.microsoft.com/office/spreadsheetml/2009/9/ac" r="242" s="3" customFormat="true" x14ac:dyDescent="0.25">
      <c r="A242" s="419"/>
      <c r="B242" s="135"/>
      <c r="L242" s="135"/>
      <c r="V242" s="135"/>
      <c r="AF242" s="135"/>
      <c r="AP242" s="135"/>
      <c r="AZ242" s="135"/>
      <c r="BJ242" s="135"/>
      <c r="BT242" s="135"/>
      <c r="CD242" s="135"/>
      <c r="CN242" s="135"/>
      <c r="CO242" s="135"/>
      <c r="CP242" s="135"/>
      <c r="CQ242" s="135"/>
      <c r="CR242" s="135"/>
      <c r="CS242" s="135"/>
      <c r="CT242" s="135"/>
      <c r="CU242" s="135"/>
      <c r="CX242" s="135"/>
      <c r="DH242" s="135"/>
      <c r="DR242" s="135"/>
      <c r="EB242" s="135"/>
      <c r="EL242" s="135"/>
      <c r="EV242" s="135"/>
      <c r="FF242" s="135"/>
      <c r="FP242" s="135"/>
      <c r="FZ242" s="135"/>
      <c r="GJ242" s="135"/>
      <c r="GT242" s="135"/>
      <c r="HD242" s="135"/>
      <c r="HN242" s="135"/>
      <c r="HX242" s="135"/>
      <c r="IH242" s="135"/>
      <c r="IR242" s="135"/>
      <c r="JB242" s="135"/>
      <c r="JL242" s="135"/>
    </row>
    <row xmlns:x14ac="http://schemas.microsoft.com/office/spreadsheetml/2009/9/ac" r="243" s="3" customFormat="true" x14ac:dyDescent="0.25">
      <c r="A243" s="419"/>
      <c r="B243" s="135"/>
      <c r="L243" s="135"/>
      <c r="V243" s="135"/>
      <c r="AF243" s="135"/>
      <c r="AP243" s="135"/>
      <c r="AZ243" s="135"/>
      <c r="BJ243" s="135"/>
      <c r="BT243" s="135"/>
      <c r="CD243" s="135"/>
      <c r="CN243" s="135"/>
      <c r="CO243" s="135"/>
      <c r="CP243" s="135"/>
      <c r="CQ243" s="135"/>
      <c r="CR243" s="135"/>
      <c r="CS243" s="135"/>
      <c r="CT243" s="135"/>
      <c r="CU243" s="135"/>
      <c r="CX243" s="135"/>
      <c r="DH243" s="135"/>
      <c r="DR243" s="135"/>
      <c r="EB243" s="135"/>
      <c r="EL243" s="135"/>
      <c r="EV243" s="135"/>
      <c r="FF243" s="135"/>
      <c r="FP243" s="135"/>
      <c r="FZ243" s="135"/>
      <c r="GJ243" s="135"/>
      <c r="GT243" s="135"/>
      <c r="HD243" s="135"/>
      <c r="HN243" s="135"/>
      <c r="HX243" s="135"/>
      <c r="IH243" s="135"/>
      <c r="IR243" s="135"/>
      <c r="JB243" s="135"/>
      <c r="JL243" s="135"/>
    </row>
    <row xmlns:x14ac="http://schemas.microsoft.com/office/spreadsheetml/2009/9/ac" r="244" s="3" customFormat="true" x14ac:dyDescent="0.25">
      <c r="A244" s="419"/>
      <c r="B244" s="135"/>
      <c r="L244" s="135"/>
      <c r="V244" s="135"/>
      <c r="AF244" s="135"/>
      <c r="AP244" s="135"/>
      <c r="AZ244" s="135"/>
      <c r="BJ244" s="135"/>
      <c r="BT244" s="135"/>
      <c r="CD244" s="135"/>
      <c r="CN244" s="135"/>
      <c r="CO244" s="135"/>
      <c r="CP244" s="135"/>
      <c r="CQ244" s="135"/>
      <c r="CR244" s="135"/>
      <c r="CS244" s="135"/>
      <c r="CT244" s="135"/>
      <c r="CU244" s="135"/>
      <c r="CX244" s="135"/>
      <c r="DH244" s="135"/>
      <c r="DR244" s="135"/>
      <c r="EB244" s="135"/>
      <c r="EL244" s="135"/>
      <c r="EV244" s="135"/>
      <c r="FF244" s="135"/>
      <c r="FP244" s="135"/>
      <c r="FZ244" s="135"/>
      <c r="GJ244" s="135"/>
      <c r="GT244" s="135"/>
      <c r="HD244" s="135"/>
      <c r="HN244" s="135"/>
      <c r="HX244" s="135"/>
      <c r="IH244" s="135"/>
      <c r="IR244" s="135"/>
      <c r="JB244" s="135"/>
      <c r="JL244" s="135"/>
    </row>
    <row xmlns:x14ac="http://schemas.microsoft.com/office/spreadsheetml/2009/9/ac" r="245" s="3" customFormat="true" x14ac:dyDescent="0.25">
      <c r="A245" s="419"/>
      <c r="B245" s="135"/>
      <c r="L245" s="135"/>
      <c r="V245" s="135"/>
      <c r="AF245" s="135"/>
      <c r="AP245" s="135"/>
      <c r="AZ245" s="135"/>
      <c r="BJ245" s="135"/>
      <c r="BT245" s="135"/>
      <c r="CD245" s="135"/>
      <c r="CN245" s="135"/>
      <c r="CO245" s="135"/>
      <c r="CP245" s="135"/>
      <c r="CQ245" s="135"/>
      <c r="CR245" s="135"/>
      <c r="CS245" s="135"/>
      <c r="CT245" s="135"/>
      <c r="CU245" s="135"/>
      <c r="CX245" s="135"/>
      <c r="DH245" s="135"/>
      <c r="DR245" s="135"/>
      <c r="EB245" s="135"/>
      <c r="EL245" s="135"/>
      <c r="EV245" s="135"/>
      <c r="FF245" s="135"/>
      <c r="FP245" s="135"/>
      <c r="FZ245" s="135"/>
      <c r="GJ245" s="135"/>
      <c r="GT245" s="135"/>
      <c r="HD245" s="135"/>
      <c r="HN245" s="135"/>
      <c r="HX245" s="135"/>
      <c r="IH245" s="135"/>
      <c r="IR245" s="135"/>
      <c r="JB245" s="135"/>
      <c r="JL245" s="135"/>
    </row>
    <row xmlns:x14ac="http://schemas.microsoft.com/office/spreadsheetml/2009/9/ac" r="246" s="3" customFormat="true" x14ac:dyDescent="0.25">
      <c r="A246" s="419"/>
      <c r="B246" s="135"/>
      <c r="L246" s="135"/>
      <c r="V246" s="135"/>
      <c r="AF246" s="135"/>
      <c r="AP246" s="135"/>
      <c r="AZ246" s="135"/>
      <c r="BJ246" s="135"/>
      <c r="BT246" s="135"/>
      <c r="CD246" s="135"/>
      <c r="CN246" s="135"/>
      <c r="CO246" s="135"/>
      <c r="CP246" s="135"/>
      <c r="CQ246" s="135"/>
      <c r="CR246" s="135"/>
      <c r="CS246" s="135"/>
      <c r="CT246" s="135"/>
      <c r="CU246" s="135"/>
      <c r="CX246" s="135"/>
      <c r="DH246" s="135"/>
      <c r="DR246" s="135"/>
      <c r="EB246" s="135"/>
      <c r="EL246" s="135"/>
      <c r="EV246" s="135"/>
      <c r="FF246" s="135"/>
      <c r="FP246" s="135"/>
      <c r="FZ246" s="135"/>
      <c r="GJ246" s="135"/>
      <c r="GT246" s="135"/>
      <c r="HD246" s="135"/>
      <c r="HN246" s="135"/>
      <c r="HX246" s="135"/>
      <c r="IH246" s="135"/>
      <c r="IR246" s="135"/>
      <c r="JB246" s="135"/>
      <c r="JL246" s="135"/>
    </row>
    <row xmlns:x14ac="http://schemas.microsoft.com/office/spreadsheetml/2009/9/ac" r="247" s="3" customFormat="true" x14ac:dyDescent="0.25">
      <c r="A247" s="419"/>
      <c r="B247" s="135"/>
      <c r="L247" s="135"/>
      <c r="V247" s="135"/>
      <c r="AF247" s="135"/>
      <c r="AP247" s="135"/>
      <c r="AZ247" s="135"/>
      <c r="BJ247" s="135"/>
      <c r="BT247" s="135"/>
      <c r="CD247" s="135"/>
      <c r="CN247" s="135"/>
      <c r="CO247" s="135"/>
      <c r="CP247" s="135"/>
      <c r="CQ247" s="135"/>
      <c r="CR247" s="135"/>
      <c r="CS247" s="135"/>
      <c r="CT247" s="135"/>
      <c r="CU247" s="135"/>
      <c r="CX247" s="135"/>
      <c r="DH247" s="135"/>
      <c r="DR247" s="135"/>
      <c r="EB247" s="135"/>
      <c r="EL247" s="135"/>
      <c r="EV247" s="135"/>
      <c r="FF247" s="135"/>
      <c r="FP247" s="135"/>
      <c r="FZ247" s="135"/>
      <c r="GJ247" s="135"/>
      <c r="GT247" s="135"/>
      <c r="HD247" s="135"/>
      <c r="HN247" s="135"/>
      <c r="HX247" s="135"/>
      <c r="IH247" s="135"/>
      <c r="IR247" s="135"/>
      <c r="JB247" s="135"/>
      <c r="JL247" s="135"/>
    </row>
    <row xmlns:x14ac="http://schemas.microsoft.com/office/spreadsheetml/2009/9/ac" r="248" s="3" customFormat="true" x14ac:dyDescent="0.25">
      <c r="A248" s="419"/>
      <c r="B248" s="135"/>
      <c r="L248" s="135"/>
      <c r="V248" s="135"/>
      <c r="AF248" s="135"/>
      <c r="AP248" s="135"/>
      <c r="AZ248" s="135"/>
      <c r="BJ248" s="135"/>
      <c r="BT248" s="135"/>
      <c r="CD248" s="135"/>
      <c r="CN248" s="135"/>
      <c r="CO248" s="135"/>
      <c r="CP248" s="135"/>
      <c r="CQ248" s="135"/>
      <c r="CR248" s="135"/>
      <c r="CS248" s="135"/>
      <c r="CT248" s="135"/>
      <c r="CU248" s="135"/>
      <c r="CX248" s="135"/>
      <c r="DH248" s="135"/>
      <c r="DR248" s="135"/>
      <c r="EB248" s="135"/>
      <c r="EL248" s="135"/>
      <c r="EV248" s="135"/>
      <c r="FF248" s="135"/>
      <c r="FP248" s="135"/>
      <c r="FZ248" s="135"/>
      <c r="GJ248" s="135"/>
      <c r="GT248" s="135"/>
      <c r="HD248" s="135"/>
      <c r="HN248" s="135"/>
      <c r="HX248" s="135"/>
      <c r="IH248" s="135"/>
      <c r="IR248" s="135"/>
      <c r="JB248" s="135"/>
      <c r="JL248" s="135"/>
    </row>
    <row xmlns:x14ac="http://schemas.microsoft.com/office/spreadsheetml/2009/9/ac" r="249" s="3" customFormat="true" x14ac:dyDescent="0.25">
      <c r="A249" s="419"/>
      <c r="B249" s="135"/>
      <c r="L249" s="135"/>
      <c r="V249" s="135"/>
      <c r="AF249" s="135"/>
      <c r="AP249" s="135"/>
      <c r="AZ249" s="135"/>
      <c r="BJ249" s="135"/>
      <c r="BT249" s="135"/>
      <c r="CD249" s="135"/>
      <c r="CN249" s="135"/>
      <c r="CO249" s="135"/>
      <c r="CP249" s="135"/>
      <c r="CQ249" s="135"/>
      <c r="CR249" s="135"/>
      <c r="CS249" s="135"/>
      <c r="CT249" s="135"/>
      <c r="CU249" s="135"/>
      <c r="CX249" s="135"/>
      <c r="DH249" s="135"/>
      <c r="DR249" s="135"/>
      <c r="EB249" s="135"/>
      <c r="EL249" s="135"/>
      <c r="EV249" s="135"/>
      <c r="FF249" s="135"/>
      <c r="FP249" s="135"/>
      <c r="FZ249" s="135"/>
      <c r="GJ249" s="135"/>
      <c r="GT249" s="135"/>
      <c r="HD249" s="135"/>
      <c r="HN249" s="135"/>
      <c r="HX249" s="135"/>
      <c r="IH249" s="135"/>
      <c r="IR249" s="135"/>
      <c r="JB249" s="135"/>
      <c r="JL249" s="135"/>
    </row>
    <row xmlns:x14ac="http://schemas.microsoft.com/office/spreadsheetml/2009/9/ac" r="250" s="3" customFormat="true" x14ac:dyDescent="0.25">
      <c r="A250" s="419"/>
      <c r="B250" s="135"/>
      <c r="L250" s="135"/>
      <c r="V250" s="135"/>
      <c r="AF250" s="135"/>
      <c r="AP250" s="135"/>
      <c r="AZ250" s="135"/>
      <c r="BJ250" s="135"/>
      <c r="BT250" s="135"/>
      <c r="CD250" s="135"/>
      <c r="CN250" s="135"/>
      <c r="CO250" s="135"/>
      <c r="CP250" s="135"/>
      <c r="CQ250" s="135"/>
      <c r="CR250" s="135"/>
      <c r="CS250" s="135"/>
      <c r="CT250" s="135"/>
      <c r="CU250" s="135"/>
      <c r="CX250" s="135"/>
      <c r="DH250" s="135"/>
      <c r="DR250" s="135"/>
      <c r="EB250" s="135"/>
      <c r="EL250" s="135"/>
      <c r="EV250" s="135"/>
      <c r="FF250" s="135"/>
      <c r="FP250" s="135"/>
      <c r="FZ250" s="135"/>
      <c r="GJ250" s="135"/>
      <c r="GT250" s="135"/>
      <c r="HD250" s="135"/>
      <c r="HN250" s="135"/>
      <c r="HX250" s="135"/>
      <c r="IH250" s="135"/>
      <c r="IR250" s="135"/>
      <c r="JB250" s="135"/>
      <c r="JL250" s="135"/>
    </row>
    <row xmlns:x14ac="http://schemas.microsoft.com/office/spreadsheetml/2009/9/ac" r="251" s="3" customFormat="true" x14ac:dyDescent="0.25">
      <c r="A251" s="419"/>
      <c r="B251" s="135"/>
      <c r="L251" s="135"/>
      <c r="V251" s="135"/>
      <c r="AF251" s="135"/>
      <c r="AP251" s="135"/>
      <c r="AZ251" s="135"/>
      <c r="BJ251" s="135"/>
      <c r="BT251" s="135"/>
      <c r="CD251" s="135"/>
      <c r="CN251" s="135"/>
      <c r="CO251" s="135"/>
      <c r="CP251" s="135"/>
      <c r="CQ251" s="135"/>
      <c r="CR251" s="135"/>
      <c r="CS251" s="135"/>
      <c r="CT251" s="135"/>
      <c r="CU251" s="135"/>
      <c r="CX251" s="135"/>
      <c r="DH251" s="135"/>
      <c r="DR251" s="135"/>
      <c r="EB251" s="135"/>
      <c r="EL251" s="135"/>
      <c r="EV251" s="135"/>
      <c r="FF251" s="135"/>
      <c r="FP251" s="135"/>
      <c r="FZ251" s="135"/>
      <c r="GJ251" s="135"/>
      <c r="GT251" s="135"/>
      <c r="HD251" s="135"/>
      <c r="HN251" s="135"/>
      <c r="HX251" s="135"/>
      <c r="IH251" s="135"/>
      <c r="IR251" s="135"/>
      <c r="JB251" s="135"/>
      <c r="JL251" s="135"/>
    </row>
    <row xmlns:x14ac="http://schemas.microsoft.com/office/spreadsheetml/2009/9/ac" r="252" s="3" customFormat="true" x14ac:dyDescent="0.25">
      <c r="A252" s="419"/>
      <c r="B252" s="135"/>
      <c r="L252" s="135"/>
      <c r="V252" s="135"/>
      <c r="AF252" s="135"/>
      <c r="AP252" s="135"/>
      <c r="AZ252" s="135"/>
      <c r="BJ252" s="135"/>
      <c r="BT252" s="135"/>
      <c r="CD252" s="135"/>
      <c r="CN252" s="135"/>
      <c r="CO252" s="135"/>
      <c r="CP252" s="135"/>
      <c r="CQ252" s="135"/>
      <c r="CR252" s="135"/>
      <c r="CS252" s="135"/>
      <c r="CT252" s="135"/>
      <c r="CU252" s="135"/>
      <c r="CX252" s="135"/>
      <c r="DH252" s="135"/>
      <c r="DR252" s="135"/>
      <c r="EB252" s="135"/>
      <c r="EL252" s="135"/>
      <c r="EV252" s="135"/>
      <c r="FF252" s="135"/>
      <c r="FP252" s="135"/>
      <c r="FZ252" s="135"/>
      <c r="GJ252" s="135"/>
      <c r="GT252" s="135"/>
      <c r="HD252" s="135"/>
      <c r="HN252" s="135"/>
      <c r="HX252" s="135"/>
      <c r="IH252" s="135"/>
      <c r="IR252" s="135"/>
      <c r="JB252" s="135"/>
      <c r="JL252" s="135"/>
    </row>
    <row xmlns:x14ac="http://schemas.microsoft.com/office/spreadsheetml/2009/9/ac" r="253" s="3" customFormat="true" x14ac:dyDescent="0.25">
      <c r="A253" s="419"/>
      <c r="B253" s="135"/>
      <c r="L253" s="135"/>
      <c r="V253" s="135"/>
      <c r="AF253" s="135"/>
      <c r="AP253" s="135"/>
      <c r="AZ253" s="135"/>
      <c r="BJ253" s="135"/>
      <c r="BT253" s="135"/>
      <c r="CD253" s="135"/>
      <c r="CN253" s="135"/>
      <c r="CO253" s="135"/>
      <c r="CP253" s="135"/>
      <c r="CQ253" s="135"/>
      <c r="CR253" s="135"/>
      <c r="CS253" s="135"/>
      <c r="CT253" s="135"/>
      <c r="CU253" s="135"/>
      <c r="CX253" s="135"/>
      <c r="DH253" s="135"/>
      <c r="DR253" s="135"/>
      <c r="EB253" s="135"/>
      <c r="EL253" s="135"/>
      <c r="EV253" s="135"/>
      <c r="FF253" s="135"/>
      <c r="FP253" s="135"/>
      <c r="FZ253" s="135"/>
      <c r="GJ253" s="135"/>
      <c r="GT253" s="135"/>
      <c r="HD253" s="135"/>
      <c r="HN253" s="135"/>
      <c r="HX253" s="135"/>
      <c r="IH253" s="135"/>
      <c r="IR253" s="135"/>
      <c r="JB253" s="135"/>
      <c r="JL253" s="135"/>
    </row>
    <row xmlns:x14ac="http://schemas.microsoft.com/office/spreadsheetml/2009/9/ac" r="254" s="3" customFormat="true" x14ac:dyDescent="0.25">
      <c r="A254" s="419"/>
      <c r="B254" s="135"/>
      <c r="L254" s="135"/>
      <c r="V254" s="135"/>
      <c r="AF254" s="135"/>
      <c r="AP254" s="135"/>
      <c r="AZ254" s="135"/>
      <c r="BJ254" s="135"/>
      <c r="BT254" s="135"/>
      <c r="CD254" s="135"/>
      <c r="CN254" s="135"/>
      <c r="CO254" s="135"/>
      <c r="CP254" s="135"/>
      <c r="CQ254" s="135"/>
      <c r="CR254" s="135"/>
      <c r="CS254" s="135"/>
      <c r="CT254" s="135"/>
      <c r="CU254" s="135"/>
      <c r="CX254" s="135"/>
      <c r="DH254" s="135"/>
      <c r="DR254" s="135"/>
      <c r="EB254" s="135"/>
      <c r="EL254" s="135"/>
      <c r="EV254" s="135"/>
      <c r="FF254" s="135"/>
      <c r="FP254" s="135"/>
      <c r="FZ254" s="135"/>
      <c r="GJ254" s="135"/>
      <c r="GT254" s="135"/>
      <c r="HD254" s="135"/>
      <c r="HN254" s="135"/>
      <c r="HX254" s="135"/>
      <c r="IH254" s="135"/>
      <c r="IR254" s="135"/>
      <c r="JB254" s="135"/>
      <c r="JL254" s="135"/>
    </row>
    <row xmlns:x14ac="http://schemas.microsoft.com/office/spreadsheetml/2009/9/ac" r="255" s="3" customFormat="true" x14ac:dyDescent="0.25">
      <c r="A255" s="419"/>
      <c r="B255" s="135"/>
      <c r="L255" s="135"/>
      <c r="V255" s="135"/>
      <c r="AF255" s="135"/>
      <c r="AP255" s="135"/>
      <c r="AZ255" s="135"/>
      <c r="BJ255" s="135"/>
      <c r="BT255" s="135"/>
      <c r="CD255" s="135"/>
      <c r="CN255" s="135"/>
      <c r="CO255" s="135"/>
      <c r="CP255" s="135"/>
      <c r="CQ255" s="135"/>
      <c r="CR255" s="135"/>
      <c r="CS255" s="135"/>
      <c r="CT255" s="135"/>
      <c r="CU255" s="135"/>
      <c r="CX255" s="135"/>
      <c r="DH255" s="135"/>
      <c r="DR255" s="135"/>
      <c r="EB255" s="135"/>
      <c r="EL255" s="135"/>
      <c r="EV255" s="135"/>
      <c r="FF255" s="135"/>
      <c r="FP255" s="135"/>
      <c r="FZ255" s="135"/>
      <c r="GJ255" s="135"/>
      <c r="GT255" s="135"/>
      <c r="HD255" s="135"/>
      <c r="HN255" s="135"/>
      <c r="HX255" s="135"/>
      <c r="IH255" s="135"/>
      <c r="IR255" s="135"/>
      <c r="JB255" s="135"/>
      <c r="JL255" s="135"/>
    </row>
    <row xmlns:x14ac="http://schemas.microsoft.com/office/spreadsheetml/2009/9/ac" r="256" s="3" customFormat="true" x14ac:dyDescent="0.25">
      <c r="A256" s="419"/>
      <c r="B256" s="135"/>
      <c r="L256" s="135"/>
      <c r="V256" s="135"/>
      <c r="AF256" s="135"/>
      <c r="AP256" s="135"/>
      <c r="AZ256" s="135"/>
      <c r="BJ256" s="135"/>
      <c r="BT256" s="135"/>
      <c r="CD256" s="135"/>
      <c r="CN256" s="135"/>
      <c r="CO256" s="135"/>
      <c r="CP256" s="135"/>
      <c r="CQ256" s="135"/>
      <c r="CR256" s="135"/>
      <c r="CS256" s="135"/>
      <c r="CT256" s="135"/>
      <c r="CU256" s="135"/>
      <c r="CX256" s="135"/>
      <c r="DH256" s="135"/>
      <c r="DR256" s="135"/>
      <c r="EB256" s="135"/>
      <c r="EL256" s="135"/>
      <c r="EV256" s="135"/>
      <c r="FF256" s="135"/>
      <c r="FP256" s="135"/>
      <c r="FZ256" s="135"/>
      <c r="GJ256" s="135"/>
      <c r="GT256" s="135"/>
      <c r="HD256" s="135"/>
      <c r="HN256" s="135"/>
      <c r="HX256" s="135"/>
      <c r="IH256" s="135"/>
      <c r="IR256" s="135"/>
      <c r="JB256" s="135"/>
      <c r="JL256" s="135"/>
    </row>
    <row xmlns:x14ac="http://schemas.microsoft.com/office/spreadsheetml/2009/9/ac" r="257" s="3" customFormat="true" x14ac:dyDescent="0.25">
      <c r="A257" s="419"/>
      <c r="B257" s="135"/>
      <c r="L257" s="135"/>
      <c r="V257" s="135"/>
      <c r="AF257" s="135"/>
      <c r="AP257" s="135"/>
      <c r="AZ257" s="135"/>
      <c r="BJ257" s="135"/>
      <c r="BT257" s="135"/>
      <c r="CD257" s="135"/>
      <c r="CN257" s="135"/>
      <c r="CO257" s="135"/>
      <c r="CP257" s="135"/>
      <c r="CQ257" s="135"/>
      <c r="CR257" s="135"/>
      <c r="CS257" s="135"/>
      <c r="CT257" s="135"/>
      <c r="CU257" s="135"/>
      <c r="CX257" s="135"/>
      <c r="DH257" s="135"/>
      <c r="DR257" s="135"/>
      <c r="EB257" s="135"/>
      <c r="EL257" s="135"/>
      <c r="EV257" s="135"/>
      <c r="FF257" s="135"/>
      <c r="FP257" s="135"/>
      <c r="FZ257" s="135"/>
      <c r="GJ257" s="135"/>
      <c r="GT257" s="135"/>
      <c r="HD257" s="135"/>
      <c r="HN257" s="135"/>
      <c r="HX257" s="135"/>
      <c r="IH257" s="135"/>
      <c r="IR257" s="135"/>
      <c r="JB257" s="135"/>
      <c r="JL257" s="135"/>
    </row>
    <row xmlns:x14ac="http://schemas.microsoft.com/office/spreadsheetml/2009/9/ac" r="258" s="3" customFormat="true" x14ac:dyDescent="0.25">
      <c r="A258" s="419"/>
      <c r="B258" s="135"/>
      <c r="L258" s="135"/>
      <c r="V258" s="135"/>
      <c r="AF258" s="135"/>
      <c r="AP258" s="135"/>
      <c r="AZ258" s="135"/>
      <c r="BJ258" s="135"/>
      <c r="BT258" s="135"/>
      <c r="CD258" s="135"/>
      <c r="CN258" s="135"/>
      <c r="CO258" s="135"/>
      <c r="CP258" s="135"/>
      <c r="CQ258" s="135"/>
      <c r="CR258" s="135"/>
      <c r="CS258" s="135"/>
      <c r="CT258" s="135"/>
      <c r="CU258" s="135"/>
      <c r="CX258" s="135"/>
      <c r="DH258" s="135"/>
      <c r="DR258" s="135"/>
      <c r="EB258" s="135"/>
      <c r="EL258" s="135"/>
      <c r="EV258" s="135"/>
      <c r="FF258" s="135"/>
      <c r="FP258" s="135"/>
      <c r="FZ258" s="135"/>
      <c r="GJ258" s="135"/>
      <c r="GT258" s="135"/>
      <c r="HD258" s="135"/>
      <c r="HN258" s="135"/>
      <c r="HX258" s="135"/>
      <c r="IH258" s="135"/>
      <c r="IR258" s="135"/>
      <c r="JB258" s="135"/>
      <c r="JL258" s="135"/>
    </row>
    <row xmlns:x14ac="http://schemas.microsoft.com/office/spreadsheetml/2009/9/ac" r="259" s="3" customFormat="true" x14ac:dyDescent="0.25">
      <c r="A259" s="419"/>
      <c r="B259" s="135"/>
      <c r="L259" s="135"/>
      <c r="V259" s="135"/>
      <c r="AF259" s="135"/>
      <c r="AP259" s="135"/>
      <c r="AZ259" s="135"/>
      <c r="BJ259" s="135"/>
      <c r="BT259" s="135"/>
      <c r="CD259" s="135"/>
      <c r="CN259" s="135"/>
      <c r="CO259" s="135"/>
      <c r="CP259" s="135"/>
      <c r="CQ259" s="135"/>
      <c r="CR259" s="135"/>
      <c r="CS259" s="135"/>
      <c r="CT259" s="135"/>
      <c r="CU259" s="135"/>
      <c r="CX259" s="135"/>
      <c r="DH259" s="135"/>
      <c r="DR259" s="135"/>
      <c r="EB259" s="135"/>
      <c r="EL259" s="135"/>
      <c r="EV259" s="135"/>
      <c r="FF259" s="135"/>
      <c r="FP259" s="135"/>
      <c r="FZ259" s="135"/>
      <c r="GJ259" s="135"/>
      <c r="GT259" s="135"/>
      <c r="HD259" s="135"/>
      <c r="HN259" s="135"/>
      <c r="HX259" s="135"/>
      <c r="IH259" s="135"/>
      <c r="IR259" s="135"/>
      <c r="JB259" s="135"/>
      <c r="JL259" s="135"/>
    </row>
    <row xmlns:x14ac="http://schemas.microsoft.com/office/spreadsheetml/2009/9/ac" r="260" s="3" customFormat="true" x14ac:dyDescent="0.25">
      <c r="A260" s="419"/>
      <c r="B260" s="135"/>
      <c r="L260" s="135"/>
      <c r="V260" s="135"/>
      <c r="AF260" s="135"/>
      <c r="AP260" s="135"/>
      <c r="AZ260" s="135"/>
      <c r="BJ260" s="135"/>
      <c r="BT260" s="135"/>
      <c r="CD260" s="135"/>
      <c r="CN260" s="135"/>
      <c r="CO260" s="135"/>
      <c r="CP260" s="135"/>
      <c r="CQ260" s="135"/>
      <c r="CR260" s="135"/>
      <c r="CS260" s="135"/>
      <c r="CT260" s="135"/>
      <c r="CU260" s="135"/>
      <c r="CX260" s="135"/>
      <c r="DH260" s="135"/>
      <c r="DR260" s="135"/>
      <c r="EB260" s="135"/>
      <c r="EL260" s="135"/>
      <c r="EV260" s="135"/>
      <c r="FF260" s="135"/>
      <c r="FP260" s="135"/>
      <c r="FZ260" s="135"/>
      <c r="GJ260" s="135"/>
      <c r="GT260" s="135"/>
      <c r="HD260" s="135"/>
      <c r="HN260" s="135"/>
      <c r="HX260" s="135"/>
      <c r="IH260" s="135"/>
      <c r="IR260" s="135"/>
      <c r="JB260" s="135"/>
      <c r="JL260" s="135"/>
    </row>
    <row xmlns:x14ac="http://schemas.microsoft.com/office/spreadsheetml/2009/9/ac" r="261" s="3" customFormat="true" x14ac:dyDescent="0.25">
      <c r="A261" s="419"/>
      <c r="B261" s="135"/>
      <c r="L261" s="135"/>
      <c r="V261" s="135"/>
      <c r="AF261" s="135"/>
      <c r="AP261" s="135"/>
      <c r="AZ261" s="135"/>
      <c r="BJ261" s="135"/>
      <c r="BT261" s="135"/>
      <c r="CD261" s="135"/>
      <c r="CN261" s="135"/>
      <c r="CO261" s="135"/>
      <c r="CP261" s="135"/>
      <c r="CQ261" s="135"/>
      <c r="CR261" s="135"/>
      <c r="CS261" s="135"/>
      <c r="CT261" s="135"/>
      <c r="CU261" s="135"/>
      <c r="CX261" s="135"/>
      <c r="DH261" s="135"/>
      <c r="DR261" s="135"/>
      <c r="EB261" s="135"/>
      <c r="EL261" s="135"/>
      <c r="EV261" s="135"/>
      <c r="FF261" s="135"/>
      <c r="FP261" s="135"/>
      <c r="FZ261" s="135"/>
      <c r="GJ261" s="135"/>
      <c r="GT261" s="135"/>
      <c r="HD261" s="135"/>
      <c r="HN261" s="135"/>
      <c r="HX261" s="135"/>
      <c r="IH261" s="135"/>
      <c r="IR261" s="135"/>
      <c r="JB261" s="135"/>
      <c r="JL261" s="135"/>
    </row>
    <row xmlns:x14ac="http://schemas.microsoft.com/office/spreadsheetml/2009/9/ac" r="262" s="3" customFormat="true" x14ac:dyDescent="0.25">
      <c r="A262" s="419"/>
      <c r="B262" s="135"/>
      <c r="L262" s="135"/>
      <c r="V262" s="135"/>
      <c r="AF262" s="135"/>
      <c r="AP262" s="135"/>
      <c r="AZ262" s="135"/>
      <c r="BJ262" s="135"/>
      <c r="BT262" s="135"/>
      <c r="CD262" s="135"/>
      <c r="CN262" s="135"/>
      <c r="CO262" s="135"/>
      <c r="CP262" s="135"/>
      <c r="CQ262" s="135"/>
      <c r="CR262" s="135"/>
      <c r="CS262" s="135"/>
      <c r="CT262" s="135"/>
      <c r="CU262" s="135"/>
      <c r="CX262" s="135"/>
      <c r="DH262" s="135"/>
      <c r="DR262" s="135"/>
      <c r="EB262" s="135"/>
      <c r="EL262" s="135"/>
      <c r="EV262" s="135"/>
      <c r="FF262" s="135"/>
      <c r="FP262" s="135"/>
      <c r="FZ262" s="135"/>
      <c r="GJ262" s="135"/>
      <c r="GT262" s="135"/>
      <c r="HD262" s="135"/>
      <c r="HN262" s="135"/>
      <c r="HX262" s="135"/>
      <c r="IH262" s="135"/>
      <c r="IR262" s="135"/>
      <c r="JB262" s="135"/>
      <c r="JL262" s="135"/>
    </row>
    <row xmlns:x14ac="http://schemas.microsoft.com/office/spreadsheetml/2009/9/ac" r="263" s="3" customFormat="true" x14ac:dyDescent="0.25">
      <c r="A263" s="419"/>
      <c r="B263" s="135"/>
      <c r="L263" s="135"/>
      <c r="V263" s="135"/>
      <c r="AF263" s="135"/>
      <c r="AP263" s="135"/>
      <c r="AZ263" s="135"/>
      <c r="BJ263" s="135"/>
      <c r="BT263" s="135"/>
      <c r="CD263" s="135"/>
      <c r="CN263" s="135"/>
      <c r="CO263" s="135"/>
      <c r="CP263" s="135"/>
      <c r="CQ263" s="135"/>
      <c r="CR263" s="135"/>
      <c r="CS263" s="135"/>
      <c r="CT263" s="135"/>
      <c r="CU263" s="135"/>
      <c r="CX263" s="135"/>
      <c r="DH263" s="135"/>
      <c r="DR263" s="135"/>
      <c r="EB263" s="135"/>
      <c r="EL263" s="135"/>
      <c r="EV263" s="135"/>
      <c r="FF263" s="135"/>
      <c r="FP263" s="135"/>
      <c r="FZ263" s="135"/>
      <c r="GJ263" s="135"/>
      <c r="GT263" s="135"/>
      <c r="HD263" s="135"/>
      <c r="HN263" s="135"/>
      <c r="HX263" s="135"/>
      <c r="IH263" s="135"/>
      <c r="IR263" s="135"/>
      <c r="JB263" s="135"/>
      <c r="JL263" s="135"/>
    </row>
    <row xmlns:x14ac="http://schemas.microsoft.com/office/spreadsheetml/2009/9/ac" r="264" s="3" customFormat="true" x14ac:dyDescent="0.25">
      <c r="A264" s="419"/>
      <c r="B264" s="135"/>
      <c r="L264" s="135"/>
      <c r="V264" s="135"/>
      <c r="AF264" s="135"/>
      <c r="AP264" s="135"/>
      <c r="AZ264" s="135"/>
      <c r="BJ264" s="135"/>
      <c r="BT264" s="135"/>
      <c r="CD264" s="135"/>
      <c r="CN264" s="135"/>
      <c r="CO264" s="135"/>
      <c r="CP264" s="135"/>
      <c r="CQ264" s="135"/>
      <c r="CR264" s="135"/>
      <c r="CS264" s="135"/>
      <c r="CT264" s="135"/>
      <c r="CU264" s="135"/>
      <c r="CX264" s="135"/>
      <c r="DH264" s="135"/>
      <c r="DR264" s="135"/>
      <c r="EB264" s="135"/>
      <c r="EL264" s="135"/>
      <c r="EV264" s="135"/>
      <c r="FF264" s="135"/>
      <c r="FP264" s="135"/>
      <c r="FZ264" s="135"/>
      <c r="GJ264" s="135"/>
      <c r="GT264" s="135"/>
      <c r="HD264" s="135"/>
      <c r="HN264" s="135"/>
      <c r="HX264" s="135"/>
      <c r="IH264" s="135"/>
      <c r="IR264" s="135"/>
      <c r="JB264" s="135"/>
      <c r="JL264" s="135"/>
    </row>
    <row xmlns:x14ac="http://schemas.microsoft.com/office/spreadsheetml/2009/9/ac" r="265" s="3" customFormat="true" x14ac:dyDescent="0.25">
      <c r="A265" s="419"/>
      <c r="B265" s="135"/>
      <c r="L265" s="135"/>
      <c r="V265" s="135"/>
      <c r="AF265" s="135"/>
      <c r="AP265" s="135"/>
      <c r="AZ265" s="135"/>
      <c r="BJ265" s="135"/>
      <c r="BT265" s="135"/>
      <c r="CD265" s="135"/>
      <c r="CN265" s="135"/>
      <c r="CO265" s="135"/>
      <c r="CP265" s="135"/>
      <c r="CQ265" s="135"/>
      <c r="CR265" s="135"/>
      <c r="CS265" s="135"/>
      <c r="CT265" s="135"/>
      <c r="CU265" s="135"/>
      <c r="CX265" s="135"/>
      <c r="DH265" s="135"/>
      <c r="DR265" s="135"/>
      <c r="EB265" s="135"/>
      <c r="EL265" s="135"/>
      <c r="EV265" s="135"/>
      <c r="FF265" s="135"/>
      <c r="FP265" s="135"/>
      <c r="FZ265" s="135"/>
      <c r="GJ265" s="135"/>
      <c r="GT265" s="135"/>
      <c r="HD265" s="135"/>
      <c r="HN265" s="135"/>
      <c r="HX265" s="135"/>
      <c r="IH265" s="135"/>
      <c r="IR265" s="135"/>
      <c r="JB265" s="135"/>
      <c r="JL265" s="135"/>
    </row>
    <row xmlns:x14ac="http://schemas.microsoft.com/office/spreadsheetml/2009/9/ac" r="266" s="3" customFormat="true" x14ac:dyDescent="0.25">
      <c r="A266" s="419"/>
      <c r="B266" s="135"/>
      <c r="L266" s="135"/>
      <c r="V266" s="135"/>
      <c r="AF266" s="135"/>
      <c r="AP266" s="135"/>
      <c r="AZ266" s="135"/>
      <c r="BJ266" s="135"/>
      <c r="BT266" s="135"/>
      <c r="CD266" s="135"/>
      <c r="CN266" s="135"/>
      <c r="CO266" s="135"/>
      <c r="CP266" s="135"/>
      <c r="CQ266" s="135"/>
      <c r="CR266" s="135"/>
      <c r="CS266" s="135"/>
      <c r="CT266" s="135"/>
      <c r="CU266" s="135"/>
      <c r="CX266" s="135"/>
      <c r="DH266" s="135"/>
      <c r="DR266" s="135"/>
      <c r="EB266" s="135"/>
      <c r="EL266" s="135"/>
      <c r="EV266" s="135"/>
      <c r="FF266" s="135"/>
      <c r="FP266" s="135"/>
      <c r="FZ266" s="135"/>
      <c r="GJ266" s="135"/>
      <c r="GT266" s="135"/>
      <c r="HD266" s="135"/>
      <c r="HN266" s="135"/>
      <c r="HX266" s="135"/>
      <c r="IH266" s="135"/>
      <c r="IR266" s="135"/>
      <c r="JB266" s="135"/>
      <c r="JL266" s="135"/>
    </row>
    <row xmlns:x14ac="http://schemas.microsoft.com/office/spreadsheetml/2009/9/ac" r="267" s="3" customFormat="true" x14ac:dyDescent="0.25">
      <c r="A267" s="419"/>
      <c r="B267" s="135"/>
      <c r="L267" s="135"/>
      <c r="V267" s="135"/>
      <c r="AF267" s="135"/>
      <c r="AP267" s="135"/>
      <c r="AZ267" s="135"/>
      <c r="BJ267" s="135"/>
      <c r="BT267" s="135"/>
      <c r="CD267" s="135"/>
      <c r="CN267" s="135"/>
      <c r="CO267" s="135"/>
      <c r="CP267" s="135"/>
      <c r="CQ267" s="135"/>
      <c r="CR267" s="135"/>
      <c r="CS267" s="135"/>
      <c r="CT267" s="135"/>
      <c r="CU267" s="135"/>
      <c r="CX267" s="135"/>
      <c r="DH267" s="135"/>
      <c r="DR267" s="135"/>
      <c r="EB267" s="135"/>
      <c r="EL267" s="135"/>
      <c r="EV267" s="135"/>
      <c r="FF267" s="135"/>
      <c r="FP267" s="135"/>
      <c r="FZ267" s="135"/>
      <c r="GJ267" s="135"/>
      <c r="GT267" s="135"/>
      <c r="HD267" s="135"/>
      <c r="HN267" s="135"/>
      <c r="HX267" s="135"/>
      <c r="IH267" s="135"/>
      <c r="IR267" s="135"/>
      <c r="JB267" s="135"/>
      <c r="JL267" s="135"/>
    </row>
    <row xmlns:x14ac="http://schemas.microsoft.com/office/spreadsheetml/2009/9/ac" r="268" s="3" customFormat="true" x14ac:dyDescent="0.25">
      <c r="A268" s="419"/>
      <c r="B268" s="135"/>
      <c r="L268" s="135"/>
      <c r="V268" s="135"/>
      <c r="AF268" s="135"/>
      <c r="AP268" s="135"/>
      <c r="AZ268" s="135"/>
      <c r="BJ268" s="135"/>
      <c r="BT268" s="135"/>
      <c r="CD268" s="135"/>
      <c r="CN268" s="135"/>
      <c r="CO268" s="135"/>
      <c r="CP268" s="135"/>
      <c r="CQ268" s="135"/>
      <c r="CR268" s="135"/>
      <c r="CS268" s="135"/>
      <c r="CT268" s="135"/>
      <c r="CU268" s="135"/>
      <c r="CX268" s="135"/>
      <c r="DH268" s="135"/>
      <c r="DR268" s="135"/>
      <c r="EB268" s="135"/>
      <c r="EL268" s="135"/>
      <c r="EV268" s="135"/>
      <c r="FF268" s="135"/>
      <c r="FP268" s="135"/>
      <c r="FZ268" s="135"/>
      <c r="GJ268" s="135"/>
      <c r="GT268" s="135"/>
      <c r="HD268" s="135"/>
      <c r="HN268" s="135"/>
      <c r="HX268" s="135"/>
      <c r="IH268" s="135"/>
      <c r="IR268" s="135"/>
      <c r="JB268" s="135"/>
      <c r="JL268" s="135"/>
    </row>
    <row xmlns:x14ac="http://schemas.microsoft.com/office/spreadsheetml/2009/9/ac" r="269" s="3" customFormat="true" x14ac:dyDescent="0.25">
      <c r="A269" s="419"/>
      <c r="B269" s="135"/>
      <c r="L269" s="135"/>
      <c r="V269" s="135"/>
      <c r="AF269" s="135"/>
      <c r="AP269" s="135"/>
      <c r="AZ269" s="135"/>
      <c r="BJ269" s="135"/>
      <c r="BT269" s="135"/>
      <c r="CD269" s="135"/>
      <c r="CN269" s="135"/>
      <c r="CO269" s="135"/>
      <c r="CP269" s="135"/>
      <c r="CQ269" s="135"/>
      <c r="CR269" s="135"/>
      <c r="CS269" s="135"/>
      <c r="CT269" s="135"/>
      <c r="CU269" s="135"/>
      <c r="CX269" s="135"/>
      <c r="DH269" s="135"/>
      <c r="DR269" s="135"/>
      <c r="EB269" s="135"/>
      <c r="EL269" s="135"/>
      <c r="EV269" s="135"/>
      <c r="FF269" s="135"/>
      <c r="FP269" s="135"/>
      <c r="FZ269" s="135"/>
      <c r="GJ269" s="135"/>
      <c r="GT269" s="135"/>
      <c r="HD269" s="135"/>
      <c r="HN269" s="135"/>
      <c r="HX269" s="135"/>
      <c r="IH269" s="135"/>
      <c r="IR269" s="135"/>
      <c r="JB269" s="135"/>
      <c r="JL269" s="135"/>
    </row>
    <row xmlns:x14ac="http://schemas.microsoft.com/office/spreadsheetml/2009/9/ac" r="270" s="3" customFormat="true" x14ac:dyDescent="0.25">
      <c r="A270" s="419"/>
      <c r="B270" s="135"/>
      <c r="L270" s="135"/>
      <c r="V270" s="135"/>
      <c r="AF270" s="135"/>
      <c r="AP270" s="135"/>
      <c r="AZ270" s="135"/>
      <c r="BJ270" s="135"/>
      <c r="BT270" s="135"/>
      <c r="CD270" s="135"/>
      <c r="CN270" s="135"/>
      <c r="CO270" s="135"/>
      <c r="CP270" s="135"/>
      <c r="CQ270" s="135"/>
      <c r="CR270" s="135"/>
      <c r="CS270" s="135"/>
      <c r="CT270" s="135"/>
      <c r="CU270" s="135"/>
      <c r="CX270" s="135"/>
      <c r="DH270" s="135"/>
      <c r="DR270" s="135"/>
      <c r="EB270" s="135"/>
      <c r="EL270" s="135"/>
      <c r="EV270" s="135"/>
      <c r="FF270" s="135"/>
      <c r="FP270" s="135"/>
      <c r="FZ270" s="135"/>
      <c r="GJ270" s="135"/>
      <c r="GT270" s="135"/>
      <c r="HD270" s="135"/>
      <c r="HN270" s="135"/>
      <c r="HX270" s="135"/>
      <c r="IH270" s="135"/>
      <c r="IR270" s="135"/>
      <c r="JB270" s="135"/>
      <c r="JL270" s="135"/>
    </row>
    <row xmlns:x14ac="http://schemas.microsoft.com/office/spreadsheetml/2009/9/ac" r="271" s="3" customFormat="true" x14ac:dyDescent="0.25">
      <c r="A271" s="419"/>
      <c r="B271" s="135"/>
      <c r="L271" s="135"/>
      <c r="V271" s="135"/>
      <c r="AF271" s="135"/>
      <c r="AP271" s="135"/>
      <c r="AZ271" s="135"/>
      <c r="BJ271" s="135"/>
      <c r="BT271" s="135"/>
      <c r="CD271" s="135"/>
      <c r="CN271" s="135"/>
      <c r="CO271" s="135"/>
      <c r="CP271" s="135"/>
      <c r="CQ271" s="135"/>
      <c r="CR271" s="135"/>
      <c r="CS271" s="135"/>
      <c r="CT271" s="135"/>
      <c r="CU271" s="135"/>
      <c r="CX271" s="135"/>
      <c r="DH271" s="135"/>
      <c r="DR271" s="135"/>
      <c r="EB271" s="135"/>
      <c r="EL271" s="135"/>
      <c r="EV271" s="135"/>
      <c r="FF271" s="135"/>
      <c r="FP271" s="135"/>
      <c r="FZ271" s="135"/>
      <c r="GJ271" s="135"/>
      <c r="GT271" s="135"/>
      <c r="HD271" s="135"/>
      <c r="HN271" s="135"/>
      <c r="HX271" s="135"/>
      <c r="IH271" s="135"/>
      <c r="IR271" s="135"/>
      <c r="JB271" s="135"/>
      <c r="JL271" s="135"/>
    </row>
    <row xmlns:x14ac="http://schemas.microsoft.com/office/spreadsheetml/2009/9/ac" r="272" s="3" customFormat="true" x14ac:dyDescent="0.25">
      <c r="A272" s="419"/>
      <c r="B272" s="135"/>
      <c r="L272" s="135"/>
      <c r="V272" s="135"/>
      <c r="AF272" s="135"/>
      <c r="AP272" s="135"/>
      <c r="AZ272" s="135"/>
      <c r="BJ272" s="135"/>
      <c r="BT272" s="135"/>
      <c r="CD272" s="135"/>
      <c r="CN272" s="135"/>
      <c r="CO272" s="135"/>
      <c r="CP272" s="135"/>
      <c r="CQ272" s="135"/>
      <c r="CR272" s="135"/>
      <c r="CS272" s="135"/>
      <c r="CT272" s="135"/>
      <c r="CU272" s="135"/>
      <c r="CX272" s="135"/>
      <c r="DH272" s="135"/>
      <c r="DR272" s="135"/>
      <c r="EB272" s="135"/>
      <c r="EL272" s="135"/>
      <c r="EV272" s="135"/>
      <c r="FF272" s="135"/>
      <c r="FP272" s="135"/>
      <c r="FZ272" s="135"/>
      <c r="GJ272" s="135"/>
      <c r="GT272" s="135"/>
      <c r="HD272" s="135"/>
      <c r="HN272" s="135"/>
      <c r="HX272" s="135"/>
      <c r="IH272" s="135"/>
      <c r="IR272" s="135"/>
      <c r="JB272" s="135"/>
      <c r="JL272" s="135"/>
    </row>
    <row xmlns:x14ac="http://schemas.microsoft.com/office/spreadsheetml/2009/9/ac" r="273" s="3" customFormat="true" x14ac:dyDescent="0.25">
      <c r="A273" s="419"/>
      <c r="B273" s="135"/>
      <c r="L273" s="135"/>
      <c r="V273" s="135"/>
      <c r="AF273" s="135"/>
      <c r="AP273" s="135"/>
      <c r="AZ273" s="135"/>
      <c r="BJ273" s="135"/>
      <c r="BT273" s="135"/>
      <c r="CD273" s="135"/>
      <c r="CN273" s="135"/>
      <c r="CO273" s="135"/>
      <c r="CP273" s="135"/>
      <c r="CQ273" s="135"/>
      <c r="CR273" s="135"/>
      <c r="CS273" s="135"/>
      <c r="CT273" s="135"/>
      <c r="CU273" s="135"/>
      <c r="CX273" s="135"/>
      <c r="DH273" s="135"/>
      <c r="DR273" s="135"/>
      <c r="EB273" s="135"/>
      <c r="EL273" s="135"/>
      <c r="EV273" s="135"/>
      <c r="FF273" s="135"/>
      <c r="FP273" s="135"/>
      <c r="FZ273" s="135"/>
      <c r="GJ273" s="135"/>
      <c r="GT273" s="135"/>
      <c r="HD273" s="135"/>
      <c r="HN273" s="135"/>
      <c r="HX273" s="135"/>
      <c r="IH273" s="135"/>
      <c r="IR273" s="135"/>
      <c r="JB273" s="135"/>
      <c r="JL273" s="135"/>
    </row>
    <row xmlns:x14ac="http://schemas.microsoft.com/office/spreadsheetml/2009/9/ac" r="274" s="3" customFormat="true" x14ac:dyDescent="0.25">
      <c r="A274" s="419"/>
      <c r="B274" s="135"/>
      <c r="L274" s="135"/>
      <c r="V274" s="135"/>
      <c r="AF274" s="135"/>
      <c r="AP274" s="135"/>
      <c r="AZ274" s="135"/>
      <c r="BJ274" s="135"/>
      <c r="BT274" s="135"/>
      <c r="CD274" s="135"/>
      <c r="CN274" s="135"/>
      <c r="CO274" s="135"/>
      <c r="CP274" s="135"/>
      <c r="CQ274" s="135"/>
      <c r="CR274" s="135"/>
      <c r="CS274" s="135"/>
      <c r="CT274" s="135"/>
      <c r="CU274" s="135"/>
      <c r="CX274" s="135"/>
      <c r="DH274" s="135"/>
      <c r="DR274" s="135"/>
      <c r="EB274" s="135"/>
      <c r="EL274" s="135"/>
      <c r="EV274" s="135"/>
      <c r="FF274" s="135"/>
      <c r="FP274" s="135"/>
      <c r="FZ274" s="135"/>
      <c r="GJ274" s="135"/>
      <c r="GT274" s="135"/>
      <c r="HD274" s="135"/>
      <c r="HN274" s="135"/>
      <c r="HX274" s="135"/>
      <c r="IH274" s="135"/>
      <c r="IR274" s="135"/>
      <c r="JB274" s="135"/>
      <c r="JL274" s="135"/>
    </row>
    <row xmlns:x14ac="http://schemas.microsoft.com/office/spreadsheetml/2009/9/ac" r="275" s="3" customFormat="true" x14ac:dyDescent="0.25">
      <c r="A275" s="419"/>
      <c r="B275" s="135"/>
      <c r="L275" s="135"/>
      <c r="V275" s="135"/>
      <c r="AF275" s="135"/>
      <c r="AP275" s="135"/>
      <c r="AZ275" s="135"/>
      <c r="BJ275" s="135"/>
      <c r="BT275" s="135"/>
      <c r="CD275" s="135"/>
      <c r="CN275" s="135"/>
      <c r="CO275" s="135"/>
      <c r="CP275" s="135"/>
      <c r="CQ275" s="135"/>
      <c r="CR275" s="135"/>
      <c r="CS275" s="135"/>
      <c r="CT275" s="135"/>
      <c r="CU275" s="135"/>
      <c r="CX275" s="135"/>
      <c r="DH275" s="135"/>
      <c r="DR275" s="135"/>
      <c r="EB275" s="135"/>
      <c r="EL275" s="135"/>
      <c r="EV275" s="135"/>
      <c r="FF275" s="135"/>
      <c r="FP275" s="135"/>
      <c r="FZ275" s="135"/>
      <c r="GJ275" s="135"/>
      <c r="GT275" s="135"/>
      <c r="HD275" s="135"/>
      <c r="HN275" s="135"/>
      <c r="HX275" s="135"/>
      <c r="IH275" s="135"/>
      <c r="IR275" s="135"/>
      <c r="JB275" s="135"/>
      <c r="JL275" s="135"/>
    </row>
    <row xmlns:x14ac="http://schemas.microsoft.com/office/spreadsheetml/2009/9/ac" r="276" s="3" customFormat="true" x14ac:dyDescent="0.25">
      <c r="A276" s="419"/>
      <c r="B276" s="135"/>
      <c r="L276" s="135"/>
      <c r="V276" s="135"/>
      <c r="AF276" s="135"/>
      <c r="AP276" s="135"/>
      <c r="AZ276" s="135"/>
      <c r="BJ276" s="135"/>
      <c r="BT276" s="135"/>
      <c r="CD276" s="135"/>
      <c r="CN276" s="135"/>
      <c r="CO276" s="135"/>
      <c r="CP276" s="135"/>
      <c r="CQ276" s="135"/>
      <c r="CR276" s="135"/>
      <c r="CS276" s="135"/>
      <c r="CT276" s="135"/>
      <c r="CU276" s="135"/>
      <c r="CX276" s="135"/>
      <c r="DH276" s="135"/>
      <c r="DR276" s="135"/>
      <c r="EB276" s="135"/>
      <c r="EL276" s="135"/>
      <c r="EV276" s="135"/>
      <c r="FF276" s="135"/>
      <c r="FP276" s="135"/>
      <c r="FZ276" s="135"/>
      <c r="GJ276" s="135"/>
      <c r="GT276" s="135"/>
      <c r="HD276" s="135"/>
      <c r="HN276" s="135"/>
      <c r="HX276" s="135"/>
      <c r="IH276" s="135"/>
      <c r="IR276" s="135"/>
      <c r="JB276" s="135"/>
      <c r="JL276" s="135"/>
    </row>
    <row xmlns:x14ac="http://schemas.microsoft.com/office/spreadsheetml/2009/9/ac" r="277" s="3" customFormat="true" x14ac:dyDescent="0.25">
      <c r="A277" s="419"/>
      <c r="B277" s="135"/>
      <c r="L277" s="135"/>
      <c r="V277" s="135"/>
      <c r="AF277" s="135"/>
      <c r="AP277" s="135"/>
      <c r="AZ277" s="135"/>
      <c r="BJ277" s="135"/>
      <c r="BT277" s="135"/>
      <c r="CD277" s="135"/>
      <c r="CN277" s="135"/>
      <c r="CO277" s="135"/>
      <c r="CP277" s="135"/>
      <c r="CQ277" s="135"/>
      <c r="CR277" s="135"/>
      <c r="CS277" s="135"/>
      <c r="CT277" s="135"/>
      <c r="CU277" s="135"/>
      <c r="CX277" s="135"/>
      <c r="DH277" s="135"/>
      <c r="DR277" s="135"/>
      <c r="EB277" s="135"/>
      <c r="EL277" s="135"/>
      <c r="EV277" s="135"/>
      <c r="FF277" s="135"/>
      <c r="FP277" s="135"/>
      <c r="FZ277" s="135"/>
      <c r="GJ277" s="135"/>
      <c r="GT277" s="135"/>
      <c r="HD277" s="135"/>
      <c r="HN277" s="135"/>
      <c r="HX277" s="135"/>
      <c r="IH277" s="135"/>
      <c r="IR277" s="135"/>
      <c r="JB277" s="135"/>
      <c r="JL277" s="135"/>
    </row>
    <row xmlns:x14ac="http://schemas.microsoft.com/office/spreadsheetml/2009/9/ac" r="278" s="3" customFormat="true" x14ac:dyDescent="0.25">
      <c r="A278" s="419"/>
      <c r="B278" s="135"/>
      <c r="L278" s="135"/>
      <c r="V278" s="135"/>
      <c r="AF278" s="135"/>
      <c r="AP278" s="135"/>
      <c r="AZ278" s="135"/>
      <c r="BJ278" s="135"/>
      <c r="BT278" s="135"/>
      <c r="CD278" s="135"/>
      <c r="CN278" s="135"/>
      <c r="CO278" s="135"/>
      <c r="CP278" s="135"/>
      <c r="CQ278" s="135"/>
      <c r="CR278" s="135"/>
      <c r="CS278" s="135"/>
      <c r="CT278" s="135"/>
      <c r="CU278" s="135"/>
      <c r="CX278" s="135"/>
      <c r="DH278" s="135"/>
      <c r="DR278" s="135"/>
      <c r="EB278" s="135"/>
      <c r="EL278" s="135"/>
      <c r="EV278" s="135"/>
      <c r="FF278" s="135"/>
      <c r="FP278" s="135"/>
      <c r="FZ278" s="135"/>
      <c r="GJ278" s="135"/>
      <c r="GT278" s="135"/>
      <c r="HD278" s="135"/>
      <c r="HN278" s="135"/>
      <c r="HX278" s="135"/>
      <c r="IH278" s="135"/>
      <c r="IR278" s="135"/>
      <c r="JB278" s="135"/>
      <c r="JL278" s="135"/>
    </row>
    <row xmlns:x14ac="http://schemas.microsoft.com/office/spreadsheetml/2009/9/ac" r="279" s="3" customFormat="true" x14ac:dyDescent="0.25">
      <c r="A279" s="419"/>
      <c r="B279" s="135"/>
      <c r="L279" s="135"/>
      <c r="V279" s="135"/>
      <c r="AF279" s="135"/>
      <c r="AP279" s="135"/>
      <c r="AZ279" s="135"/>
      <c r="BJ279" s="135"/>
      <c r="BT279" s="135"/>
      <c r="CD279" s="135"/>
      <c r="CN279" s="135"/>
      <c r="CO279" s="135"/>
      <c r="CP279" s="135"/>
      <c r="CQ279" s="135"/>
      <c r="CR279" s="135"/>
      <c r="CS279" s="135"/>
      <c r="CT279" s="135"/>
      <c r="CU279" s="135"/>
      <c r="CX279" s="135"/>
      <c r="DH279" s="135"/>
      <c r="DR279" s="135"/>
      <c r="EB279" s="135"/>
      <c r="EL279" s="135"/>
      <c r="EV279" s="135"/>
      <c r="FF279" s="135"/>
      <c r="FP279" s="135"/>
      <c r="FZ279" s="135"/>
      <c r="GJ279" s="135"/>
      <c r="GT279" s="135"/>
      <c r="HD279" s="135"/>
      <c r="HN279" s="135"/>
      <c r="HX279" s="135"/>
      <c r="IH279" s="135"/>
      <c r="IR279" s="135"/>
      <c r="JB279" s="135"/>
      <c r="JL279" s="135"/>
    </row>
    <row xmlns:x14ac="http://schemas.microsoft.com/office/spreadsheetml/2009/9/ac" r="280" s="3" customFormat="true" x14ac:dyDescent="0.25">
      <c r="A280" s="419"/>
      <c r="B280" s="135"/>
      <c r="L280" s="135"/>
      <c r="V280" s="135"/>
      <c r="AF280" s="135"/>
      <c r="AP280" s="135"/>
      <c r="AZ280" s="135"/>
      <c r="BJ280" s="135"/>
      <c r="BT280" s="135"/>
      <c r="CD280" s="135"/>
      <c r="CN280" s="135"/>
      <c r="CO280" s="135"/>
      <c r="CP280" s="135"/>
      <c r="CQ280" s="135"/>
      <c r="CR280" s="135"/>
      <c r="CS280" s="135"/>
      <c r="CT280" s="135"/>
      <c r="CU280" s="135"/>
      <c r="CX280" s="135"/>
      <c r="DH280" s="135"/>
      <c r="DR280" s="135"/>
      <c r="EB280" s="135"/>
      <c r="EL280" s="135"/>
      <c r="EV280" s="135"/>
      <c r="FF280" s="135"/>
      <c r="FP280" s="135"/>
      <c r="FZ280" s="135"/>
      <c r="GJ280" s="135"/>
      <c r="GT280" s="135"/>
      <c r="HD280" s="135"/>
      <c r="HN280" s="135"/>
      <c r="HX280" s="135"/>
      <c r="IH280" s="135"/>
      <c r="IR280" s="135"/>
      <c r="JB280" s="135"/>
      <c r="JL280" s="135"/>
    </row>
    <row xmlns:x14ac="http://schemas.microsoft.com/office/spreadsheetml/2009/9/ac" r="281" s="3" customFormat="true" x14ac:dyDescent="0.25">
      <c r="A281" s="419"/>
      <c r="B281" s="135"/>
      <c r="L281" s="135"/>
      <c r="V281" s="135"/>
      <c r="AF281" s="135"/>
      <c r="AP281" s="135"/>
      <c r="AZ281" s="135"/>
      <c r="BJ281" s="135"/>
      <c r="BT281" s="135"/>
      <c r="CD281" s="135"/>
      <c r="CN281" s="135"/>
      <c r="CO281" s="135"/>
      <c r="CP281" s="135"/>
      <c r="CQ281" s="135"/>
      <c r="CR281" s="135"/>
      <c r="CS281" s="135"/>
      <c r="CT281" s="135"/>
      <c r="CU281" s="135"/>
      <c r="CX281" s="135"/>
      <c r="DH281" s="135"/>
      <c r="DR281" s="135"/>
      <c r="EB281" s="135"/>
      <c r="EL281" s="135"/>
      <c r="EV281" s="135"/>
      <c r="FF281" s="135"/>
      <c r="FP281" s="135"/>
      <c r="FZ281" s="135"/>
      <c r="GJ281" s="135"/>
      <c r="GT281" s="135"/>
      <c r="HD281" s="135"/>
      <c r="HN281" s="135"/>
      <c r="HX281" s="135"/>
      <c r="IH281" s="135"/>
      <c r="IR281" s="135"/>
      <c r="JB281" s="135"/>
      <c r="JL281" s="135"/>
    </row>
    <row xmlns:x14ac="http://schemas.microsoft.com/office/spreadsheetml/2009/9/ac" r="282" s="3" customFormat="true" x14ac:dyDescent="0.25">
      <c r="A282" s="419"/>
      <c r="B282" s="135"/>
      <c r="L282" s="135"/>
      <c r="V282" s="135"/>
      <c r="AF282" s="135"/>
      <c r="AP282" s="135"/>
      <c r="AZ282" s="135"/>
      <c r="BJ282" s="135"/>
      <c r="BT282" s="135"/>
      <c r="CD282" s="135"/>
      <c r="CN282" s="135"/>
      <c r="CO282" s="135"/>
      <c r="CP282" s="135"/>
      <c r="CQ282" s="135"/>
      <c r="CR282" s="135"/>
      <c r="CS282" s="135"/>
      <c r="CT282" s="135"/>
      <c r="CU282" s="135"/>
      <c r="CX282" s="135"/>
      <c r="DH282" s="135"/>
      <c r="DR282" s="135"/>
      <c r="EB282" s="135"/>
      <c r="EL282" s="135"/>
      <c r="EV282" s="135"/>
      <c r="FF282" s="135"/>
      <c r="FP282" s="135"/>
      <c r="FZ282" s="135"/>
      <c r="GJ282" s="135"/>
      <c r="GT282" s="135"/>
      <c r="HD282" s="135"/>
      <c r="HN282" s="135"/>
      <c r="HX282" s="135"/>
      <c r="IH282" s="135"/>
      <c r="IR282" s="135"/>
      <c r="JB282" s="135"/>
      <c r="JL282" s="135"/>
    </row>
    <row xmlns:x14ac="http://schemas.microsoft.com/office/spreadsheetml/2009/9/ac" r="283" s="3" customFormat="true" x14ac:dyDescent="0.25">
      <c r="A283" s="419"/>
      <c r="B283" s="135"/>
      <c r="L283" s="135"/>
      <c r="V283" s="135"/>
      <c r="AF283" s="135"/>
      <c r="AP283" s="135"/>
      <c r="AZ283" s="135"/>
      <c r="BJ283" s="135"/>
      <c r="BT283" s="135"/>
      <c r="CD283" s="135"/>
      <c r="CN283" s="135"/>
      <c r="CO283" s="135"/>
      <c r="CP283" s="135"/>
      <c r="CQ283" s="135"/>
      <c r="CR283" s="135"/>
      <c r="CS283" s="135"/>
      <c r="CT283" s="135"/>
      <c r="CU283" s="135"/>
      <c r="CX283" s="135"/>
      <c r="DH283" s="135"/>
      <c r="DR283" s="135"/>
      <c r="EB283" s="135"/>
      <c r="EL283" s="135"/>
      <c r="EV283" s="135"/>
      <c r="FF283" s="135"/>
      <c r="FP283" s="135"/>
      <c r="FZ283" s="135"/>
      <c r="GJ283" s="135"/>
      <c r="GT283" s="135"/>
      <c r="HD283" s="135"/>
      <c r="HN283" s="135"/>
      <c r="HX283" s="135"/>
      <c r="IH283" s="135"/>
      <c r="IR283" s="135"/>
      <c r="JB283" s="135"/>
      <c r="JL283" s="135"/>
    </row>
    <row xmlns:x14ac="http://schemas.microsoft.com/office/spreadsheetml/2009/9/ac" r="284" s="3" customFormat="true" x14ac:dyDescent="0.25">
      <c r="A284" s="419"/>
      <c r="B284" s="135"/>
      <c r="L284" s="135"/>
      <c r="V284" s="135"/>
      <c r="AF284" s="135"/>
      <c r="AP284" s="135"/>
      <c r="AZ284" s="135"/>
      <c r="BJ284" s="135"/>
      <c r="BT284" s="135"/>
      <c r="CD284" s="135"/>
      <c r="CN284" s="135"/>
      <c r="CO284" s="135"/>
      <c r="CP284" s="135"/>
      <c r="CQ284" s="135"/>
      <c r="CR284" s="135"/>
      <c r="CS284" s="135"/>
      <c r="CT284" s="135"/>
      <c r="CU284" s="135"/>
      <c r="CX284" s="135"/>
      <c r="DH284" s="135"/>
      <c r="DR284" s="135"/>
      <c r="EB284" s="135"/>
      <c r="EL284" s="135"/>
      <c r="EV284" s="135"/>
      <c r="FF284" s="135"/>
      <c r="FP284" s="135"/>
      <c r="FZ284" s="135"/>
      <c r="GJ284" s="135"/>
      <c r="GT284" s="135"/>
      <c r="HD284" s="135"/>
      <c r="HN284" s="135"/>
      <c r="HX284" s="135"/>
      <c r="IH284" s="135"/>
      <c r="IR284" s="135"/>
      <c r="JB284" s="135"/>
      <c r="JL284" s="135"/>
    </row>
    <row xmlns:x14ac="http://schemas.microsoft.com/office/spreadsheetml/2009/9/ac" r="285" s="3" customFormat="true" x14ac:dyDescent="0.25">
      <c r="A285" s="419"/>
      <c r="B285" s="135"/>
      <c r="L285" s="135"/>
      <c r="V285" s="135"/>
      <c r="AF285" s="135"/>
      <c r="AP285" s="135"/>
      <c r="AZ285" s="135"/>
      <c r="BJ285" s="135"/>
      <c r="BT285" s="135"/>
      <c r="CD285" s="135"/>
      <c r="CN285" s="135"/>
      <c r="CO285" s="135"/>
      <c r="CP285" s="135"/>
      <c r="CQ285" s="135"/>
      <c r="CR285" s="135"/>
      <c r="CS285" s="135"/>
      <c r="CT285" s="135"/>
      <c r="CU285" s="135"/>
      <c r="CX285" s="135"/>
      <c r="DH285" s="135"/>
      <c r="DR285" s="135"/>
      <c r="EB285" s="135"/>
      <c r="EL285" s="135"/>
      <c r="EV285" s="135"/>
      <c r="FF285" s="135"/>
      <c r="FP285" s="135"/>
      <c r="FZ285" s="135"/>
      <c r="GJ285" s="135"/>
      <c r="GT285" s="135"/>
      <c r="HD285" s="135"/>
      <c r="HN285" s="135"/>
      <c r="HX285" s="135"/>
      <c r="IH285" s="135"/>
      <c r="IR285" s="135"/>
      <c r="JB285" s="135"/>
      <c r="JL285" s="135"/>
    </row>
    <row xmlns:x14ac="http://schemas.microsoft.com/office/spreadsheetml/2009/9/ac" r="286" s="3" customFormat="true" x14ac:dyDescent="0.25">
      <c r="A286" s="419"/>
      <c r="B286" s="135"/>
      <c r="L286" s="135"/>
      <c r="V286" s="135"/>
      <c r="AF286" s="135"/>
      <c r="AP286" s="135"/>
      <c r="AZ286" s="135"/>
      <c r="BJ286" s="135"/>
      <c r="BT286" s="135"/>
      <c r="CD286" s="135"/>
      <c r="CN286" s="135"/>
      <c r="CO286" s="135"/>
      <c r="CP286" s="135"/>
      <c r="CQ286" s="135"/>
      <c r="CR286" s="135"/>
      <c r="CS286" s="135"/>
      <c r="CT286" s="135"/>
      <c r="CU286" s="135"/>
      <c r="CX286" s="135"/>
      <c r="DH286" s="135"/>
      <c r="DR286" s="135"/>
      <c r="EB286" s="135"/>
      <c r="EL286" s="135"/>
      <c r="EV286" s="135"/>
      <c r="FF286" s="135"/>
      <c r="FP286" s="135"/>
      <c r="FZ286" s="135"/>
      <c r="GJ286" s="135"/>
      <c r="GT286" s="135"/>
      <c r="HD286" s="135"/>
      <c r="HN286" s="135"/>
      <c r="HX286" s="135"/>
      <c r="IH286" s="135"/>
      <c r="IR286" s="135"/>
      <c r="JB286" s="135"/>
      <c r="JL286" s="135"/>
    </row>
    <row xmlns:x14ac="http://schemas.microsoft.com/office/spreadsheetml/2009/9/ac" r="287" s="3" customFormat="true" x14ac:dyDescent="0.25">
      <c r="A287" s="419"/>
      <c r="B287" s="135"/>
      <c r="L287" s="135"/>
      <c r="V287" s="135"/>
      <c r="AF287" s="135"/>
      <c r="AP287" s="135"/>
      <c r="AZ287" s="135"/>
      <c r="BJ287" s="135"/>
      <c r="BT287" s="135"/>
      <c r="CD287" s="135"/>
      <c r="CN287" s="135"/>
      <c r="CO287" s="135"/>
      <c r="CP287" s="135"/>
      <c r="CQ287" s="135"/>
      <c r="CR287" s="135"/>
      <c r="CS287" s="135"/>
      <c r="CT287" s="135"/>
      <c r="CU287" s="135"/>
      <c r="CX287" s="135"/>
      <c r="DH287" s="135"/>
      <c r="DR287" s="135"/>
      <c r="EB287" s="135"/>
      <c r="EL287" s="135"/>
      <c r="EV287" s="135"/>
      <c r="FF287" s="135"/>
      <c r="FP287" s="135"/>
      <c r="FZ287" s="135"/>
      <c r="GJ287" s="135"/>
      <c r="GT287" s="135"/>
      <c r="HD287" s="135"/>
      <c r="HN287" s="135"/>
      <c r="HX287" s="135"/>
      <c r="IH287" s="135"/>
      <c r="IR287" s="135"/>
      <c r="JB287" s="135"/>
      <c r="JL287" s="135"/>
    </row>
    <row xmlns:x14ac="http://schemas.microsoft.com/office/spreadsheetml/2009/9/ac" r="288" s="3" customFormat="true" x14ac:dyDescent="0.25">
      <c r="A288" s="419"/>
      <c r="B288" s="135"/>
      <c r="L288" s="135"/>
      <c r="V288" s="135"/>
      <c r="AF288" s="135"/>
      <c r="AP288" s="135"/>
      <c r="AZ288" s="135"/>
      <c r="BJ288" s="135"/>
      <c r="BT288" s="135"/>
      <c r="CD288" s="135"/>
      <c r="CN288" s="135"/>
      <c r="CO288" s="135"/>
      <c r="CP288" s="135"/>
      <c r="CQ288" s="135"/>
      <c r="CR288" s="135"/>
      <c r="CS288" s="135"/>
      <c r="CT288" s="135"/>
      <c r="CU288" s="135"/>
      <c r="CX288" s="135"/>
      <c r="DH288" s="135"/>
      <c r="DR288" s="135"/>
      <c r="EB288" s="135"/>
      <c r="EL288" s="135"/>
      <c r="EV288" s="135"/>
      <c r="FF288" s="135"/>
      <c r="FP288" s="135"/>
      <c r="FZ288" s="135"/>
      <c r="GJ288" s="135"/>
      <c r="GT288" s="135"/>
      <c r="HD288" s="135"/>
      <c r="HN288" s="135"/>
      <c r="HX288" s="135"/>
      <c r="IH288" s="135"/>
      <c r="IR288" s="135"/>
      <c r="JB288" s="135"/>
      <c r="JL288" s="135"/>
    </row>
    <row xmlns:x14ac="http://schemas.microsoft.com/office/spreadsheetml/2009/9/ac" r="289" s="3" customFormat="true" x14ac:dyDescent="0.25">
      <c r="A289" s="419"/>
      <c r="B289" s="135"/>
      <c r="L289" s="135"/>
      <c r="V289" s="135"/>
      <c r="AF289" s="135"/>
      <c r="AP289" s="135"/>
      <c r="AZ289" s="135"/>
      <c r="BJ289" s="135"/>
      <c r="BT289" s="135"/>
      <c r="CD289" s="135"/>
      <c r="CN289" s="135"/>
      <c r="CO289" s="135"/>
      <c r="CP289" s="135"/>
      <c r="CQ289" s="135"/>
      <c r="CR289" s="135"/>
      <c r="CS289" s="135"/>
      <c r="CT289" s="135"/>
      <c r="CU289" s="135"/>
      <c r="CX289" s="135"/>
      <c r="DH289" s="135"/>
      <c r="DR289" s="135"/>
      <c r="EB289" s="135"/>
      <c r="EL289" s="135"/>
      <c r="EV289" s="135"/>
      <c r="FF289" s="135"/>
      <c r="FP289" s="135"/>
      <c r="FZ289" s="135"/>
      <c r="GJ289" s="135"/>
      <c r="GT289" s="135"/>
      <c r="HD289" s="135"/>
      <c r="HN289" s="135"/>
      <c r="HX289" s="135"/>
      <c r="IH289" s="135"/>
      <c r="IR289" s="135"/>
      <c r="JB289" s="135"/>
      <c r="JL289" s="135"/>
    </row>
    <row xmlns:x14ac="http://schemas.microsoft.com/office/spreadsheetml/2009/9/ac" r="290" s="3" customFormat="true" x14ac:dyDescent="0.25">
      <c r="A290" s="419"/>
      <c r="B290" s="135"/>
      <c r="L290" s="135"/>
      <c r="V290" s="135"/>
      <c r="AF290" s="135"/>
      <c r="AP290" s="135"/>
      <c r="AZ290" s="135"/>
      <c r="BJ290" s="135"/>
      <c r="BT290" s="135"/>
      <c r="CD290" s="135"/>
      <c r="CN290" s="135"/>
      <c r="CO290" s="135"/>
      <c r="CP290" s="135"/>
      <c r="CQ290" s="135"/>
      <c r="CR290" s="135"/>
      <c r="CS290" s="135"/>
      <c r="CT290" s="135"/>
      <c r="CU290" s="135"/>
      <c r="CX290" s="135"/>
      <c r="DH290" s="135"/>
      <c r="DR290" s="135"/>
      <c r="EB290" s="135"/>
      <c r="EL290" s="135"/>
      <c r="EV290" s="135"/>
      <c r="FF290" s="135"/>
      <c r="FP290" s="135"/>
      <c r="FZ290" s="135"/>
      <c r="GJ290" s="135"/>
      <c r="GT290" s="135"/>
      <c r="HD290" s="135"/>
      <c r="HN290" s="135"/>
      <c r="HX290" s="135"/>
      <c r="IH290" s="135"/>
      <c r="IR290" s="135"/>
      <c r="JB290" s="135"/>
      <c r="JL290" s="135"/>
    </row>
    <row xmlns:x14ac="http://schemas.microsoft.com/office/spreadsheetml/2009/9/ac" r="291" s="3" customFormat="true" x14ac:dyDescent="0.25">
      <c r="A291" s="419"/>
      <c r="B291" s="135"/>
      <c r="L291" s="135"/>
      <c r="V291" s="135"/>
      <c r="AF291" s="135"/>
      <c r="AP291" s="135"/>
      <c r="AZ291" s="135"/>
      <c r="BJ291" s="135"/>
      <c r="BT291" s="135"/>
      <c r="CD291" s="135"/>
      <c r="CN291" s="135"/>
      <c r="CO291" s="135"/>
      <c r="CP291" s="135"/>
      <c r="CQ291" s="135"/>
      <c r="CR291" s="135"/>
      <c r="CS291" s="135"/>
      <c r="CT291" s="135"/>
      <c r="CU291" s="135"/>
      <c r="CX291" s="135"/>
      <c r="DH291" s="135"/>
      <c r="DR291" s="135"/>
      <c r="EB291" s="135"/>
      <c r="EL291" s="135"/>
      <c r="EV291" s="135"/>
      <c r="FF291" s="135"/>
      <c r="FP291" s="135"/>
      <c r="FZ291" s="135"/>
      <c r="GJ291" s="135"/>
      <c r="GT291" s="135"/>
      <c r="HD291" s="135"/>
      <c r="HN291" s="135"/>
      <c r="HX291" s="135"/>
      <c r="IH291" s="135"/>
      <c r="IR291" s="135"/>
      <c r="JB291" s="135"/>
      <c r="JL291" s="135"/>
    </row>
    <row xmlns:x14ac="http://schemas.microsoft.com/office/spreadsheetml/2009/9/ac" r="292" s="3" customFormat="true" x14ac:dyDescent="0.25">
      <c r="A292" s="419"/>
      <c r="B292" s="135"/>
      <c r="L292" s="135"/>
      <c r="V292" s="135"/>
      <c r="AF292" s="135"/>
      <c r="AP292" s="135"/>
      <c r="AZ292" s="135"/>
      <c r="BJ292" s="135"/>
      <c r="BT292" s="135"/>
      <c r="CD292" s="135"/>
      <c r="CN292" s="135"/>
      <c r="CO292" s="135"/>
      <c r="CP292" s="135"/>
      <c r="CQ292" s="135"/>
      <c r="CR292" s="135"/>
      <c r="CS292" s="135"/>
      <c r="CT292" s="135"/>
      <c r="CU292" s="135"/>
      <c r="CX292" s="135"/>
      <c r="DH292" s="135"/>
      <c r="DR292" s="135"/>
      <c r="EB292" s="135"/>
      <c r="EL292" s="135"/>
      <c r="EV292" s="135"/>
      <c r="FF292" s="135"/>
      <c r="FP292" s="135"/>
      <c r="FZ292" s="135"/>
      <c r="GJ292" s="135"/>
      <c r="GT292" s="135"/>
      <c r="HD292" s="135"/>
      <c r="HN292" s="135"/>
      <c r="HX292" s="135"/>
      <c r="IH292" s="135"/>
      <c r="IR292" s="135"/>
      <c r="JB292" s="135"/>
      <c r="JL292" s="135"/>
    </row>
    <row xmlns:x14ac="http://schemas.microsoft.com/office/spreadsheetml/2009/9/ac" r="293" s="3" customFormat="true" x14ac:dyDescent="0.25">
      <c r="A293" s="419"/>
      <c r="B293" s="135"/>
      <c r="L293" s="135"/>
      <c r="V293" s="135"/>
      <c r="AF293" s="135"/>
      <c r="AP293" s="135"/>
      <c r="AZ293" s="135"/>
      <c r="BJ293" s="135"/>
      <c r="BT293" s="135"/>
      <c r="CD293" s="135"/>
      <c r="CN293" s="135"/>
      <c r="CO293" s="135"/>
      <c r="CP293" s="135"/>
      <c r="CQ293" s="135"/>
      <c r="CR293" s="135"/>
      <c r="CS293" s="135"/>
      <c r="CT293" s="135"/>
      <c r="CU293" s="135"/>
      <c r="CX293" s="135"/>
      <c r="DH293" s="135"/>
      <c r="DR293" s="135"/>
      <c r="EB293" s="135"/>
      <c r="EL293" s="135"/>
      <c r="EV293" s="135"/>
      <c r="FF293" s="135"/>
      <c r="FP293" s="135"/>
      <c r="FZ293" s="135"/>
      <c r="GJ293" s="135"/>
      <c r="GT293" s="135"/>
      <c r="HD293" s="135"/>
      <c r="HN293" s="135"/>
      <c r="HX293" s="135"/>
      <c r="IH293" s="135"/>
      <c r="IR293" s="135"/>
      <c r="JB293" s="135"/>
      <c r="JL293" s="135"/>
    </row>
    <row xmlns:x14ac="http://schemas.microsoft.com/office/spreadsheetml/2009/9/ac" r="294" s="3" customFormat="true" x14ac:dyDescent="0.25">
      <c r="A294" s="419"/>
      <c r="B294" s="135"/>
      <c r="L294" s="135"/>
      <c r="V294" s="135"/>
      <c r="AF294" s="135"/>
      <c r="AP294" s="135"/>
      <c r="AZ294" s="135"/>
      <c r="BJ294" s="135"/>
      <c r="BT294" s="135"/>
      <c r="CD294" s="135"/>
      <c r="CN294" s="135"/>
      <c r="CO294" s="135"/>
      <c r="CP294" s="135"/>
      <c r="CQ294" s="135"/>
      <c r="CR294" s="135"/>
      <c r="CS294" s="135"/>
      <c r="CT294" s="135"/>
      <c r="CU294" s="135"/>
      <c r="CX294" s="135"/>
      <c r="DH294" s="135"/>
      <c r="DR294" s="135"/>
      <c r="EB294" s="135"/>
      <c r="EL294" s="135"/>
      <c r="EV294" s="135"/>
      <c r="FF294" s="135"/>
      <c r="FP294" s="135"/>
      <c r="FZ294" s="135"/>
      <c r="GJ294" s="135"/>
      <c r="GT294" s="135"/>
      <c r="HD294" s="135"/>
      <c r="HN294" s="135"/>
      <c r="HX294" s="135"/>
      <c r="IH294" s="135"/>
      <c r="IR294" s="135"/>
      <c r="JB294" s="135"/>
      <c r="JL294" s="135"/>
    </row>
    <row xmlns:x14ac="http://schemas.microsoft.com/office/spreadsheetml/2009/9/ac" r="295" s="3" customFormat="true" x14ac:dyDescent="0.25">
      <c r="A295" s="419"/>
      <c r="B295" s="135"/>
      <c r="L295" s="135"/>
      <c r="V295" s="135"/>
      <c r="AF295" s="135"/>
      <c r="AP295" s="135"/>
      <c r="AZ295" s="135"/>
      <c r="BJ295" s="135"/>
      <c r="BT295" s="135"/>
      <c r="CD295" s="135"/>
      <c r="CN295" s="135"/>
      <c r="CO295" s="135"/>
      <c r="CP295" s="135"/>
      <c r="CQ295" s="135"/>
      <c r="CR295" s="135"/>
      <c r="CS295" s="135"/>
      <c r="CT295" s="135"/>
      <c r="CU295" s="135"/>
      <c r="CX295" s="135"/>
      <c r="DH295" s="135"/>
      <c r="DR295" s="135"/>
      <c r="EB295" s="135"/>
      <c r="EL295" s="135"/>
      <c r="EV295" s="135"/>
      <c r="FF295" s="135"/>
      <c r="FP295" s="135"/>
      <c r="FZ295" s="135"/>
      <c r="GJ295" s="135"/>
      <c r="GT295" s="135"/>
      <c r="HD295" s="135"/>
      <c r="HN295" s="135"/>
      <c r="HX295" s="135"/>
      <c r="IH295" s="135"/>
      <c r="IR295" s="135"/>
      <c r="JB295" s="135"/>
      <c r="JL295" s="135"/>
    </row>
    <row xmlns:x14ac="http://schemas.microsoft.com/office/spreadsheetml/2009/9/ac" r="296" s="3" customFormat="true" x14ac:dyDescent="0.25">
      <c r="A296" s="419"/>
      <c r="B296" s="135"/>
      <c r="L296" s="135"/>
      <c r="V296" s="135"/>
      <c r="AF296" s="135"/>
      <c r="AP296" s="135"/>
      <c r="AZ296" s="135"/>
      <c r="BJ296" s="135"/>
      <c r="BT296" s="135"/>
      <c r="CD296" s="135"/>
      <c r="CN296" s="135"/>
      <c r="CO296" s="135"/>
      <c r="CP296" s="135"/>
      <c r="CQ296" s="135"/>
      <c r="CR296" s="135"/>
      <c r="CS296" s="135"/>
      <c r="CT296" s="135"/>
      <c r="CU296" s="135"/>
      <c r="CX296" s="135"/>
      <c r="DH296" s="135"/>
      <c r="DR296" s="135"/>
      <c r="EB296" s="135"/>
      <c r="EL296" s="135"/>
      <c r="EV296" s="135"/>
      <c r="FF296" s="135"/>
      <c r="FP296" s="135"/>
      <c r="FZ296" s="135"/>
      <c r="GJ296" s="135"/>
      <c r="GT296" s="135"/>
      <c r="HD296" s="135"/>
      <c r="HN296" s="135"/>
      <c r="HX296" s="135"/>
      <c r="IH296" s="135"/>
      <c r="IR296" s="135"/>
      <c r="JB296" s="135"/>
      <c r="JL296" s="135"/>
    </row>
    <row xmlns:x14ac="http://schemas.microsoft.com/office/spreadsheetml/2009/9/ac" r="297" s="3" customFormat="true" x14ac:dyDescent="0.25">
      <c r="A297" s="419"/>
      <c r="B297" s="135"/>
      <c r="L297" s="135"/>
      <c r="V297" s="135"/>
      <c r="AF297" s="135"/>
      <c r="AP297" s="135"/>
      <c r="AZ297" s="135"/>
      <c r="BJ297" s="135"/>
      <c r="BT297" s="135"/>
      <c r="CD297" s="135"/>
      <c r="CN297" s="135"/>
      <c r="CO297" s="135"/>
      <c r="CP297" s="135"/>
      <c r="CQ297" s="135"/>
      <c r="CR297" s="135"/>
      <c r="CS297" s="135"/>
      <c r="CT297" s="135"/>
      <c r="CU297" s="135"/>
      <c r="CX297" s="135"/>
      <c r="DH297" s="135"/>
      <c r="DR297" s="135"/>
      <c r="EB297" s="135"/>
      <c r="EL297" s="135"/>
      <c r="EV297" s="135"/>
      <c r="FF297" s="135"/>
      <c r="FP297" s="135"/>
      <c r="FZ297" s="135"/>
      <c r="GJ297" s="135"/>
      <c r="GT297" s="135"/>
      <c r="HD297" s="135"/>
      <c r="HN297" s="135"/>
      <c r="HX297" s="135"/>
      <c r="IH297" s="135"/>
      <c r="IR297" s="135"/>
      <c r="JB297" s="135"/>
      <c r="JL297" s="135"/>
    </row>
    <row xmlns:x14ac="http://schemas.microsoft.com/office/spreadsheetml/2009/9/ac" r="298" s="3" customFormat="true" x14ac:dyDescent="0.25">
      <c r="A298" s="419"/>
      <c r="B298" s="135"/>
      <c r="L298" s="135"/>
      <c r="V298" s="135"/>
      <c r="AF298" s="135"/>
      <c r="AP298" s="135"/>
      <c r="AZ298" s="135"/>
      <c r="BJ298" s="135"/>
      <c r="BT298" s="135"/>
      <c r="CD298" s="135"/>
      <c r="CN298" s="135"/>
      <c r="CO298" s="135"/>
      <c r="CP298" s="135"/>
      <c r="CQ298" s="135"/>
      <c r="CR298" s="135"/>
      <c r="CS298" s="135"/>
      <c r="CT298" s="135"/>
      <c r="CU298" s="135"/>
      <c r="CX298" s="135"/>
      <c r="DH298" s="135"/>
      <c r="DR298" s="135"/>
      <c r="EB298" s="135"/>
      <c r="EL298" s="135"/>
      <c r="EV298" s="135"/>
      <c r="FF298" s="135"/>
      <c r="FP298" s="135"/>
      <c r="FZ298" s="135"/>
      <c r="GJ298" s="135"/>
      <c r="GT298" s="135"/>
      <c r="HD298" s="135"/>
      <c r="HN298" s="135"/>
      <c r="HX298" s="135"/>
      <c r="IH298" s="135"/>
      <c r="IR298" s="135"/>
      <c r="JB298" s="135"/>
      <c r="JL298" s="135"/>
    </row>
    <row xmlns:x14ac="http://schemas.microsoft.com/office/spreadsheetml/2009/9/ac" r="299" s="3" customFormat="true" x14ac:dyDescent="0.25">
      <c r="A299" s="419"/>
      <c r="B299" s="135"/>
      <c r="L299" s="135"/>
      <c r="V299" s="135"/>
      <c r="AF299" s="135"/>
      <c r="AP299" s="135"/>
      <c r="AZ299" s="135"/>
      <c r="BJ299" s="135"/>
      <c r="BT299" s="135"/>
      <c r="CD299" s="135"/>
      <c r="CN299" s="135"/>
      <c r="CO299" s="135"/>
      <c r="CP299" s="135"/>
      <c r="CQ299" s="135"/>
      <c r="CR299" s="135"/>
      <c r="CS299" s="135"/>
      <c r="CT299" s="135"/>
      <c r="CU299" s="135"/>
      <c r="CX299" s="135"/>
      <c r="DH299" s="135"/>
      <c r="DR299" s="135"/>
      <c r="EB299" s="135"/>
      <c r="EL299" s="135"/>
      <c r="EV299" s="135"/>
      <c r="FF299" s="135"/>
      <c r="FP299" s="135"/>
      <c r="FZ299" s="135"/>
      <c r="GJ299" s="135"/>
      <c r="GT299" s="135"/>
      <c r="HD299" s="135"/>
      <c r="HN299" s="135"/>
      <c r="HX299" s="135"/>
      <c r="IH299" s="135"/>
      <c r="IR299" s="135"/>
      <c r="JB299" s="135"/>
      <c r="JL299" s="135"/>
    </row>
    <row xmlns:x14ac="http://schemas.microsoft.com/office/spreadsheetml/2009/9/ac" r="300" s="3" customFormat="true" x14ac:dyDescent="0.25">
      <c r="A300" s="419"/>
      <c r="B300" s="135"/>
      <c r="L300" s="135"/>
      <c r="V300" s="135"/>
      <c r="AF300" s="135"/>
      <c r="AP300" s="135"/>
      <c r="AZ300" s="135"/>
      <c r="BJ300" s="135"/>
      <c r="BT300" s="135"/>
      <c r="CD300" s="135"/>
      <c r="CN300" s="135"/>
      <c r="CO300" s="135"/>
      <c r="CP300" s="135"/>
      <c r="CQ300" s="135"/>
      <c r="CR300" s="135"/>
      <c r="CS300" s="135"/>
      <c r="CT300" s="135"/>
      <c r="CU300" s="135"/>
      <c r="CX300" s="135"/>
      <c r="DH300" s="135"/>
      <c r="DR300" s="135"/>
      <c r="EB300" s="135"/>
      <c r="EL300" s="135"/>
      <c r="EV300" s="135"/>
      <c r="FF300" s="135"/>
      <c r="FP300" s="135"/>
      <c r="FZ300" s="135"/>
      <c r="GJ300" s="135"/>
      <c r="GT300" s="135"/>
      <c r="HD300" s="135"/>
      <c r="HN300" s="135"/>
      <c r="HX300" s="135"/>
      <c r="IH300" s="135"/>
      <c r="IR300" s="135"/>
      <c r="JB300" s="135"/>
      <c r="JL300" s="135"/>
    </row>
    <row xmlns:x14ac="http://schemas.microsoft.com/office/spreadsheetml/2009/9/ac" r="301" s="3" customFormat="true" x14ac:dyDescent="0.25">
      <c r="A301" s="419"/>
      <c r="B301" s="135"/>
      <c r="L301" s="135"/>
      <c r="V301" s="135"/>
      <c r="AF301" s="135"/>
      <c r="AP301" s="135"/>
      <c r="AZ301" s="135"/>
      <c r="BJ301" s="135"/>
      <c r="BT301" s="135"/>
      <c r="CD301" s="135"/>
      <c r="CN301" s="135"/>
      <c r="CO301" s="135"/>
      <c r="CP301" s="135"/>
      <c r="CQ301" s="135"/>
      <c r="CR301" s="135"/>
      <c r="CS301" s="135"/>
      <c r="CT301" s="135"/>
      <c r="CU301" s="135"/>
      <c r="CX301" s="135"/>
      <c r="DH301" s="135"/>
      <c r="DR301" s="135"/>
      <c r="EB301" s="135"/>
      <c r="EL301" s="135"/>
      <c r="EV301" s="135"/>
      <c r="FF301" s="135"/>
      <c r="FP301" s="135"/>
      <c r="FZ301" s="135"/>
      <c r="GJ301" s="135"/>
      <c r="GT301" s="135"/>
      <c r="HD301" s="135"/>
      <c r="HN301" s="135"/>
      <c r="HX301" s="135"/>
      <c r="IH301" s="135"/>
      <c r="IR301" s="135"/>
      <c r="JB301" s="135"/>
      <c r="JL301" s="135"/>
    </row>
    <row xmlns:x14ac="http://schemas.microsoft.com/office/spreadsheetml/2009/9/ac" r="302" s="3" customFormat="true" x14ac:dyDescent="0.25">
      <c r="A302" s="419"/>
      <c r="B302" s="135"/>
      <c r="L302" s="135"/>
      <c r="V302" s="135"/>
      <c r="AF302" s="135"/>
      <c r="AP302" s="135"/>
      <c r="AZ302" s="135"/>
      <c r="BJ302" s="135"/>
      <c r="BT302" s="135"/>
      <c r="CD302" s="135"/>
      <c r="CN302" s="135"/>
      <c r="CO302" s="135"/>
      <c r="CP302" s="135"/>
      <c r="CQ302" s="135"/>
      <c r="CR302" s="135"/>
      <c r="CS302" s="135"/>
      <c r="CT302" s="135"/>
      <c r="CU302" s="135"/>
      <c r="CX302" s="135"/>
      <c r="DH302" s="135"/>
      <c r="DR302" s="135"/>
      <c r="EB302" s="135"/>
      <c r="EL302" s="135"/>
      <c r="EV302" s="135"/>
      <c r="FF302" s="135"/>
      <c r="FP302" s="135"/>
      <c r="FZ302" s="135"/>
      <c r="GJ302" s="135"/>
      <c r="GT302" s="135"/>
      <c r="HD302" s="135"/>
      <c r="HN302" s="135"/>
      <c r="HX302" s="135"/>
      <c r="IH302" s="135"/>
      <c r="IR302" s="135"/>
      <c r="JB302" s="135"/>
      <c r="JL302" s="135"/>
    </row>
    <row xmlns:x14ac="http://schemas.microsoft.com/office/spreadsheetml/2009/9/ac" r="303" s="3" customFormat="true" x14ac:dyDescent="0.25">
      <c r="A303" s="419"/>
      <c r="B303" s="135"/>
      <c r="L303" s="135"/>
      <c r="V303" s="135"/>
      <c r="AF303" s="135"/>
      <c r="AP303" s="135"/>
      <c r="AZ303" s="135"/>
      <c r="BJ303" s="135"/>
      <c r="BT303" s="135"/>
      <c r="CD303" s="135"/>
      <c r="CN303" s="135"/>
      <c r="CO303" s="135"/>
      <c r="CP303" s="135"/>
      <c r="CQ303" s="135"/>
      <c r="CR303" s="135"/>
      <c r="CS303" s="135"/>
      <c r="CT303" s="135"/>
      <c r="CU303" s="135"/>
      <c r="CX303" s="135"/>
      <c r="DH303" s="135"/>
      <c r="DR303" s="135"/>
      <c r="EB303" s="135"/>
      <c r="EL303" s="135"/>
      <c r="EV303" s="135"/>
      <c r="FF303" s="135"/>
      <c r="FP303" s="135"/>
      <c r="FZ303" s="135"/>
      <c r="GJ303" s="135"/>
      <c r="GT303" s="135"/>
      <c r="HD303" s="135"/>
      <c r="HN303" s="135"/>
      <c r="HX303" s="135"/>
      <c r="IH303" s="135"/>
      <c r="IR303" s="135"/>
      <c r="JB303" s="135"/>
      <c r="JL303" s="135"/>
    </row>
    <row xmlns:x14ac="http://schemas.microsoft.com/office/spreadsheetml/2009/9/ac" r="304" s="3" customFormat="true" x14ac:dyDescent="0.25">
      <c r="A304" s="419"/>
      <c r="B304" s="135"/>
      <c r="L304" s="135"/>
      <c r="V304" s="135"/>
      <c r="AF304" s="135"/>
      <c r="AP304" s="135"/>
      <c r="AZ304" s="135"/>
      <c r="BJ304" s="135"/>
      <c r="BT304" s="135"/>
      <c r="CD304" s="135"/>
      <c r="CN304" s="135"/>
      <c r="CO304" s="135"/>
      <c r="CP304" s="135"/>
      <c r="CQ304" s="135"/>
      <c r="CR304" s="135"/>
      <c r="CS304" s="135"/>
      <c r="CT304" s="135"/>
      <c r="CU304" s="135"/>
      <c r="CX304" s="135"/>
      <c r="DH304" s="135"/>
      <c r="DR304" s="135"/>
      <c r="EB304" s="135"/>
      <c r="EL304" s="135"/>
      <c r="EV304" s="135"/>
      <c r="FF304" s="135"/>
      <c r="FP304" s="135"/>
      <c r="FZ304" s="135"/>
      <c r="GJ304" s="135"/>
      <c r="GT304" s="135"/>
      <c r="HD304" s="135"/>
      <c r="HN304" s="135"/>
      <c r="HX304" s="135"/>
      <c r="IH304" s="135"/>
      <c r="IR304" s="135"/>
      <c r="JB304" s="135"/>
      <c r="JL304" s="135"/>
    </row>
    <row xmlns:x14ac="http://schemas.microsoft.com/office/spreadsheetml/2009/9/ac" r="305" s="3" customFormat="true" x14ac:dyDescent="0.25">
      <c r="A305" s="419"/>
      <c r="B305" s="135"/>
      <c r="L305" s="135"/>
      <c r="V305" s="135"/>
      <c r="AF305" s="135"/>
      <c r="AP305" s="135"/>
      <c r="AZ305" s="135"/>
      <c r="BJ305" s="135"/>
      <c r="BT305" s="135"/>
      <c r="CD305" s="135"/>
      <c r="CN305" s="135"/>
      <c r="CO305" s="135"/>
      <c r="CP305" s="135"/>
      <c r="CQ305" s="135"/>
      <c r="CR305" s="135"/>
      <c r="CS305" s="135"/>
      <c r="CT305" s="135"/>
      <c r="CU305" s="135"/>
      <c r="CX305" s="135"/>
      <c r="DH305" s="135"/>
      <c r="DR305" s="135"/>
      <c r="EB305" s="135"/>
      <c r="EL305" s="135"/>
      <c r="EV305" s="135"/>
      <c r="FF305" s="135"/>
      <c r="FP305" s="135"/>
      <c r="FZ305" s="135"/>
      <c r="GJ305" s="135"/>
      <c r="GT305" s="135"/>
      <c r="HD305" s="135"/>
      <c r="HN305" s="135"/>
      <c r="HX305" s="135"/>
      <c r="IH305" s="135"/>
      <c r="IR305" s="135"/>
      <c r="JB305" s="135"/>
      <c r="JL305" s="135"/>
    </row>
    <row xmlns:x14ac="http://schemas.microsoft.com/office/spreadsheetml/2009/9/ac" r="306" s="3" customFormat="true" x14ac:dyDescent="0.25">
      <c r="A306" s="419"/>
      <c r="B306" s="135"/>
      <c r="L306" s="135"/>
      <c r="V306" s="135"/>
      <c r="AF306" s="135"/>
      <c r="AP306" s="135"/>
      <c r="AZ306" s="135"/>
      <c r="BJ306" s="135"/>
      <c r="BT306" s="135"/>
      <c r="CD306" s="135"/>
      <c r="CN306" s="135"/>
      <c r="CO306" s="135"/>
      <c r="CP306" s="135"/>
      <c r="CQ306" s="135"/>
      <c r="CR306" s="135"/>
      <c r="CS306" s="135"/>
      <c r="CT306" s="135"/>
      <c r="CU306" s="135"/>
      <c r="CX306" s="135"/>
      <c r="DH306" s="135"/>
      <c r="DR306" s="135"/>
      <c r="EB306" s="135"/>
      <c r="EL306" s="135"/>
      <c r="EV306" s="135"/>
      <c r="FF306" s="135"/>
      <c r="FP306" s="135"/>
      <c r="FZ306" s="135"/>
      <c r="GJ306" s="135"/>
      <c r="GT306" s="135"/>
      <c r="HD306" s="135"/>
      <c r="HN306" s="135"/>
      <c r="HX306" s="135"/>
      <c r="IH306" s="135"/>
      <c r="IR306" s="135"/>
      <c r="JB306" s="135"/>
      <c r="JL306" s="135"/>
    </row>
    <row xmlns:x14ac="http://schemas.microsoft.com/office/spreadsheetml/2009/9/ac" r="307" s="3" customFormat="true" x14ac:dyDescent="0.25">
      <c r="A307" s="419"/>
      <c r="B307" s="135"/>
      <c r="L307" s="135"/>
      <c r="V307" s="135"/>
      <c r="AF307" s="135"/>
      <c r="AP307" s="135"/>
      <c r="AZ307" s="135"/>
      <c r="BJ307" s="135"/>
      <c r="BT307" s="135"/>
      <c r="CD307" s="135"/>
      <c r="CN307" s="135"/>
      <c r="CO307" s="135"/>
      <c r="CP307" s="135"/>
      <c r="CQ307" s="135"/>
      <c r="CR307" s="135"/>
      <c r="CS307" s="135"/>
      <c r="CT307" s="135"/>
      <c r="CU307" s="135"/>
      <c r="CX307" s="135"/>
      <c r="DH307" s="135"/>
      <c r="DR307" s="135"/>
      <c r="EB307" s="135"/>
      <c r="EL307" s="135"/>
      <c r="EV307" s="135"/>
      <c r="FF307" s="135"/>
      <c r="FP307" s="135"/>
      <c r="FZ307" s="135"/>
      <c r="GJ307" s="135"/>
      <c r="GT307" s="135"/>
      <c r="HD307" s="135"/>
      <c r="HN307" s="135"/>
      <c r="HX307" s="135"/>
      <c r="IH307" s="135"/>
      <c r="IR307" s="135"/>
      <c r="JB307" s="135"/>
      <c r="JL307" s="135"/>
    </row>
    <row xmlns:x14ac="http://schemas.microsoft.com/office/spreadsheetml/2009/9/ac" r="308" s="3" customFormat="true" x14ac:dyDescent="0.25">
      <c r="A308" s="419"/>
      <c r="B308" s="135"/>
      <c r="L308" s="135"/>
      <c r="V308" s="135"/>
      <c r="AF308" s="135"/>
      <c r="AP308" s="135"/>
      <c r="AZ308" s="135"/>
      <c r="BJ308" s="135"/>
      <c r="BT308" s="135"/>
      <c r="CD308" s="135"/>
      <c r="CN308" s="135"/>
      <c r="CO308" s="135"/>
      <c r="CP308" s="135"/>
      <c r="CQ308" s="135"/>
      <c r="CR308" s="135"/>
      <c r="CS308" s="135"/>
      <c r="CT308" s="135"/>
      <c r="CU308" s="135"/>
      <c r="CX308" s="135"/>
      <c r="DH308" s="135"/>
      <c r="DR308" s="135"/>
      <c r="EB308" s="135"/>
      <c r="EL308" s="135"/>
      <c r="EV308" s="135"/>
      <c r="FF308" s="135"/>
      <c r="FP308" s="135"/>
      <c r="FZ308" s="135"/>
      <c r="GJ308" s="135"/>
      <c r="GT308" s="135"/>
      <c r="HD308" s="135"/>
      <c r="HN308" s="135"/>
      <c r="HX308" s="135"/>
      <c r="IH308" s="135"/>
      <c r="IR308" s="135"/>
      <c r="JB308" s="135"/>
      <c r="JL308" s="135"/>
    </row>
    <row xmlns:x14ac="http://schemas.microsoft.com/office/spreadsheetml/2009/9/ac" r="309" s="3" customFormat="true" x14ac:dyDescent="0.25">
      <c r="A309" s="419"/>
      <c r="B309" s="135"/>
      <c r="L309" s="135"/>
      <c r="V309" s="135"/>
      <c r="AF309" s="135"/>
      <c r="AP309" s="135"/>
      <c r="AZ309" s="135"/>
      <c r="BJ309" s="135"/>
      <c r="BT309" s="135"/>
      <c r="CD309" s="135"/>
      <c r="CN309" s="135"/>
      <c r="CO309" s="135"/>
      <c r="CP309" s="135"/>
      <c r="CQ309" s="135"/>
      <c r="CR309" s="135"/>
      <c r="CS309" s="135"/>
      <c r="CT309" s="135"/>
      <c r="CU309" s="135"/>
      <c r="CX309" s="135"/>
      <c r="DH309" s="135"/>
      <c r="DR309" s="135"/>
      <c r="EB309" s="135"/>
      <c r="EL309" s="135"/>
      <c r="EV309" s="135"/>
      <c r="FF309" s="135"/>
      <c r="FP309" s="135"/>
      <c r="FZ309" s="135"/>
      <c r="GJ309" s="135"/>
      <c r="GT309" s="135"/>
      <c r="HD309" s="135"/>
      <c r="HN309" s="135"/>
      <c r="HX309" s="135"/>
      <c r="IH309" s="135"/>
      <c r="IR309" s="135"/>
      <c r="JB309" s="135"/>
      <c r="JL309" s="135"/>
    </row>
    <row xmlns:x14ac="http://schemas.microsoft.com/office/spreadsheetml/2009/9/ac" r="310" s="3" customFormat="true" x14ac:dyDescent="0.25">
      <c r="A310" s="419"/>
      <c r="B310" s="135"/>
      <c r="L310" s="135"/>
      <c r="V310" s="135"/>
      <c r="AF310" s="135"/>
      <c r="AP310" s="135"/>
      <c r="AZ310" s="135"/>
      <c r="BJ310" s="135"/>
      <c r="BT310" s="135"/>
      <c r="CD310" s="135"/>
      <c r="CN310" s="135"/>
      <c r="CO310" s="135"/>
      <c r="CP310" s="135"/>
      <c r="CQ310" s="135"/>
      <c r="CR310" s="135"/>
      <c r="CS310" s="135"/>
      <c r="CT310" s="135"/>
      <c r="CU310" s="135"/>
      <c r="CX310" s="135"/>
      <c r="DH310" s="135"/>
      <c r="DR310" s="135"/>
      <c r="EB310" s="135"/>
      <c r="EL310" s="135"/>
      <c r="EV310" s="135"/>
      <c r="FF310" s="135"/>
      <c r="FP310" s="135"/>
      <c r="FZ310" s="135"/>
      <c r="GJ310" s="135"/>
      <c r="GT310" s="135"/>
      <c r="HD310" s="135"/>
      <c r="HN310" s="135"/>
      <c r="HX310" s="135"/>
      <c r="IH310" s="135"/>
      <c r="IR310" s="135"/>
      <c r="JB310" s="135"/>
      <c r="JL310" s="135"/>
    </row>
    <row xmlns:x14ac="http://schemas.microsoft.com/office/spreadsheetml/2009/9/ac" r="311" s="3" customFormat="true" x14ac:dyDescent="0.25">
      <c r="A311" s="419"/>
      <c r="B311" s="135"/>
      <c r="L311" s="135"/>
      <c r="V311" s="135"/>
      <c r="AF311" s="135"/>
      <c r="AP311" s="135"/>
      <c r="AZ311" s="135"/>
      <c r="BJ311" s="135"/>
      <c r="BT311" s="135"/>
      <c r="CD311" s="135"/>
      <c r="CN311" s="135"/>
      <c r="CO311" s="135"/>
      <c r="CP311" s="135"/>
      <c r="CQ311" s="135"/>
      <c r="CR311" s="135"/>
      <c r="CS311" s="135"/>
      <c r="CT311" s="135"/>
      <c r="CU311" s="135"/>
      <c r="CX311" s="135"/>
      <c r="DH311" s="135"/>
      <c r="DR311" s="135"/>
      <c r="EB311" s="135"/>
      <c r="EL311" s="135"/>
      <c r="EV311" s="135"/>
      <c r="FF311" s="135"/>
      <c r="FP311" s="135"/>
      <c r="FZ311" s="135"/>
      <c r="GJ311" s="135"/>
      <c r="GT311" s="135"/>
      <c r="HD311" s="135"/>
      <c r="HN311" s="135"/>
      <c r="HX311" s="135"/>
      <c r="IH311" s="135"/>
      <c r="IR311" s="135"/>
      <c r="JB311" s="135"/>
      <c r="JL311" s="135"/>
    </row>
    <row xmlns:x14ac="http://schemas.microsoft.com/office/spreadsheetml/2009/9/ac" r="312" s="3" customFormat="true" x14ac:dyDescent="0.25">
      <c r="A312" s="419"/>
      <c r="B312" s="135"/>
      <c r="L312" s="135"/>
      <c r="V312" s="135"/>
      <c r="AF312" s="135"/>
      <c r="AP312" s="135"/>
      <c r="AZ312" s="135"/>
      <c r="BJ312" s="135"/>
      <c r="BT312" s="135"/>
      <c r="CD312" s="135"/>
      <c r="CN312" s="135"/>
      <c r="CO312" s="135"/>
      <c r="CP312" s="135"/>
      <c r="CQ312" s="135"/>
      <c r="CR312" s="135"/>
      <c r="CS312" s="135"/>
      <c r="CT312" s="135"/>
      <c r="CU312" s="135"/>
      <c r="CX312" s="135"/>
      <c r="DH312" s="135"/>
      <c r="DR312" s="135"/>
      <c r="EB312" s="135"/>
      <c r="EL312" s="135"/>
      <c r="EV312" s="135"/>
      <c r="FF312" s="135"/>
      <c r="FP312" s="135"/>
      <c r="FZ312" s="135"/>
      <c r="GJ312" s="135"/>
      <c r="GT312" s="135"/>
      <c r="HD312" s="135"/>
      <c r="HN312" s="135"/>
      <c r="HX312" s="135"/>
      <c r="IH312" s="135"/>
      <c r="IR312" s="135"/>
      <c r="JB312" s="135"/>
      <c r="JL312" s="135"/>
    </row>
    <row xmlns:x14ac="http://schemas.microsoft.com/office/spreadsheetml/2009/9/ac" r="313" s="3" customFormat="true" x14ac:dyDescent="0.25">
      <c r="A313" s="419"/>
      <c r="B313" s="135"/>
      <c r="L313" s="135"/>
      <c r="V313" s="135"/>
      <c r="AF313" s="135"/>
      <c r="AP313" s="135"/>
      <c r="AZ313" s="135"/>
      <c r="BJ313" s="135"/>
      <c r="BT313" s="135"/>
      <c r="CD313" s="135"/>
      <c r="CN313" s="135"/>
      <c r="CO313" s="135"/>
      <c r="CP313" s="135"/>
      <c r="CQ313" s="135"/>
      <c r="CR313" s="135"/>
      <c r="CS313" s="135"/>
      <c r="CT313" s="135"/>
      <c r="CU313" s="135"/>
      <c r="CX313" s="135"/>
      <c r="DH313" s="135"/>
      <c r="DR313" s="135"/>
      <c r="EB313" s="135"/>
      <c r="EL313" s="135"/>
      <c r="EV313" s="135"/>
      <c r="FF313" s="135"/>
      <c r="FP313" s="135"/>
      <c r="FZ313" s="135"/>
      <c r="GJ313" s="135"/>
      <c r="GT313" s="135"/>
      <c r="HD313" s="135"/>
      <c r="HN313" s="135"/>
      <c r="HX313" s="135"/>
      <c r="IH313" s="135"/>
      <c r="IR313" s="135"/>
      <c r="JB313" s="135"/>
      <c r="JL313" s="135"/>
    </row>
    <row xmlns:x14ac="http://schemas.microsoft.com/office/spreadsheetml/2009/9/ac" r="314" s="3" customFormat="true" x14ac:dyDescent="0.25">
      <c r="A314" s="419"/>
      <c r="B314" s="135"/>
      <c r="L314" s="135"/>
      <c r="V314" s="135"/>
      <c r="AF314" s="135"/>
      <c r="AP314" s="135"/>
      <c r="AZ314" s="135"/>
      <c r="BJ314" s="135"/>
      <c r="BT314" s="135"/>
      <c r="CD314" s="135"/>
      <c r="CN314" s="135"/>
      <c r="CO314" s="135"/>
      <c r="CP314" s="135"/>
      <c r="CQ314" s="135"/>
      <c r="CR314" s="135"/>
      <c r="CS314" s="135"/>
      <c r="CT314" s="135"/>
      <c r="CU314" s="135"/>
      <c r="CX314" s="135"/>
      <c r="DH314" s="135"/>
      <c r="DR314" s="135"/>
      <c r="EB314" s="135"/>
      <c r="EL314" s="135"/>
      <c r="EV314" s="135"/>
      <c r="FF314" s="135"/>
      <c r="FP314" s="135"/>
      <c r="FZ314" s="135"/>
      <c r="GJ314" s="135"/>
      <c r="GT314" s="135"/>
      <c r="HD314" s="135"/>
      <c r="HN314" s="135"/>
      <c r="HX314" s="135"/>
      <c r="IH314" s="135"/>
      <c r="IR314" s="135"/>
      <c r="JB314" s="135"/>
      <c r="JL314" s="135"/>
    </row>
    <row xmlns:x14ac="http://schemas.microsoft.com/office/spreadsheetml/2009/9/ac" r="315" s="3" customFormat="true" x14ac:dyDescent="0.25">
      <c r="A315" s="419"/>
      <c r="B315" s="135"/>
      <c r="L315" s="135"/>
      <c r="V315" s="135"/>
      <c r="AF315" s="135"/>
      <c r="AP315" s="135"/>
      <c r="AZ315" s="135"/>
      <c r="BJ315" s="135"/>
      <c r="BT315" s="135"/>
      <c r="CD315" s="135"/>
      <c r="CN315" s="135"/>
      <c r="CO315" s="135"/>
      <c r="CP315" s="135"/>
      <c r="CQ315" s="135"/>
      <c r="CR315" s="135"/>
      <c r="CS315" s="135"/>
      <c r="CT315" s="135"/>
      <c r="CU315" s="135"/>
      <c r="CX315" s="135"/>
      <c r="DH315" s="135"/>
      <c r="DR315" s="135"/>
      <c r="EB315" s="135"/>
      <c r="EL315" s="135"/>
      <c r="EV315" s="135"/>
      <c r="FF315" s="135"/>
      <c r="FP315" s="135"/>
      <c r="FZ315" s="135"/>
      <c r="GJ315" s="135"/>
      <c r="GT315" s="135"/>
      <c r="HD315" s="135"/>
      <c r="HN315" s="135"/>
      <c r="HX315" s="135"/>
      <c r="IH315" s="135"/>
      <c r="IR315" s="135"/>
      <c r="JB315" s="135"/>
      <c r="JL315" s="135"/>
    </row>
    <row xmlns:x14ac="http://schemas.microsoft.com/office/spreadsheetml/2009/9/ac" r="316" s="3" customFormat="true" x14ac:dyDescent="0.25">
      <c r="A316" s="419"/>
      <c r="B316" s="135"/>
      <c r="L316" s="135"/>
      <c r="V316" s="135"/>
      <c r="AF316" s="135"/>
      <c r="AP316" s="135"/>
      <c r="AZ316" s="135"/>
      <c r="BJ316" s="135"/>
      <c r="BT316" s="135"/>
      <c r="CD316" s="135"/>
      <c r="CN316" s="135"/>
      <c r="CO316" s="135"/>
      <c r="CP316" s="135"/>
      <c r="CQ316" s="135"/>
      <c r="CR316" s="135"/>
      <c r="CS316" s="135"/>
      <c r="CT316" s="135"/>
      <c r="CU316" s="135"/>
      <c r="CX316" s="135"/>
      <c r="DH316" s="135"/>
      <c r="DR316" s="135"/>
      <c r="EB316" s="135"/>
      <c r="EL316" s="135"/>
      <c r="EV316" s="135"/>
      <c r="FF316" s="135"/>
      <c r="FP316" s="135"/>
      <c r="FZ316" s="135"/>
      <c r="GJ316" s="135"/>
      <c r="GT316" s="135"/>
      <c r="HD316" s="135"/>
      <c r="HN316" s="135"/>
      <c r="HX316" s="135"/>
      <c r="IH316" s="135"/>
      <c r="IR316" s="135"/>
      <c r="JB316" s="135"/>
      <c r="JL316" s="135"/>
    </row>
    <row xmlns:x14ac="http://schemas.microsoft.com/office/spreadsheetml/2009/9/ac" r="317" s="3" customFormat="true" x14ac:dyDescent="0.25">
      <c r="A317" s="419"/>
      <c r="B317" s="135"/>
      <c r="L317" s="135"/>
      <c r="V317" s="135"/>
      <c r="AF317" s="135"/>
      <c r="AP317" s="135"/>
      <c r="AZ317" s="135"/>
      <c r="BJ317" s="135"/>
      <c r="BT317" s="135"/>
      <c r="CD317" s="135"/>
      <c r="CN317" s="135"/>
      <c r="CO317" s="135"/>
      <c r="CP317" s="135"/>
      <c r="CQ317" s="135"/>
      <c r="CR317" s="135"/>
      <c r="CS317" s="135"/>
      <c r="CT317" s="135"/>
      <c r="CU317" s="135"/>
      <c r="CX317" s="135"/>
      <c r="DH317" s="135"/>
      <c r="DR317" s="135"/>
      <c r="EB317" s="135"/>
      <c r="EL317" s="135"/>
      <c r="EV317" s="135"/>
      <c r="FF317" s="135"/>
      <c r="FP317" s="135"/>
      <c r="FZ317" s="135"/>
      <c r="GJ317" s="135"/>
      <c r="GT317" s="135"/>
      <c r="HD317" s="135"/>
      <c r="HN317" s="135"/>
      <c r="HX317" s="135"/>
      <c r="IH317" s="135"/>
      <c r="IR317" s="135"/>
      <c r="JB317" s="135"/>
      <c r="JL317" s="135"/>
    </row>
    <row xmlns:x14ac="http://schemas.microsoft.com/office/spreadsheetml/2009/9/ac" r="318" s="3" customFormat="true" x14ac:dyDescent="0.25">
      <c r="A318" s="419"/>
      <c r="B318" s="135"/>
      <c r="L318" s="135"/>
      <c r="V318" s="135"/>
      <c r="AF318" s="135"/>
      <c r="AP318" s="135"/>
      <c r="AZ318" s="135"/>
      <c r="BJ318" s="135"/>
      <c r="BT318" s="135"/>
      <c r="CD318" s="135"/>
      <c r="CN318" s="135"/>
      <c r="CO318" s="135"/>
      <c r="CP318" s="135"/>
      <c r="CQ318" s="135"/>
      <c r="CR318" s="135"/>
      <c r="CS318" s="135"/>
      <c r="CT318" s="135"/>
      <c r="CU318" s="135"/>
      <c r="CX318" s="135"/>
      <c r="DH318" s="135"/>
      <c r="DR318" s="135"/>
      <c r="EB318" s="135"/>
      <c r="EL318" s="135"/>
      <c r="EV318" s="135"/>
      <c r="FF318" s="135"/>
      <c r="FP318" s="135"/>
      <c r="FZ318" s="135"/>
      <c r="GJ318" s="135"/>
      <c r="GT318" s="135"/>
      <c r="HD318" s="135"/>
      <c r="HN318" s="135"/>
      <c r="HX318" s="135"/>
      <c r="IH318" s="135"/>
      <c r="IR318" s="135"/>
      <c r="JB318" s="135"/>
      <c r="JL318" s="135"/>
    </row>
    <row xmlns:x14ac="http://schemas.microsoft.com/office/spreadsheetml/2009/9/ac" r="319" s="3" customFormat="true" x14ac:dyDescent="0.25">
      <c r="A319" s="419"/>
      <c r="B319" s="135"/>
      <c r="L319" s="135"/>
      <c r="V319" s="135"/>
      <c r="AF319" s="135"/>
      <c r="AP319" s="135"/>
      <c r="AZ319" s="135"/>
      <c r="BJ319" s="135"/>
      <c r="BT319" s="135"/>
      <c r="CD319" s="135"/>
      <c r="CN319" s="135"/>
      <c r="CO319" s="135"/>
      <c r="CP319" s="135"/>
      <c r="CQ319" s="135"/>
      <c r="CR319" s="135"/>
      <c r="CS319" s="135"/>
      <c r="CT319" s="135"/>
      <c r="CU319" s="135"/>
      <c r="CX319" s="135"/>
      <c r="DH319" s="135"/>
      <c r="DR319" s="135"/>
      <c r="EB319" s="135"/>
      <c r="EL319" s="135"/>
      <c r="EV319" s="135"/>
      <c r="FF319" s="135"/>
      <c r="FP319" s="135"/>
      <c r="FZ319" s="135"/>
      <c r="GJ319" s="135"/>
      <c r="GT319" s="135"/>
      <c r="HD319" s="135"/>
      <c r="HN319" s="135"/>
      <c r="HX319" s="135"/>
      <c r="IH319" s="135"/>
      <c r="IR319" s="135"/>
      <c r="JB319" s="135"/>
      <c r="JL319" s="135"/>
    </row>
    <row xmlns:x14ac="http://schemas.microsoft.com/office/spreadsheetml/2009/9/ac" r="320" s="3" customFormat="true" x14ac:dyDescent="0.25">
      <c r="A320" s="419"/>
      <c r="B320" s="135"/>
      <c r="L320" s="135"/>
      <c r="V320" s="135"/>
      <c r="AF320" s="135"/>
      <c r="AP320" s="135"/>
      <c r="AZ320" s="135"/>
      <c r="BJ320" s="135"/>
      <c r="BT320" s="135"/>
      <c r="CD320" s="135"/>
      <c r="CN320" s="135"/>
      <c r="CO320" s="135"/>
      <c r="CP320" s="135"/>
      <c r="CQ320" s="135"/>
      <c r="CR320" s="135"/>
      <c r="CS320" s="135"/>
      <c r="CT320" s="135"/>
      <c r="CU320" s="135"/>
      <c r="CX320" s="135"/>
      <c r="DH320" s="135"/>
      <c r="DR320" s="135"/>
      <c r="EB320" s="135"/>
      <c r="EL320" s="135"/>
      <c r="EV320" s="135"/>
      <c r="FF320" s="135"/>
      <c r="FP320" s="135"/>
      <c r="FZ320" s="135"/>
      <c r="GJ320" s="135"/>
      <c r="GT320" s="135"/>
      <c r="HD320" s="135"/>
      <c r="HN320" s="135"/>
      <c r="HX320" s="135"/>
      <c r="IH320" s="135"/>
      <c r="IR320" s="135"/>
      <c r="JB320" s="135"/>
      <c r="JL320" s="135"/>
    </row>
    <row xmlns:x14ac="http://schemas.microsoft.com/office/spreadsheetml/2009/9/ac" r="321" s="3" customFormat="true" x14ac:dyDescent="0.25">
      <c r="A321" s="419"/>
      <c r="B321" s="135"/>
      <c r="L321" s="135"/>
      <c r="V321" s="135"/>
      <c r="AF321" s="135"/>
      <c r="AP321" s="135"/>
      <c r="AZ321" s="135"/>
      <c r="BJ321" s="135"/>
      <c r="BT321" s="135"/>
      <c r="CD321" s="135"/>
      <c r="CN321" s="135"/>
      <c r="CO321" s="135"/>
      <c r="CP321" s="135"/>
      <c r="CQ321" s="135"/>
      <c r="CR321" s="135"/>
      <c r="CS321" s="135"/>
      <c r="CT321" s="135"/>
      <c r="CU321" s="135"/>
      <c r="CX321" s="135"/>
      <c r="DH321" s="135"/>
      <c r="DR321" s="135"/>
      <c r="EB321" s="135"/>
      <c r="EL321" s="135"/>
      <c r="EV321" s="135"/>
      <c r="FF321" s="135"/>
      <c r="FP321" s="135"/>
      <c r="FZ321" s="135"/>
      <c r="GJ321" s="135"/>
      <c r="GT321" s="135"/>
      <c r="HD321" s="135"/>
      <c r="HN321" s="135"/>
      <c r="HX321" s="135"/>
      <c r="IH321" s="135"/>
      <c r="IR321" s="135"/>
      <c r="JB321" s="135"/>
      <c r="JL321" s="135"/>
    </row>
    <row xmlns:x14ac="http://schemas.microsoft.com/office/spreadsheetml/2009/9/ac" r="322" s="3" customFormat="true" x14ac:dyDescent="0.25">
      <c r="A322" s="419"/>
      <c r="B322" s="135"/>
      <c r="L322" s="135"/>
      <c r="V322" s="135"/>
      <c r="AF322" s="135"/>
      <c r="AP322" s="135"/>
      <c r="AZ322" s="135"/>
      <c r="BJ322" s="135"/>
      <c r="BT322" s="135"/>
      <c r="CD322" s="135"/>
      <c r="CN322" s="135"/>
      <c r="CO322" s="135"/>
      <c r="CP322" s="135"/>
      <c r="CQ322" s="135"/>
      <c r="CR322" s="135"/>
      <c r="CS322" s="135"/>
      <c r="CT322" s="135"/>
      <c r="CU322" s="135"/>
      <c r="CX322" s="135"/>
      <c r="DH322" s="135"/>
      <c r="DR322" s="135"/>
      <c r="EB322" s="135"/>
      <c r="EL322" s="135"/>
      <c r="EV322" s="135"/>
      <c r="FF322" s="135"/>
      <c r="FP322" s="135"/>
      <c r="FZ322" s="135"/>
      <c r="GJ322" s="135"/>
      <c r="GT322" s="135"/>
      <c r="HD322" s="135"/>
      <c r="HN322" s="135"/>
      <c r="HX322" s="135"/>
      <c r="IH322" s="135"/>
      <c r="IR322" s="135"/>
      <c r="JB322" s="135"/>
      <c r="JL322" s="135"/>
    </row>
    <row xmlns:x14ac="http://schemas.microsoft.com/office/spreadsheetml/2009/9/ac" r="323" s="3" customFormat="true" x14ac:dyDescent="0.25">
      <c r="A323" s="419"/>
      <c r="B323" s="135"/>
      <c r="L323" s="135"/>
      <c r="V323" s="135"/>
      <c r="AF323" s="135"/>
      <c r="AP323" s="135"/>
      <c r="AZ323" s="135"/>
      <c r="BJ323" s="135"/>
      <c r="BT323" s="135"/>
      <c r="CD323" s="135"/>
      <c r="CN323" s="135"/>
      <c r="CO323" s="135"/>
      <c r="CP323" s="135"/>
      <c r="CQ323" s="135"/>
      <c r="CR323" s="135"/>
      <c r="CS323" s="135"/>
      <c r="CT323" s="135"/>
      <c r="CU323" s="135"/>
      <c r="CX323" s="135"/>
      <c r="DH323" s="135"/>
      <c r="DR323" s="135"/>
      <c r="EB323" s="135"/>
      <c r="EL323" s="135"/>
      <c r="EV323" s="135"/>
      <c r="FF323" s="135"/>
      <c r="FP323" s="135"/>
      <c r="FZ323" s="135"/>
      <c r="GJ323" s="135"/>
      <c r="GT323" s="135"/>
      <c r="HD323" s="135"/>
      <c r="HN323" s="135"/>
      <c r="HX323" s="135"/>
      <c r="IH323" s="135"/>
      <c r="IR323" s="135"/>
      <c r="JB323" s="135"/>
      <c r="JL323" s="135"/>
    </row>
    <row xmlns:x14ac="http://schemas.microsoft.com/office/spreadsheetml/2009/9/ac" r="324" s="3" customFormat="true" x14ac:dyDescent="0.25">
      <c r="A324" s="419"/>
      <c r="B324" s="135"/>
      <c r="L324" s="135"/>
      <c r="V324" s="135"/>
      <c r="AF324" s="135"/>
      <c r="AP324" s="135"/>
      <c r="AZ324" s="135"/>
      <c r="BJ324" s="135"/>
      <c r="BT324" s="135"/>
      <c r="CD324" s="135"/>
      <c r="CN324" s="135"/>
      <c r="CO324" s="135"/>
      <c r="CP324" s="135"/>
      <c r="CQ324" s="135"/>
      <c r="CR324" s="135"/>
      <c r="CS324" s="135"/>
      <c r="CT324" s="135"/>
      <c r="CU324" s="135"/>
      <c r="CX324" s="135"/>
      <c r="DH324" s="135"/>
      <c r="DR324" s="135"/>
      <c r="EB324" s="135"/>
      <c r="EL324" s="135"/>
      <c r="EV324" s="135"/>
      <c r="FF324" s="135"/>
      <c r="FP324" s="135"/>
      <c r="FZ324" s="135"/>
      <c r="GJ324" s="135"/>
      <c r="GT324" s="135"/>
      <c r="HD324" s="135"/>
      <c r="HN324" s="135"/>
      <c r="HX324" s="135"/>
      <c r="IH324" s="135"/>
      <c r="IR324" s="135"/>
      <c r="JB324" s="135"/>
      <c r="JL324" s="135"/>
    </row>
    <row xmlns:x14ac="http://schemas.microsoft.com/office/spreadsheetml/2009/9/ac" r="325" s="3" customFormat="true" x14ac:dyDescent="0.25">
      <c r="A325" s="419"/>
      <c r="B325" s="135"/>
      <c r="L325" s="135"/>
      <c r="V325" s="135"/>
      <c r="AF325" s="135"/>
      <c r="AP325" s="135"/>
      <c r="AZ325" s="135"/>
      <c r="BJ325" s="135"/>
      <c r="BT325" s="135"/>
      <c r="CD325" s="135"/>
      <c r="CN325" s="135"/>
      <c r="CO325" s="135"/>
      <c r="CP325" s="135"/>
      <c r="CQ325" s="135"/>
      <c r="CR325" s="135"/>
      <c r="CS325" s="135"/>
      <c r="CT325" s="135"/>
      <c r="CU325" s="135"/>
      <c r="CX325" s="135"/>
      <c r="DH325" s="135"/>
      <c r="DR325" s="135"/>
      <c r="EB325" s="135"/>
      <c r="EL325" s="135"/>
      <c r="EV325" s="135"/>
      <c r="FF325" s="135"/>
      <c r="FP325" s="135"/>
      <c r="FZ325" s="135"/>
      <c r="GJ325" s="135"/>
      <c r="GT325" s="135"/>
      <c r="HD325" s="135"/>
      <c r="HN325" s="135"/>
      <c r="HX325" s="135"/>
      <c r="IH325" s="135"/>
      <c r="IR325" s="135"/>
      <c r="JB325" s="135"/>
      <c r="JL325" s="135"/>
    </row>
    <row xmlns:x14ac="http://schemas.microsoft.com/office/spreadsheetml/2009/9/ac" r="326" s="3" customFormat="true" x14ac:dyDescent="0.25">
      <c r="A326" s="419"/>
      <c r="B326" s="135"/>
      <c r="L326" s="135"/>
      <c r="V326" s="135"/>
      <c r="AF326" s="135"/>
      <c r="AP326" s="135"/>
      <c r="AZ326" s="135"/>
      <c r="BJ326" s="135"/>
      <c r="BT326" s="135"/>
      <c r="CD326" s="135"/>
      <c r="CN326" s="135"/>
      <c r="CO326" s="135"/>
      <c r="CP326" s="135"/>
      <c r="CQ326" s="135"/>
      <c r="CR326" s="135"/>
      <c r="CS326" s="135"/>
      <c r="CT326" s="135"/>
      <c r="CU326" s="135"/>
      <c r="CX326" s="135"/>
      <c r="DH326" s="135"/>
      <c r="DR326" s="135"/>
      <c r="EB326" s="135"/>
      <c r="EL326" s="135"/>
      <c r="EV326" s="135"/>
      <c r="FF326" s="135"/>
      <c r="FP326" s="135"/>
      <c r="FZ326" s="135"/>
      <c r="GJ326" s="135"/>
      <c r="GT326" s="135"/>
      <c r="HD326" s="135"/>
      <c r="HN326" s="135"/>
      <c r="HX326" s="135"/>
      <c r="IH326" s="135"/>
      <c r="IR326" s="135"/>
      <c r="JB326" s="135"/>
      <c r="JL326" s="135"/>
    </row>
    <row xmlns:x14ac="http://schemas.microsoft.com/office/spreadsheetml/2009/9/ac" r="327" s="3" customFormat="true" x14ac:dyDescent="0.25">
      <c r="A327" s="419"/>
      <c r="B327" s="135"/>
      <c r="L327" s="135"/>
      <c r="V327" s="135"/>
      <c r="AF327" s="135"/>
      <c r="AP327" s="135"/>
      <c r="AZ327" s="135"/>
      <c r="BJ327" s="135"/>
      <c r="BT327" s="135"/>
      <c r="CD327" s="135"/>
      <c r="CN327" s="135"/>
      <c r="CO327" s="135"/>
      <c r="CP327" s="135"/>
      <c r="CQ327" s="135"/>
      <c r="CR327" s="135"/>
      <c r="CS327" s="135"/>
      <c r="CT327" s="135"/>
      <c r="CU327" s="135"/>
      <c r="CX327" s="135"/>
      <c r="DH327" s="135"/>
      <c r="DR327" s="135"/>
      <c r="EB327" s="135"/>
      <c r="EL327" s="135"/>
      <c r="EV327" s="135"/>
      <c r="FF327" s="135"/>
      <c r="FP327" s="135"/>
      <c r="FZ327" s="135"/>
      <c r="GJ327" s="135"/>
      <c r="GT327" s="135"/>
      <c r="HD327" s="135"/>
      <c r="HN327" s="135"/>
      <c r="HX327" s="135"/>
      <c r="IH327" s="135"/>
      <c r="IR327" s="135"/>
      <c r="JB327" s="135"/>
      <c r="JL327" s="135"/>
    </row>
    <row xmlns:x14ac="http://schemas.microsoft.com/office/spreadsheetml/2009/9/ac" r="328" s="3" customFormat="true" x14ac:dyDescent="0.25">
      <c r="A328" s="419"/>
      <c r="B328" s="135"/>
      <c r="L328" s="135"/>
      <c r="V328" s="135"/>
      <c r="AF328" s="135"/>
      <c r="AP328" s="135"/>
      <c r="AZ328" s="135"/>
      <c r="BJ328" s="135"/>
      <c r="BT328" s="135"/>
      <c r="CD328" s="135"/>
      <c r="CN328" s="135"/>
      <c r="CO328" s="135"/>
      <c r="CP328" s="135"/>
      <c r="CQ328" s="135"/>
      <c r="CR328" s="135"/>
      <c r="CS328" s="135"/>
      <c r="CT328" s="135"/>
      <c r="CU328" s="135"/>
      <c r="CX328" s="135"/>
      <c r="DH328" s="135"/>
      <c r="DR328" s="135"/>
      <c r="EB328" s="135"/>
      <c r="EL328" s="135"/>
      <c r="EV328" s="135"/>
      <c r="FF328" s="135"/>
      <c r="FP328" s="135"/>
      <c r="FZ328" s="135"/>
      <c r="GJ328" s="135"/>
      <c r="GT328" s="135"/>
      <c r="HD328" s="135"/>
      <c r="HN328" s="135"/>
      <c r="HX328" s="135"/>
      <c r="IH328" s="135"/>
      <c r="IR328" s="135"/>
      <c r="JB328" s="135"/>
      <c r="JL328" s="135"/>
    </row>
    <row xmlns:x14ac="http://schemas.microsoft.com/office/spreadsheetml/2009/9/ac" r="329" s="3" customFormat="true" x14ac:dyDescent="0.25">
      <c r="A329" s="419"/>
      <c r="B329" s="135"/>
      <c r="L329" s="135"/>
      <c r="V329" s="135"/>
      <c r="AF329" s="135"/>
      <c r="AP329" s="135"/>
      <c r="AZ329" s="135"/>
      <c r="BJ329" s="135"/>
      <c r="BT329" s="135"/>
      <c r="CD329" s="135"/>
      <c r="CN329" s="135"/>
      <c r="CO329" s="135"/>
      <c r="CP329" s="135"/>
      <c r="CQ329" s="135"/>
      <c r="CR329" s="135"/>
      <c r="CS329" s="135"/>
      <c r="CT329" s="135"/>
      <c r="CU329" s="135"/>
      <c r="CX329" s="135"/>
      <c r="DH329" s="135"/>
      <c r="DR329" s="135"/>
      <c r="EB329" s="135"/>
      <c r="EL329" s="135"/>
      <c r="EV329" s="135"/>
      <c r="FF329" s="135"/>
      <c r="FP329" s="135"/>
      <c r="FZ329" s="135"/>
      <c r="GJ329" s="135"/>
      <c r="GT329" s="135"/>
      <c r="HD329" s="135"/>
      <c r="HN329" s="135"/>
      <c r="HX329" s="135"/>
      <c r="IH329" s="135"/>
      <c r="IR329" s="135"/>
      <c r="JB329" s="135"/>
      <c r="JL329" s="135"/>
    </row>
    <row xmlns:x14ac="http://schemas.microsoft.com/office/spreadsheetml/2009/9/ac" r="330" s="3" customFormat="true" x14ac:dyDescent="0.25">
      <c r="A330" s="419"/>
      <c r="B330" s="135"/>
      <c r="L330" s="135"/>
      <c r="V330" s="135"/>
      <c r="AF330" s="135"/>
      <c r="AP330" s="135"/>
      <c r="AZ330" s="135"/>
      <c r="BJ330" s="135"/>
      <c r="BT330" s="135"/>
      <c r="CD330" s="135"/>
      <c r="CN330" s="135"/>
      <c r="CO330" s="135"/>
      <c r="CP330" s="135"/>
      <c r="CQ330" s="135"/>
      <c r="CR330" s="135"/>
      <c r="CS330" s="135"/>
      <c r="CT330" s="135"/>
      <c r="CU330" s="135"/>
      <c r="CX330" s="135"/>
      <c r="DH330" s="135"/>
      <c r="DR330" s="135"/>
      <c r="EB330" s="135"/>
      <c r="EL330" s="135"/>
      <c r="EV330" s="135"/>
      <c r="FF330" s="135"/>
      <c r="FP330" s="135"/>
      <c r="FZ330" s="135"/>
      <c r="GJ330" s="135"/>
      <c r="GT330" s="135"/>
      <c r="HD330" s="135"/>
      <c r="HN330" s="135"/>
      <c r="HX330" s="135"/>
      <c r="IH330" s="135"/>
      <c r="IR330" s="135"/>
      <c r="JB330" s="135"/>
      <c r="JL330" s="135"/>
    </row>
    <row xmlns:x14ac="http://schemas.microsoft.com/office/spreadsheetml/2009/9/ac" r="331" s="3" customFormat="true" x14ac:dyDescent="0.25">
      <c r="A331" s="419"/>
      <c r="B331" s="135"/>
      <c r="L331" s="135"/>
      <c r="V331" s="135"/>
      <c r="AF331" s="135"/>
      <c r="AP331" s="135"/>
      <c r="AZ331" s="135"/>
      <c r="BJ331" s="135"/>
      <c r="BT331" s="135"/>
      <c r="CD331" s="135"/>
      <c r="CN331" s="135"/>
      <c r="CO331" s="135"/>
      <c r="CP331" s="135"/>
      <c r="CQ331" s="135"/>
      <c r="CR331" s="135"/>
      <c r="CS331" s="135"/>
      <c r="CT331" s="135"/>
      <c r="CU331" s="135"/>
      <c r="CX331" s="135"/>
      <c r="DH331" s="135"/>
      <c r="DR331" s="135"/>
      <c r="EB331" s="135"/>
      <c r="EL331" s="135"/>
      <c r="EV331" s="135"/>
      <c r="FF331" s="135"/>
      <c r="FP331" s="135"/>
      <c r="FZ331" s="135"/>
      <c r="GJ331" s="135"/>
      <c r="GT331" s="135"/>
      <c r="HD331" s="135"/>
      <c r="HN331" s="135"/>
      <c r="HX331" s="135"/>
      <c r="IH331" s="135"/>
      <c r="IR331" s="135"/>
      <c r="JB331" s="135"/>
      <c r="JL331" s="135"/>
    </row>
    <row xmlns:x14ac="http://schemas.microsoft.com/office/spreadsheetml/2009/9/ac" r="332" s="3" customFormat="true" x14ac:dyDescent="0.25">
      <c r="A332" s="419"/>
      <c r="B332" s="135"/>
      <c r="L332" s="135"/>
      <c r="V332" s="135"/>
      <c r="AF332" s="135"/>
      <c r="AP332" s="135"/>
      <c r="AZ332" s="135"/>
      <c r="BJ332" s="135"/>
      <c r="BT332" s="135"/>
      <c r="CD332" s="135"/>
      <c r="CN332" s="135"/>
      <c r="CO332" s="135"/>
      <c r="CP332" s="135"/>
      <c r="CQ332" s="135"/>
      <c r="CR332" s="135"/>
      <c r="CS332" s="135"/>
      <c r="CT332" s="135"/>
      <c r="CU332" s="135"/>
      <c r="CX332" s="135"/>
      <c r="DH332" s="135"/>
      <c r="DR332" s="135"/>
      <c r="EB332" s="135"/>
      <c r="EL332" s="135"/>
      <c r="EV332" s="135"/>
      <c r="FF332" s="135"/>
      <c r="FP332" s="135"/>
      <c r="FZ332" s="135"/>
      <c r="GJ332" s="135"/>
      <c r="GT332" s="135"/>
      <c r="HD332" s="135"/>
      <c r="HN332" s="135"/>
      <c r="HX332" s="135"/>
      <c r="IH332" s="135"/>
      <c r="IR332" s="135"/>
      <c r="JB332" s="135"/>
      <c r="JL332" s="135"/>
    </row>
    <row xmlns:x14ac="http://schemas.microsoft.com/office/spreadsheetml/2009/9/ac" r="333" s="3" customFormat="true" x14ac:dyDescent="0.25">
      <c r="A333" s="419"/>
      <c r="B333" s="135"/>
      <c r="L333" s="135"/>
      <c r="V333" s="135"/>
      <c r="AF333" s="135"/>
      <c r="AP333" s="135"/>
      <c r="AZ333" s="135"/>
      <c r="BJ333" s="135"/>
      <c r="BT333" s="135"/>
      <c r="CD333" s="135"/>
      <c r="CN333" s="135"/>
      <c r="CO333" s="135"/>
      <c r="CP333" s="135"/>
      <c r="CQ333" s="135"/>
      <c r="CR333" s="135"/>
      <c r="CS333" s="135"/>
      <c r="CT333" s="135"/>
      <c r="CU333" s="135"/>
      <c r="CX333" s="135"/>
      <c r="DH333" s="135"/>
      <c r="DR333" s="135"/>
      <c r="EB333" s="135"/>
      <c r="EL333" s="135"/>
      <c r="EV333" s="135"/>
      <c r="FF333" s="135"/>
      <c r="FP333" s="135"/>
      <c r="FZ333" s="135"/>
      <c r="GJ333" s="135"/>
      <c r="GT333" s="135"/>
      <c r="HD333" s="135"/>
      <c r="HN333" s="135"/>
      <c r="HX333" s="135"/>
      <c r="IH333" s="135"/>
      <c r="IR333" s="135"/>
      <c r="JB333" s="135"/>
      <c r="JL333" s="135"/>
    </row>
    <row xmlns:x14ac="http://schemas.microsoft.com/office/spreadsheetml/2009/9/ac" r="334" s="3" customFormat="true" x14ac:dyDescent="0.25">
      <c r="A334" s="419"/>
      <c r="B334" s="135"/>
      <c r="L334" s="135"/>
      <c r="V334" s="135"/>
      <c r="AF334" s="135"/>
      <c r="AP334" s="135"/>
      <c r="AZ334" s="135"/>
      <c r="BJ334" s="135"/>
      <c r="BT334" s="135"/>
      <c r="CD334" s="135"/>
      <c r="CN334" s="135"/>
      <c r="CO334" s="135"/>
      <c r="CP334" s="135"/>
      <c r="CQ334" s="135"/>
      <c r="CR334" s="135"/>
      <c r="CS334" s="135"/>
      <c r="CT334" s="135"/>
      <c r="CU334" s="135"/>
      <c r="CX334" s="135"/>
      <c r="DH334" s="135"/>
      <c r="DR334" s="135"/>
      <c r="EB334" s="135"/>
      <c r="EL334" s="135"/>
      <c r="EV334" s="135"/>
      <c r="FF334" s="135"/>
      <c r="FP334" s="135"/>
      <c r="FZ334" s="135"/>
      <c r="GJ334" s="135"/>
      <c r="GT334" s="135"/>
      <c r="HD334" s="135"/>
      <c r="HN334" s="135"/>
      <c r="HX334" s="135"/>
      <c r="IH334" s="135"/>
      <c r="IR334" s="135"/>
      <c r="JB334" s="135"/>
      <c r="JL334" s="135"/>
    </row>
    <row xmlns:x14ac="http://schemas.microsoft.com/office/spreadsheetml/2009/9/ac" r="335" s="3" customFormat="true" x14ac:dyDescent="0.25">
      <c r="A335" s="419"/>
      <c r="B335" s="135"/>
      <c r="L335" s="135"/>
      <c r="V335" s="135"/>
      <c r="AF335" s="135"/>
      <c r="AP335" s="135"/>
      <c r="AZ335" s="135"/>
      <c r="BJ335" s="135"/>
      <c r="BT335" s="135"/>
      <c r="CD335" s="135"/>
      <c r="CN335" s="135"/>
      <c r="CO335" s="135"/>
      <c r="CP335" s="135"/>
      <c r="CQ335" s="135"/>
      <c r="CR335" s="135"/>
      <c r="CS335" s="135"/>
      <c r="CT335" s="135"/>
      <c r="CU335" s="135"/>
      <c r="CX335" s="135"/>
      <c r="DH335" s="135"/>
      <c r="DR335" s="135"/>
      <c r="EB335" s="135"/>
      <c r="EL335" s="135"/>
      <c r="EV335" s="135"/>
      <c r="FF335" s="135"/>
      <c r="FP335" s="135"/>
      <c r="FZ335" s="135"/>
      <c r="GJ335" s="135"/>
      <c r="GT335" s="135"/>
      <c r="HD335" s="135"/>
      <c r="HN335" s="135"/>
      <c r="HX335" s="135"/>
      <c r="IH335" s="135"/>
      <c r="IR335" s="135"/>
      <c r="JB335" s="135"/>
      <c r="JL335" s="135"/>
    </row>
    <row xmlns:x14ac="http://schemas.microsoft.com/office/spreadsheetml/2009/9/ac" r="336" s="3" customFormat="true" x14ac:dyDescent="0.25">
      <c r="A336" s="419"/>
      <c r="B336" s="135"/>
      <c r="L336" s="135"/>
      <c r="V336" s="135"/>
      <c r="AF336" s="135"/>
      <c r="AP336" s="135"/>
      <c r="AZ336" s="135"/>
      <c r="BJ336" s="135"/>
      <c r="BT336" s="135"/>
      <c r="CD336" s="135"/>
      <c r="CN336" s="135"/>
      <c r="CO336" s="135"/>
      <c r="CP336" s="135"/>
      <c r="CQ336" s="135"/>
      <c r="CR336" s="135"/>
      <c r="CS336" s="135"/>
      <c r="CT336" s="135"/>
      <c r="CU336" s="135"/>
      <c r="CX336" s="135"/>
      <c r="DH336" s="135"/>
      <c r="DR336" s="135"/>
      <c r="EB336" s="135"/>
      <c r="EL336" s="135"/>
      <c r="EV336" s="135"/>
      <c r="FF336" s="135"/>
      <c r="FP336" s="135"/>
      <c r="FZ336" s="135"/>
      <c r="GJ336" s="135"/>
      <c r="GT336" s="135"/>
      <c r="HD336" s="135"/>
      <c r="HN336" s="135"/>
      <c r="HX336" s="135"/>
      <c r="IH336" s="135"/>
      <c r="IR336" s="135"/>
      <c r="JB336" s="135"/>
      <c r="JL336" s="135"/>
    </row>
    <row xmlns:x14ac="http://schemas.microsoft.com/office/spreadsheetml/2009/9/ac" r="337" s="3" customFormat="true" x14ac:dyDescent="0.25">
      <c r="A337" s="419"/>
      <c r="B337" s="135"/>
      <c r="L337" s="135"/>
      <c r="V337" s="135"/>
      <c r="AF337" s="135"/>
      <c r="AP337" s="135"/>
      <c r="AZ337" s="135"/>
      <c r="BJ337" s="135"/>
      <c r="BT337" s="135"/>
      <c r="CD337" s="135"/>
      <c r="CN337" s="135"/>
      <c r="CO337" s="135"/>
      <c r="CP337" s="135"/>
      <c r="CQ337" s="135"/>
      <c r="CR337" s="135"/>
      <c r="CS337" s="135"/>
      <c r="CT337" s="135"/>
      <c r="CU337" s="135"/>
      <c r="CX337" s="135"/>
      <c r="DH337" s="135"/>
      <c r="DR337" s="135"/>
      <c r="EB337" s="135"/>
      <c r="EL337" s="135"/>
      <c r="EV337" s="135"/>
      <c r="FF337" s="135"/>
      <c r="FP337" s="135"/>
      <c r="FZ337" s="135"/>
      <c r="GJ337" s="135"/>
      <c r="GT337" s="135"/>
      <c r="HD337" s="135"/>
      <c r="HN337" s="135"/>
      <c r="HX337" s="135"/>
      <c r="IH337" s="135"/>
      <c r="IR337" s="135"/>
      <c r="JB337" s="135"/>
      <c r="JL337" s="135"/>
    </row>
    <row xmlns:x14ac="http://schemas.microsoft.com/office/spreadsheetml/2009/9/ac" r="338" s="3" customFormat="true" x14ac:dyDescent="0.25">
      <c r="A338" s="419"/>
      <c r="B338" s="135"/>
      <c r="L338" s="135"/>
      <c r="V338" s="135"/>
      <c r="AF338" s="135"/>
      <c r="AP338" s="135"/>
      <c r="AZ338" s="135"/>
      <c r="BJ338" s="135"/>
      <c r="BT338" s="135"/>
      <c r="CD338" s="135"/>
      <c r="CN338" s="135"/>
      <c r="CO338" s="135"/>
      <c r="CP338" s="135"/>
      <c r="CQ338" s="135"/>
      <c r="CR338" s="135"/>
      <c r="CS338" s="135"/>
      <c r="CT338" s="135"/>
      <c r="CU338" s="135"/>
      <c r="CX338" s="135"/>
      <c r="DH338" s="135"/>
      <c r="DR338" s="135"/>
      <c r="EB338" s="135"/>
      <c r="EL338" s="135"/>
      <c r="EV338" s="135"/>
      <c r="FF338" s="135"/>
      <c r="FP338" s="135"/>
      <c r="FZ338" s="135"/>
      <c r="GJ338" s="135"/>
      <c r="GT338" s="135"/>
      <c r="HD338" s="135"/>
      <c r="HN338" s="135"/>
      <c r="HX338" s="135"/>
      <c r="IH338" s="135"/>
      <c r="IR338" s="135"/>
      <c r="JB338" s="135"/>
      <c r="JL338" s="135"/>
    </row>
    <row xmlns:x14ac="http://schemas.microsoft.com/office/spreadsheetml/2009/9/ac" r="339" s="3" customFormat="true" x14ac:dyDescent="0.25">
      <c r="A339" s="419"/>
      <c r="B339" s="135"/>
      <c r="L339" s="135"/>
      <c r="V339" s="135"/>
      <c r="AF339" s="135"/>
      <c r="AP339" s="135"/>
      <c r="AZ339" s="135"/>
      <c r="BJ339" s="135"/>
      <c r="BT339" s="135"/>
      <c r="CD339" s="135"/>
      <c r="CN339" s="135"/>
      <c r="CO339" s="135"/>
      <c r="CP339" s="135"/>
      <c r="CQ339" s="135"/>
      <c r="CR339" s="135"/>
      <c r="CS339" s="135"/>
      <c r="CT339" s="135"/>
      <c r="CU339" s="135"/>
      <c r="CX339" s="135"/>
      <c r="DH339" s="135"/>
      <c r="DR339" s="135"/>
      <c r="EB339" s="135"/>
      <c r="EL339" s="135"/>
      <c r="EV339" s="135"/>
      <c r="FF339" s="135"/>
      <c r="FP339" s="135"/>
      <c r="FZ339" s="135"/>
      <c r="GJ339" s="135"/>
      <c r="GT339" s="135"/>
      <c r="HD339" s="135"/>
      <c r="HN339" s="135"/>
      <c r="HX339" s="135"/>
      <c r="IH339" s="135"/>
      <c r="IR339" s="135"/>
      <c r="JB339" s="135"/>
      <c r="JL339" s="135"/>
    </row>
    <row xmlns:x14ac="http://schemas.microsoft.com/office/spreadsheetml/2009/9/ac" r="340" s="3" customFormat="true" x14ac:dyDescent="0.25">
      <c r="A340" s="419"/>
      <c r="B340" s="135"/>
      <c r="L340" s="135"/>
      <c r="V340" s="135"/>
      <c r="AF340" s="135"/>
      <c r="AP340" s="135"/>
      <c r="AZ340" s="135"/>
      <c r="BJ340" s="135"/>
      <c r="BT340" s="135"/>
      <c r="CD340" s="135"/>
      <c r="CN340" s="135"/>
      <c r="CO340" s="135"/>
      <c r="CP340" s="135"/>
      <c r="CQ340" s="135"/>
      <c r="CR340" s="135"/>
      <c r="CS340" s="135"/>
      <c r="CT340" s="135"/>
      <c r="CU340" s="135"/>
      <c r="CX340" s="135"/>
      <c r="DH340" s="135"/>
      <c r="DR340" s="135"/>
      <c r="EB340" s="135"/>
      <c r="EL340" s="135"/>
      <c r="EV340" s="135"/>
      <c r="FF340" s="135"/>
      <c r="FP340" s="135"/>
      <c r="FZ340" s="135"/>
      <c r="GJ340" s="135"/>
      <c r="GT340" s="135"/>
      <c r="HD340" s="135"/>
      <c r="HN340" s="135"/>
      <c r="HX340" s="135"/>
      <c r="IH340" s="135"/>
      <c r="IR340" s="135"/>
      <c r="JB340" s="135"/>
      <c r="JL340" s="135"/>
    </row>
    <row xmlns:x14ac="http://schemas.microsoft.com/office/spreadsheetml/2009/9/ac" r="341" s="3" customFormat="true" x14ac:dyDescent="0.25">
      <c r="A341" s="419"/>
      <c r="B341" s="135"/>
      <c r="L341" s="135"/>
      <c r="V341" s="135"/>
      <c r="AF341" s="135"/>
      <c r="AP341" s="135"/>
      <c r="AZ341" s="135"/>
      <c r="BJ341" s="135"/>
      <c r="BT341" s="135"/>
      <c r="CD341" s="135"/>
      <c r="CN341" s="135"/>
      <c r="CO341" s="135"/>
      <c r="CP341" s="135"/>
      <c r="CQ341" s="135"/>
      <c r="CR341" s="135"/>
      <c r="CS341" s="135"/>
      <c r="CT341" s="135"/>
      <c r="CU341" s="135"/>
      <c r="CX341" s="135"/>
      <c r="DH341" s="135"/>
      <c r="DR341" s="135"/>
      <c r="EB341" s="135"/>
      <c r="EL341" s="135"/>
      <c r="EV341" s="135"/>
      <c r="FF341" s="135"/>
      <c r="FP341" s="135"/>
      <c r="FZ341" s="135"/>
      <c r="GJ341" s="135"/>
      <c r="GT341" s="135"/>
      <c r="HD341" s="135"/>
      <c r="HN341" s="135"/>
      <c r="HX341" s="135"/>
      <c r="IH341" s="135"/>
      <c r="IR341" s="135"/>
      <c r="JB341" s="135"/>
      <c r="JL341" s="135"/>
    </row>
    <row xmlns:x14ac="http://schemas.microsoft.com/office/spreadsheetml/2009/9/ac" r="342" s="3" customFormat="true" x14ac:dyDescent="0.25">
      <c r="A342" s="419"/>
      <c r="B342" s="135"/>
      <c r="L342" s="135"/>
      <c r="V342" s="135"/>
      <c r="AF342" s="135"/>
      <c r="AP342" s="135"/>
      <c r="AZ342" s="135"/>
      <c r="BJ342" s="135"/>
      <c r="BT342" s="135"/>
      <c r="CD342" s="135"/>
      <c r="CN342" s="135"/>
      <c r="CO342" s="135"/>
      <c r="CP342" s="135"/>
      <c r="CQ342" s="135"/>
      <c r="CR342" s="135"/>
      <c r="CS342" s="135"/>
      <c r="CT342" s="135"/>
      <c r="CU342" s="135"/>
      <c r="CX342" s="135"/>
      <c r="DH342" s="135"/>
      <c r="DR342" s="135"/>
      <c r="EB342" s="135"/>
      <c r="EL342" s="135"/>
      <c r="EV342" s="135"/>
      <c r="FF342" s="135"/>
      <c r="FP342" s="135"/>
      <c r="FZ342" s="135"/>
      <c r="GJ342" s="135"/>
      <c r="GT342" s="135"/>
      <c r="HD342" s="135"/>
      <c r="HN342" s="135"/>
      <c r="HX342" s="135"/>
      <c r="IH342" s="135"/>
      <c r="IR342" s="135"/>
      <c r="JB342" s="135"/>
      <c r="JL342" s="135"/>
    </row>
    <row xmlns:x14ac="http://schemas.microsoft.com/office/spreadsheetml/2009/9/ac" r="343" s="3" customFormat="true" x14ac:dyDescent="0.25">
      <c r="A343" s="419"/>
      <c r="B343" s="135"/>
      <c r="L343" s="135"/>
      <c r="V343" s="135"/>
      <c r="AF343" s="135"/>
      <c r="AP343" s="135"/>
      <c r="AZ343" s="135"/>
      <c r="BJ343" s="135"/>
      <c r="BT343" s="135"/>
      <c r="CD343" s="135"/>
      <c r="CN343" s="135"/>
      <c r="CO343" s="135"/>
      <c r="CP343" s="135"/>
      <c r="CQ343" s="135"/>
      <c r="CR343" s="135"/>
      <c r="CS343" s="135"/>
      <c r="CT343" s="135"/>
      <c r="CU343" s="135"/>
      <c r="CX343" s="135"/>
      <c r="DH343" s="135"/>
      <c r="DR343" s="135"/>
      <c r="EB343" s="135"/>
      <c r="EL343" s="135"/>
      <c r="EV343" s="135"/>
      <c r="FF343" s="135"/>
      <c r="FP343" s="135"/>
      <c r="FZ343" s="135"/>
      <c r="GJ343" s="135"/>
      <c r="GT343" s="135"/>
      <c r="HD343" s="135"/>
      <c r="HN343" s="135"/>
      <c r="HX343" s="135"/>
      <c r="IH343" s="135"/>
      <c r="IR343" s="135"/>
      <c r="JB343" s="135"/>
      <c r="JL343" s="135"/>
    </row>
    <row xmlns:x14ac="http://schemas.microsoft.com/office/spreadsheetml/2009/9/ac" r="344" s="3" customFormat="true" x14ac:dyDescent="0.25">
      <c r="A344" s="419"/>
      <c r="B344" s="135"/>
      <c r="L344" s="135"/>
      <c r="V344" s="135"/>
      <c r="AF344" s="135"/>
      <c r="AP344" s="135"/>
      <c r="AZ344" s="135"/>
      <c r="BJ344" s="135"/>
      <c r="BT344" s="135"/>
      <c r="CD344" s="135"/>
      <c r="CN344" s="135"/>
      <c r="CO344" s="135"/>
      <c r="CP344" s="135"/>
      <c r="CQ344" s="135"/>
      <c r="CR344" s="135"/>
      <c r="CS344" s="135"/>
      <c r="CT344" s="135"/>
      <c r="CU344" s="135"/>
      <c r="CX344" s="135"/>
      <c r="DH344" s="135"/>
      <c r="DR344" s="135"/>
      <c r="EB344" s="135"/>
      <c r="EL344" s="135"/>
      <c r="EV344" s="135"/>
      <c r="FF344" s="135"/>
      <c r="FP344" s="135"/>
      <c r="FZ344" s="135"/>
      <c r="GJ344" s="135"/>
      <c r="GT344" s="135"/>
      <c r="HD344" s="135"/>
      <c r="HN344" s="135"/>
      <c r="HX344" s="135"/>
      <c r="IH344" s="135"/>
      <c r="IR344" s="135"/>
      <c r="JB344" s="135"/>
      <c r="JL344" s="135"/>
    </row>
    <row xmlns:x14ac="http://schemas.microsoft.com/office/spreadsheetml/2009/9/ac" r="345" s="3" customFormat="true" x14ac:dyDescent="0.25">
      <c r="A345" s="419"/>
      <c r="B345" s="135"/>
      <c r="L345" s="135"/>
      <c r="V345" s="135"/>
      <c r="AF345" s="135"/>
      <c r="AP345" s="135"/>
      <c r="AZ345" s="135"/>
      <c r="BJ345" s="135"/>
      <c r="BT345" s="135"/>
      <c r="CD345" s="135"/>
      <c r="CN345" s="135"/>
      <c r="CO345" s="135"/>
      <c r="CP345" s="135"/>
      <c r="CQ345" s="135"/>
      <c r="CR345" s="135"/>
      <c r="CS345" s="135"/>
      <c r="CT345" s="135"/>
      <c r="CU345" s="135"/>
      <c r="CX345" s="135"/>
      <c r="DH345" s="135"/>
      <c r="DR345" s="135"/>
      <c r="EB345" s="135"/>
      <c r="EL345" s="135"/>
      <c r="EV345" s="135"/>
      <c r="FF345" s="135"/>
      <c r="FP345" s="135"/>
      <c r="FZ345" s="135"/>
      <c r="GJ345" s="135"/>
      <c r="GT345" s="135"/>
      <c r="HD345" s="135"/>
      <c r="HN345" s="135"/>
      <c r="HX345" s="135"/>
      <c r="IH345" s="135"/>
      <c r="IR345" s="135"/>
      <c r="JB345" s="135"/>
      <c r="JL345" s="135"/>
    </row>
    <row xmlns:x14ac="http://schemas.microsoft.com/office/spreadsheetml/2009/9/ac" r="346" s="3" customFormat="true" x14ac:dyDescent="0.25">
      <c r="A346" s="419"/>
      <c r="B346" s="135"/>
      <c r="L346" s="135"/>
      <c r="V346" s="135"/>
      <c r="AF346" s="135"/>
      <c r="AP346" s="135"/>
      <c r="AZ346" s="135"/>
      <c r="BJ346" s="135"/>
      <c r="BT346" s="135"/>
      <c r="CD346" s="135"/>
      <c r="CN346" s="135"/>
      <c r="CO346" s="135"/>
      <c r="CP346" s="135"/>
      <c r="CQ346" s="135"/>
      <c r="CR346" s="135"/>
      <c r="CS346" s="135"/>
      <c r="CT346" s="135"/>
      <c r="CU346" s="135"/>
      <c r="CX346" s="135"/>
      <c r="DH346" s="135"/>
      <c r="DR346" s="135"/>
      <c r="EB346" s="135"/>
      <c r="EL346" s="135"/>
      <c r="EV346" s="135"/>
      <c r="FF346" s="135"/>
      <c r="FP346" s="135"/>
      <c r="FZ346" s="135"/>
      <c r="GJ346" s="135"/>
      <c r="GT346" s="135"/>
      <c r="HD346" s="135"/>
      <c r="HN346" s="135"/>
      <c r="HX346" s="135"/>
      <c r="IH346" s="135"/>
      <c r="IR346" s="135"/>
      <c r="JB346" s="135"/>
      <c r="JL346" s="135"/>
    </row>
    <row xmlns:x14ac="http://schemas.microsoft.com/office/spreadsheetml/2009/9/ac" r="347" s="3" customFormat="true" x14ac:dyDescent="0.25">
      <c r="A347" s="419"/>
      <c r="B347" s="135"/>
      <c r="L347" s="135"/>
      <c r="V347" s="135"/>
      <c r="AF347" s="135"/>
      <c r="AP347" s="135"/>
      <c r="AZ347" s="135"/>
      <c r="BJ347" s="135"/>
      <c r="BT347" s="135"/>
      <c r="CD347" s="135"/>
      <c r="CN347" s="135"/>
      <c r="CO347" s="135"/>
      <c r="CP347" s="135"/>
      <c r="CQ347" s="135"/>
      <c r="CR347" s="135"/>
      <c r="CS347" s="135"/>
      <c r="CT347" s="135"/>
      <c r="CU347" s="135"/>
      <c r="CX347" s="135"/>
      <c r="DH347" s="135"/>
      <c r="DR347" s="135"/>
      <c r="EB347" s="135"/>
      <c r="EL347" s="135"/>
      <c r="EV347" s="135"/>
      <c r="FF347" s="135"/>
      <c r="FP347" s="135"/>
      <c r="FZ347" s="135"/>
      <c r="GJ347" s="135"/>
      <c r="GT347" s="135"/>
      <c r="HD347" s="135"/>
      <c r="HN347" s="135"/>
      <c r="HX347" s="135"/>
      <c r="IH347" s="135"/>
      <c r="IR347" s="135"/>
      <c r="JB347" s="135"/>
      <c r="JL347" s="135"/>
    </row>
    <row xmlns:x14ac="http://schemas.microsoft.com/office/spreadsheetml/2009/9/ac" r="348" s="3" customFormat="true" x14ac:dyDescent="0.25">
      <c r="A348" s="419"/>
      <c r="B348" s="135"/>
      <c r="L348" s="135"/>
      <c r="V348" s="135"/>
      <c r="AF348" s="135"/>
      <c r="AP348" s="135"/>
      <c r="AZ348" s="135"/>
      <c r="BJ348" s="135"/>
      <c r="BT348" s="135"/>
      <c r="CD348" s="135"/>
      <c r="CN348" s="135"/>
      <c r="CO348" s="135"/>
      <c r="CP348" s="135"/>
      <c r="CQ348" s="135"/>
      <c r="CR348" s="135"/>
      <c r="CS348" s="135"/>
      <c r="CT348" s="135"/>
      <c r="CU348" s="135"/>
      <c r="CX348" s="135"/>
      <c r="DH348" s="135"/>
      <c r="DR348" s="135"/>
      <c r="EB348" s="135"/>
      <c r="EL348" s="135"/>
      <c r="EV348" s="135"/>
      <c r="FF348" s="135"/>
      <c r="FP348" s="135"/>
      <c r="FZ348" s="135"/>
      <c r="GJ348" s="135"/>
      <c r="GT348" s="135"/>
      <c r="HD348" s="135"/>
      <c r="HN348" s="135"/>
      <c r="HX348" s="135"/>
      <c r="IH348" s="135"/>
      <c r="IR348" s="135"/>
      <c r="JB348" s="135"/>
      <c r="JL348" s="135"/>
    </row>
    <row xmlns:x14ac="http://schemas.microsoft.com/office/spreadsheetml/2009/9/ac" r="349" s="3" customFormat="true" x14ac:dyDescent="0.25">
      <c r="A349" s="419"/>
      <c r="B349" s="135"/>
      <c r="L349" s="135"/>
      <c r="V349" s="135"/>
      <c r="AF349" s="135"/>
      <c r="AP349" s="135"/>
      <c r="AZ349" s="135"/>
      <c r="BJ349" s="135"/>
      <c r="BT349" s="135"/>
      <c r="CD349" s="135"/>
      <c r="CN349" s="135"/>
      <c r="CO349" s="135"/>
      <c r="CP349" s="135"/>
      <c r="CQ349" s="135"/>
      <c r="CR349" s="135"/>
      <c r="CS349" s="135"/>
      <c r="CT349" s="135"/>
      <c r="CU349" s="135"/>
      <c r="CX349" s="135"/>
      <c r="DH349" s="135"/>
      <c r="DR349" s="135"/>
      <c r="EB349" s="135"/>
      <c r="EL349" s="135"/>
      <c r="EV349" s="135"/>
      <c r="FF349" s="135"/>
      <c r="FP349" s="135"/>
      <c r="FZ349" s="135"/>
      <c r="GJ349" s="135"/>
      <c r="GT349" s="135"/>
      <c r="HD349" s="135"/>
      <c r="HN349" s="135"/>
      <c r="HX349" s="135"/>
      <c r="IH349" s="135"/>
      <c r="IR349" s="135"/>
      <c r="JB349" s="135"/>
      <c r="JL349" s="135"/>
    </row>
    <row xmlns:x14ac="http://schemas.microsoft.com/office/spreadsheetml/2009/9/ac" r="350" s="3" customFormat="true" x14ac:dyDescent="0.25">
      <c r="A350" s="419"/>
      <c r="B350" s="135"/>
      <c r="L350" s="135"/>
      <c r="V350" s="135"/>
      <c r="AF350" s="135"/>
      <c r="AP350" s="135"/>
      <c r="AZ350" s="135"/>
      <c r="BJ350" s="135"/>
      <c r="BT350" s="135"/>
      <c r="CD350" s="135"/>
      <c r="CN350" s="135"/>
      <c r="CO350" s="135"/>
      <c r="CP350" s="135"/>
      <c r="CQ350" s="135"/>
      <c r="CR350" s="135"/>
      <c r="CS350" s="135"/>
      <c r="CT350" s="135"/>
      <c r="CU350" s="135"/>
      <c r="CX350" s="135"/>
      <c r="DH350" s="135"/>
      <c r="DR350" s="135"/>
      <c r="EB350" s="135"/>
      <c r="EL350" s="135"/>
      <c r="EV350" s="135"/>
      <c r="FF350" s="135"/>
      <c r="FP350" s="135"/>
      <c r="FZ350" s="135"/>
      <c r="GJ350" s="135"/>
      <c r="GT350" s="135"/>
      <c r="HD350" s="135"/>
      <c r="HN350" s="135"/>
      <c r="HX350" s="135"/>
      <c r="IH350" s="135"/>
      <c r="IR350" s="135"/>
      <c r="JB350" s="135"/>
      <c r="JL350" s="135"/>
    </row>
    <row xmlns:x14ac="http://schemas.microsoft.com/office/spreadsheetml/2009/9/ac" r="351" s="3" customFormat="true" x14ac:dyDescent="0.25">
      <c r="A351" s="419"/>
      <c r="B351" s="135"/>
      <c r="L351" s="135"/>
      <c r="V351" s="135"/>
      <c r="AF351" s="135"/>
      <c r="AP351" s="135"/>
      <c r="AZ351" s="135"/>
      <c r="BJ351" s="135"/>
      <c r="BT351" s="135"/>
      <c r="CD351" s="135"/>
      <c r="CN351" s="135"/>
      <c r="CO351" s="135"/>
      <c r="CP351" s="135"/>
      <c r="CQ351" s="135"/>
      <c r="CR351" s="135"/>
      <c r="CS351" s="135"/>
      <c r="CT351" s="135"/>
      <c r="CU351" s="135"/>
      <c r="CX351" s="135"/>
      <c r="DH351" s="135"/>
      <c r="DR351" s="135"/>
      <c r="EB351" s="135"/>
      <c r="EL351" s="135"/>
      <c r="EV351" s="135"/>
      <c r="FF351" s="135"/>
      <c r="FP351" s="135"/>
      <c r="FZ351" s="135"/>
      <c r="GJ351" s="135"/>
      <c r="GT351" s="135"/>
      <c r="HD351" s="135"/>
      <c r="HN351" s="135"/>
      <c r="HX351" s="135"/>
      <c r="IH351" s="135"/>
      <c r="IR351" s="135"/>
      <c r="JB351" s="135"/>
      <c r="JL351" s="135"/>
    </row>
    <row xmlns:x14ac="http://schemas.microsoft.com/office/spreadsheetml/2009/9/ac" r="352" s="3" customFormat="true" x14ac:dyDescent="0.25">
      <c r="A352" s="419"/>
      <c r="B352" s="135"/>
      <c r="L352" s="135"/>
      <c r="V352" s="135"/>
      <c r="AF352" s="135"/>
      <c r="AP352" s="135"/>
      <c r="AZ352" s="135"/>
      <c r="BJ352" s="135"/>
      <c r="BT352" s="135"/>
      <c r="CD352" s="135"/>
      <c r="CN352" s="135"/>
      <c r="CO352" s="135"/>
      <c r="CP352" s="135"/>
      <c r="CQ352" s="135"/>
      <c r="CR352" s="135"/>
      <c r="CS352" s="135"/>
      <c r="CT352" s="135"/>
      <c r="CU352" s="135"/>
      <c r="CX352" s="135"/>
      <c r="DH352" s="135"/>
      <c r="DR352" s="135"/>
      <c r="EB352" s="135"/>
      <c r="EL352" s="135"/>
      <c r="EV352" s="135"/>
      <c r="FF352" s="135"/>
      <c r="FP352" s="135"/>
      <c r="FZ352" s="135"/>
      <c r="GJ352" s="135"/>
      <c r="GT352" s="135"/>
      <c r="HD352" s="135"/>
      <c r="HN352" s="135"/>
      <c r="HX352" s="135"/>
      <c r="IH352" s="135"/>
      <c r="IR352" s="135"/>
      <c r="JB352" s="135"/>
      <c r="JL352" s="135"/>
    </row>
    <row xmlns:x14ac="http://schemas.microsoft.com/office/spreadsheetml/2009/9/ac" r="353" s="3" customFormat="true" x14ac:dyDescent="0.25">
      <c r="A353" s="419"/>
      <c r="B353" s="135"/>
      <c r="L353" s="135"/>
      <c r="V353" s="135"/>
      <c r="AF353" s="135"/>
      <c r="AP353" s="135"/>
      <c r="AZ353" s="135"/>
      <c r="BJ353" s="135"/>
      <c r="BT353" s="135"/>
      <c r="CD353" s="135"/>
      <c r="CN353" s="135"/>
      <c r="CO353" s="135"/>
      <c r="CP353" s="135"/>
      <c r="CQ353" s="135"/>
      <c r="CR353" s="135"/>
      <c r="CS353" s="135"/>
      <c r="CT353" s="135"/>
      <c r="CU353" s="135"/>
      <c r="CX353" s="135"/>
      <c r="DH353" s="135"/>
      <c r="DR353" s="135"/>
      <c r="EB353" s="135"/>
      <c r="EL353" s="135"/>
      <c r="EV353" s="135"/>
      <c r="FF353" s="135"/>
      <c r="FP353" s="135"/>
      <c r="FZ353" s="135"/>
      <c r="GJ353" s="135"/>
      <c r="GT353" s="135"/>
      <c r="HD353" s="135"/>
      <c r="HN353" s="135"/>
      <c r="HX353" s="135"/>
      <c r="IH353" s="135"/>
      <c r="IR353" s="135"/>
      <c r="JB353" s="135"/>
      <c r="JL353" s="135"/>
    </row>
    <row xmlns:x14ac="http://schemas.microsoft.com/office/spreadsheetml/2009/9/ac" r="354" s="3" customFormat="true" x14ac:dyDescent="0.25">
      <c r="A354" s="419"/>
      <c r="B354" s="135"/>
      <c r="L354" s="135"/>
      <c r="V354" s="135"/>
      <c r="AF354" s="135"/>
      <c r="AP354" s="135"/>
      <c r="AZ354" s="135"/>
      <c r="BJ354" s="135"/>
      <c r="BT354" s="135"/>
      <c r="CD354" s="135"/>
      <c r="CN354" s="135"/>
      <c r="CO354" s="135"/>
      <c r="CP354" s="135"/>
      <c r="CQ354" s="135"/>
      <c r="CR354" s="135"/>
      <c r="CS354" s="135"/>
      <c r="CT354" s="135"/>
      <c r="CU354" s="135"/>
      <c r="CX354" s="135"/>
      <c r="DH354" s="135"/>
      <c r="DR354" s="135"/>
      <c r="EB354" s="135"/>
      <c r="EL354" s="135"/>
      <c r="EV354" s="135"/>
      <c r="FF354" s="135"/>
      <c r="FP354" s="135"/>
      <c r="FZ354" s="135"/>
      <c r="GJ354" s="135"/>
      <c r="GT354" s="135"/>
      <c r="HD354" s="135"/>
      <c r="HN354" s="135"/>
      <c r="HX354" s="135"/>
      <c r="IH354" s="135"/>
      <c r="IR354" s="135"/>
      <c r="JB354" s="135"/>
      <c r="JL354" s="135"/>
    </row>
    <row xmlns:x14ac="http://schemas.microsoft.com/office/spreadsheetml/2009/9/ac" r="355" s="3" customFormat="true" x14ac:dyDescent="0.25">
      <c r="A355" s="419"/>
      <c r="B355" s="135"/>
      <c r="L355" s="135"/>
      <c r="V355" s="135"/>
      <c r="AF355" s="135"/>
      <c r="AP355" s="135"/>
      <c r="AZ355" s="135"/>
      <c r="BJ355" s="135"/>
      <c r="BT355" s="135"/>
      <c r="CD355" s="135"/>
      <c r="CN355" s="135"/>
      <c r="CO355" s="135"/>
      <c r="CP355" s="135"/>
      <c r="CQ355" s="135"/>
      <c r="CR355" s="135"/>
      <c r="CS355" s="135"/>
      <c r="CT355" s="135"/>
      <c r="CU355" s="135"/>
      <c r="CX355" s="135"/>
      <c r="DH355" s="135"/>
      <c r="DR355" s="135"/>
      <c r="EB355" s="135"/>
      <c r="EL355" s="135"/>
      <c r="EV355" s="135"/>
      <c r="FF355" s="135"/>
      <c r="FP355" s="135"/>
      <c r="FZ355" s="135"/>
      <c r="GJ355" s="135"/>
      <c r="GT355" s="135"/>
      <c r="HD355" s="135"/>
      <c r="HN355" s="135"/>
      <c r="HX355" s="135"/>
      <c r="IH355" s="135"/>
      <c r="IR355" s="135"/>
      <c r="JB355" s="135"/>
      <c r="JL355" s="135"/>
    </row>
    <row xmlns:x14ac="http://schemas.microsoft.com/office/spreadsheetml/2009/9/ac" r="356" s="3" customFormat="true" x14ac:dyDescent="0.25">
      <c r="A356" s="419"/>
      <c r="B356" s="135"/>
      <c r="L356" s="135"/>
      <c r="V356" s="135"/>
      <c r="AF356" s="135"/>
      <c r="AP356" s="135"/>
      <c r="AZ356" s="135"/>
      <c r="BJ356" s="135"/>
      <c r="BT356" s="135"/>
      <c r="CD356" s="135"/>
      <c r="CN356" s="135"/>
      <c r="CO356" s="135"/>
      <c r="CP356" s="135"/>
      <c r="CQ356" s="135"/>
      <c r="CR356" s="135"/>
      <c r="CS356" s="135"/>
      <c r="CT356" s="135"/>
      <c r="CU356" s="135"/>
      <c r="CX356" s="135"/>
      <c r="DH356" s="135"/>
      <c r="DR356" s="135"/>
      <c r="EB356" s="135"/>
      <c r="EL356" s="135"/>
      <c r="EV356" s="135"/>
      <c r="FF356" s="135"/>
      <c r="FP356" s="135"/>
      <c r="FZ356" s="135"/>
      <c r="GJ356" s="135"/>
      <c r="GT356" s="135"/>
      <c r="HD356" s="135"/>
      <c r="HN356" s="135"/>
      <c r="HX356" s="135"/>
      <c r="IH356" s="135"/>
      <c r="IR356" s="135"/>
      <c r="JB356" s="135"/>
      <c r="JL356" s="135"/>
    </row>
    <row xmlns:x14ac="http://schemas.microsoft.com/office/spreadsheetml/2009/9/ac" r="357" s="3" customFormat="true" x14ac:dyDescent="0.25">
      <c r="A357" s="419"/>
      <c r="B357" s="135"/>
      <c r="L357" s="135"/>
      <c r="V357" s="135"/>
      <c r="AF357" s="135"/>
      <c r="AP357" s="135"/>
      <c r="AZ357" s="135"/>
      <c r="BJ357" s="135"/>
      <c r="BT357" s="135"/>
      <c r="CD357" s="135"/>
      <c r="CN357" s="135"/>
      <c r="CO357" s="135"/>
      <c r="CP357" s="135"/>
      <c r="CQ357" s="135"/>
      <c r="CR357" s="135"/>
      <c r="CS357" s="135"/>
      <c r="CT357" s="135"/>
      <c r="CU357" s="135"/>
      <c r="CX357" s="135"/>
      <c r="DH357" s="135"/>
      <c r="DR357" s="135"/>
      <c r="EB357" s="135"/>
      <c r="EL357" s="135"/>
      <c r="EV357" s="135"/>
      <c r="FF357" s="135"/>
      <c r="FP357" s="135"/>
      <c r="FZ357" s="135"/>
      <c r="GJ357" s="135"/>
      <c r="GT357" s="135"/>
      <c r="HD357" s="135"/>
      <c r="HN357" s="135"/>
      <c r="HX357" s="135"/>
      <c r="IH357" s="135"/>
      <c r="IR357" s="135"/>
      <c r="JB357" s="135"/>
      <c r="JL357" s="135"/>
    </row>
    <row xmlns:x14ac="http://schemas.microsoft.com/office/spreadsheetml/2009/9/ac" r="358" s="3" customFormat="true" x14ac:dyDescent="0.25">
      <c r="A358" s="419"/>
      <c r="B358" s="135"/>
      <c r="L358" s="135"/>
      <c r="V358" s="135"/>
      <c r="AF358" s="135"/>
      <c r="AP358" s="135"/>
      <c r="AZ358" s="135"/>
      <c r="BJ358" s="135"/>
      <c r="BT358" s="135"/>
      <c r="CD358" s="135"/>
      <c r="CN358" s="135"/>
      <c r="CO358" s="135"/>
      <c r="CP358" s="135"/>
      <c r="CQ358" s="135"/>
      <c r="CR358" s="135"/>
      <c r="CS358" s="135"/>
      <c r="CT358" s="135"/>
      <c r="CU358" s="135"/>
      <c r="CX358" s="135"/>
      <c r="DH358" s="135"/>
      <c r="DR358" s="135"/>
      <c r="EB358" s="135"/>
      <c r="EL358" s="135"/>
      <c r="EV358" s="135"/>
      <c r="FF358" s="135"/>
      <c r="FP358" s="135"/>
      <c r="FZ358" s="135"/>
      <c r="GJ358" s="135"/>
      <c r="GT358" s="135"/>
      <c r="HD358" s="135"/>
      <c r="HN358" s="135"/>
      <c r="HX358" s="135"/>
      <c r="IH358" s="135"/>
      <c r="IR358" s="135"/>
      <c r="JB358" s="135"/>
      <c r="JL358" s="135"/>
    </row>
    <row xmlns:x14ac="http://schemas.microsoft.com/office/spreadsheetml/2009/9/ac" r="359" s="3" customFormat="true" x14ac:dyDescent="0.25">
      <c r="A359" s="419"/>
      <c r="B359" s="135"/>
      <c r="L359" s="135"/>
      <c r="V359" s="135"/>
      <c r="AF359" s="135"/>
      <c r="AP359" s="135"/>
      <c r="AZ359" s="135"/>
      <c r="BJ359" s="135"/>
      <c r="BT359" s="135"/>
      <c r="CD359" s="135"/>
      <c r="CN359" s="135"/>
      <c r="CO359" s="135"/>
      <c r="CP359" s="135"/>
      <c r="CQ359" s="135"/>
      <c r="CR359" s="135"/>
      <c r="CS359" s="135"/>
      <c r="CT359" s="135"/>
      <c r="CU359" s="135"/>
      <c r="CX359" s="135"/>
      <c r="DH359" s="135"/>
      <c r="DR359" s="135"/>
      <c r="EB359" s="135"/>
      <c r="EL359" s="135"/>
      <c r="EV359" s="135"/>
      <c r="FF359" s="135"/>
      <c r="FP359" s="135"/>
      <c r="FZ359" s="135"/>
      <c r="GJ359" s="135"/>
      <c r="GT359" s="135"/>
      <c r="HD359" s="135"/>
      <c r="HN359" s="135"/>
      <c r="HX359" s="135"/>
      <c r="IH359" s="135"/>
      <c r="IR359" s="135"/>
      <c r="JB359" s="135"/>
      <c r="JL359" s="135"/>
    </row>
    <row xmlns:x14ac="http://schemas.microsoft.com/office/spreadsheetml/2009/9/ac" r="360" s="3" customFormat="true" x14ac:dyDescent="0.25">
      <c r="A360" s="419"/>
      <c r="B360" s="135"/>
      <c r="L360" s="135"/>
      <c r="V360" s="135"/>
      <c r="AF360" s="135"/>
      <c r="AP360" s="135"/>
      <c r="AZ360" s="135"/>
      <c r="BJ360" s="135"/>
      <c r="BT360" s="135"/>
      <c r="CD360" s="135"/>
      <c r="CN360" s="135"/>
      <c r="CO360" s="135"/>
      <c r="CP360" s="135"/>
      <c r="CQ360" s="135"/>
      <c r="CR360" s="135"/>
      <c r="CS360" s="135"/>
      <c r="CT360" s="135"/>
      <c r="CU360" s="135"/>
      <c r="CX360" s="135"/>
      <c r="DH360" s="135"/>
      <c r="DR360" s="135"/>
      <c r="EB360" s="135"/>
      <c r="EL360" s="135"/>
      <c r="EV360" s="135"/>
      <c r="FF360" s="135"/>
      <c r="FP360" s="135"/>
      <c r="FZ360" s="135"/>
      <c r="GJ360" s="135"/>
      <c r="GT360" s="135"/>
      <c r="HD360" s="135"/>
      <c r="HN360" s="135"/>
      <c r="HX360" s="135"/>
      <c r="IH360" s="135"/>
      <c r="IR360" s="135"/>
      <c r="JB360" s="135"/>
      <c r="JL360" s="135"/>
    </row>
    <row xmlns:x14ac="http://schemas.microsoft.com/office/spreadsheetml/2009/9/ac" r="361" s="3" customFormat="true" x14ac:dyDescent="0.25">
      <c r="A361" s="419"/>
      <c r="B361" s="135"/>
      <c r="L361" s="135"/>
      <c r="V361" s="135"/>
      <c r="AF361" s="135"/>
      <c r="AP361" s="135"/>
      <c r="AZ361" s="135"/>
      <c r="BJ361" s="135"/>
      <c r="BT361" s="135"/>
      <c r="CD361" s="135"/>
      <c r="CN361" s="135"/>
      <c r="CO361" s="135"/>
      <c r="CP361" s="135"/>
      <c r="CQ361" s="135"/>
      <c r="CR361" s="135"/>
      <c r="CS361" s="135"/>
      <c r="CT361" s="135"/>
      <c r="CU361" s="135"/>
      <c r="CX361" s="135"/>
      <c r="DH361" s="135"/>
      <c r="DR361" s="135"/>
      <c r="EB361" s="135"/>
      <c r="EL361" s="135"/>
      <c r="EV361" s="135"/>
      <c r="FF361" s="135"/>
      <c r="FP361" s="135"/>
      <c r="FZ361" s="135"/>
      <c r="GJ361" s="135"/>
      <c r="GT361" s="135"/>
      <c r="HD361" s="135"/>
      <c r="HN361" s="135"/>
      <c r="HX361" s="135"/>
      <c r="IH361" s="135"/>
      <c r="IR361" s="135"/>
      <c r="JB361" s="135"/>
      <c r="JL361" s="135"/>
    </row>
    <row xmlns:x14ac="http://schemas.microsoft.com/office/spreadsheetml/2009/9/ac" r="362" s="3" customFormat="true" x14ac:dyDescent="0.25">
      <c r="A362" s="419"/>
      <c r="B362" s="135"/>
      <c r="L362" s="135"/>
      <c r="V362" s="135"/>
      <c r="AF362" s="135"/>
      <c r="AP362" s="135"/>
      <c r="AZ362" s="135"/>
      <c r="BJ362" s="135"/>
      <c r="BT362" s="135"/>
      <c r="CD362" s="135"/>
      <c r="CN362" s="135"/>
      <c r="CO362" s="135"/>
      <c r="CP362" s="135"/>
      <c r="CQ362" s="135"/>
      <c r="CR362" s="135"/>
      <c r="CS362" s="135"/>
      <c r="CT362" s="135"/>
      <c r="CU362" s="135"/>
      <c r="CX362" s="135"/>
      <c r="DH362" s="135"/>
      <c r="DR362" s="135"/>
      <c r="EB362" s="135"/>
      <c r="EL362" s="135"/>
      <c r="EV362" s="135"/>
      <c r="FF362" s="135"/>
      <c r="FP362" s="135"/>
      <c r="FZ362" s="135"/>
      <c r="GJ362" s="135"/>
      <c r="GT362" s="135"/>
      <c r="HD362" s="135"/>
      <c r="HN362" s="135"/>
      <c r="HX362" s="135"/>
      <c r="IH362" s="135"/>
      <c r="IR362" s="135"/>
      <c r="JB362" s="135"/>
      <c r="JL362" s="135"/>
    </row>
    <row xmlns:x14ac="http://schemas.microsoft.com/office/spreadsheetml/2009/9/ac" r="363" s="3" customFormat="true" x14ac:dyDescent="0.25">
      <c r="A363" s="419"/>
      <c r="B363" s="135"/>
      <c r="L363" s="135"/>
      <c r="V363" s="135"/>
      <c r="AF363" s="135"/>
      <c r="AP363" s="135"/>
      <c r="AZ363" s="135"/>
      <c r="BJ363" s="135"/>
      <c r="BT363" s="135"/>
      <c r="CD363" s="135"/>
      <c r="CN363" s="135"/>
      <c r="CO363" s="135"/>
      <c r="CP363" s="135"/>
      <c r="CQ363" s="135"/>
      <c r="CR363" s="135"/>
      <c r="CS363" s="135"/>
      <c r="CT363" s="135"/>
      <c r="CU363" s="135"/>
      <c r="CX363" s="135"/>
      <c r="DH363" s="135"/>
      <c r="DR363" s="135"/>
      <c r="EB363" s="135"/>
      <c r="EL363" s="135"/>
      <c r="EV363" s="135"/>
      <c r="FF363" s="135"/>
      <c r="FP363" s="135"/>
      <c r="FZ363" s="135"/>
      <c r="GJ363" s="135"/>
      <c r="GT363" s="135"/>
      <c r="HD363" s="135"/>
      <c r="HN363" s="135"/>
      <c r="HX363" s="135"/>
      <c r="IH363" s="135"/>
      <c r="IR363" s="135"/>
      <c r="JB363" s="135"/>
      <c r="JL363" s="135"/>
    </row>
    <row xmlns:x14ac="http://schemas.microsoft.com/office/spreadsheetml/2009/9/ac" r="364" s="3" customFormat="true" x14ac:dyDescent="0.25">
      <c r="A364" s="419"/>
      <c r="B364" s="135"/>
      <c r="L364" s="135"/>
      <c r="V364" s="135"/>
      <c r="AF364" s="135"/>
      <c r="AP364" s="135"/>
      <c r="AZ364" s="135"/>
      <c r="BJ364" s="135"/>
      <c r="BT364" s="135"/>
      <c r="CD364" s="135"/>
      <c r="CN364" s="135"/>
      <c r="CO364" s="135"/>
      <c r="CP364" s="135"/>
      <c r="CQ364" s="135"/>
      <c r="CR364" s="135"/>
      <c r="CS364" s="135"/>
      <c r="CT364" s="135"/>
      <c r="CU364" s="135"/>
      <c r="CX364" s="135"/>
      <c r="DH364" s="135"/>
      <c r="DR364" s="135"/>
      <c r="EB364" s="135"/>
      <c r="EL364" s="135"/>
      <c r="EV364" s="135"/>
      <c r="FF364" s="135"/>
      <c r="FP364" s="135"/>
      <c r="FZ364" s="135"/>
      <c r="GJ364" s="135"/>
      <c r="GT364" s="135"/>
      <c r="HD364" s="135"/>
      <c r="HN364" s="135"/>
      <c r="HX364" s="135"/>
      <c r="IH364" s="135"/>
      <c r="IR364" s="135"/>
      <c r="JB364" s="135"/>
      <c r="JL364" s="135"/>
    </row>
    <row xmlns:x14ac="http://schemas.microsoft.com/office/spreadsheetml/2009/9/ac" r="365" s="3" customFormat="true" x14ac:dyDescent="0.25">
      <c r="A365" s="419"/>
      <c r="B365" s="135"/>
      <c r="L365" s="135"/>
      <c r="V365" s="135"/>
      <c r="AF365" s="135"/>
      <c r="AP365" s="135"/>
      <c r="AZ365" s="135"/>
      <c r="BJ365" s="135"/>
      <c r="BT365" s="135"/>
      <c r="CD365" s="135"/>
      <c r="CN365" s="135"/>
      <c r="CO365" s="135"/>
      <c r="CP365" s="135"/>
      <c r="CQ365" s="135"/>
      <c r="CR365" s="135"/>
      <c r="CS365" s="135"/>
      <c r="CT365" s="135"/>
      <c r="CU365" s="135"/>
      <c r="CX365" s="135"/>
      <c r="DH365" s="135"/>
      <c r="DR365" s="135"/>
      <c r="EB365" s="135"/>
      <c r="EL365" s="135"/>
      <c r="EV365" s="135"/>
      <c r="FF365" s="135"/>
      <c r="FP365" s="135"/>
      <c r="FZ365" s="135"/>
      <c r="GJ365" s="135"/>
      <c r="GT365" s="135"/>
      <c r="HD365" s="135"/>
      <c r="HN365" s="135"/>
      <c r="HX365" s="135"/>
      <c r="IH365" s="135"/>
      <c r="IR365" s="135"/>
      <c r="JB365" s="135"/>
      <c r="JL365" s="135"/>
    </row>
    <row xmlns:x14ac="http://schemas.microsoft.com/office/spreadsheetml/2009/9/ac" r="366" s="3" customFormat="true" x14ac:dyDescent="0.25">
      <c r="A366" s="419"/>
      <c r="B366" s="135"/>
      <c r="L366" s="135"/>
      <c r="V366" s="135"/>
      <c r="AF366" s="135"/>
      <c r="AP366" s="135"/>
      <c r="AZ366" s="135"/>
      <c r="BJ366" s="135"/>
      <c r="BT366" s="135"/>
      <c r="CD366" s="135"/>
      <c r="CN366" s="135"/>
      <c r="CO366" s="135"/>
      <c r="CP366" s="135"/>
      <c r="CQ366" s="135"/>
      <c r="CR366" s="135"/>
      <c r="CS366" s="135"/>
      <c r="CT366" s="135"/>
      <c r="CU366" s="135"/>
      <c r="CX366" s="135"/>
      <c r="DH366" s="135"/>
      <c r="DR366" s="135"/>
      <c r="EB366" s="135"/>
      <c r="EL366" s="135"/>
      <c r="EV366" s="135"/>
      <c r="FF366" s="135"/>
      <c r="FP366" s="135"/>
      <c r="FZ366" s="135"/>
      <c r="GJ366" s="135"/>
      <c r="GT366" s="135"/>
      <c r="HD366" s="135"/>
      <c r="HN366" s="135"/>
      <c r="HX366" s="135"/>
      <c r="IH366" s="135"/>
      <c r="IR366" s="135"/>
      <c r="JB366" s="135"/>
      <c r="JL366" s="135"/>
    </row>
    <row xmlns:x14ac="http://schemas.microsoft.com/office/spreadsheetml/2009/9/ac" r="367" s="3" customFormat="true" x14ac:dyDescent="0.25">
      <c r="A367" s="419"/>
      <c r="B367" s="135"/>
      <c r="L367" s="135"/>
      <c r="V367" s="135"/>
      <c r="AF367" s="135"/>
      <c r="AP367" s="135"/>
      <c r="AZ367" s="135"/>
      <c r="BJ367" s="135"/>
      <c r="BT367" s="135"/>
      <c r="CD367" s="135"/>
      <c r="CN367" s="135"/>
      <c r="CO367" s="135"/>
      <c r="CP367" s="135"/>
      <c r="CQ367" s="135"/>
      <c r="CR367" s="135"/>
      <c r="CS367" s="135"/>
      <c r="CT367" s="135"/>
      <c r="CU367" s="135"/>
      <c r="CX367" s="135"/>
      <c r="DH367" s="135"/>
      <c r="DR367" s="135"/>
      <c r="EB367" s="135"/>
      <c r="EL367" s="135"/>
      <c r="EV367" s="135"/>
      <c r="FF367" s="135"/>
      <c r="FP367" s="135"/>
      <c r="FZ367" s="135"/>
      <c r="GJ367" s="135"/>
      <c r="GT367" s="135"/>
      <c r="HD367" s="135"/>
      <c r="HN367" s="135"/>
      <c r="HX367" s="135"/>
      <c r="IH367" s="135"/>
      <c r="IR367" s="135"/>
      <c r="JB367" s="135"/>
      <c r="JL367" s="135"/>
    </row>
    <row xmlns:x14ac="http://schemas.microsoft.com/office/spreadsheetml/2009/9/ac" r="368" s="3" customFormat="true" x14ac:dyDescent="0.25">
      <c r="A368" s="419"/>
      <c r="B368" s="135"/>
      <c r="L368" s="135"/>
      <c r="V368" s="135"/>
      <c r="AF368" s="135"/>
      <c r="AP368" s="135"/>
      <c r="AZ368" s="135"/>
      <c r="BJ368" s="135"/>
      <c r="BT368" s="135"/>
      <c r="CD368" s="135"/>
      <c r="CN368" s="135"/>
      <c r="CO368" s="135"/>
      <c r="CP368" s="135"/>
      <c r="CQ368" s="135"/>
      <c r="CR368" s="135"/>
      <c r="CS368" s="135"/>
      <c r="CT368" s="135"/>
      <c r="CU368" s="135"/>
      <c r="CX368" s="135"/>
      <c r="DH368" s="135"/>
      <c r="DR368" s="135"/>
      <c r="EB368" s="135"/>
      <c r="EL368" s="135"/>
      <c r="EV368" s="135"/>
      <c r="FF368" s="135"/>
      <c r="FP368" s="135"/>
      <c r="FZ368" s="135"/>
      <c r="GJ368" s="135"/>
      <c r="GT368" s="135"/>
      <c r="HD368" s="135"/>
      <c r="HN368" s="135"/>
      <c r="HX368" s="135"/>
      <c r="IH368" s="135"/>
      <c r="IR368" s="135"/>
      <c r="JB368" s="135"/>
      <c r="JL368" s="135"/>
    </row>
    <row xmlns:x14ac="http://schemas.microsoft.com/office/spreadsheetml/2009/9/ac" r="369" s="3" customFormat="true" x14ac:dyDescent="0.25">
      <c r="A369" s="419"/>
      <c r="B369" s="135"/>
      <c r="L369" s="135"/>
      <c r="V369" s="135"/>
      <c r="AF369" s="135"/>
      <c r="AP369" s="135"/>
      <c r="AZ369" s="135"/>
      <c r="BJ369" s="135"/>
      <c r="BT369" s="135"/>
      <c r="CD369" s="135"/>
      <c r="CN369" s="135"/>
      <c r="CO369" s="135"/>
      <c r="CP369" s="135"/>
      <c r="CQ369" s="135"/>
      <c r="CR369" s="135"/>
      <c r="CS369" s="135"/>
      <c r="CT369" s="135"/>
      <c r="CU369" s="135"/>
      <c r="CX369" s="135"/>
      <c r="DH369" s="135"/>
      <c r="DR369" s="135"/>
      <c r="EB369" s="135"/>
      <c r="EL369" s="135"/>
      <c r="EV369" s="135"/>
      <c r="FF369" s="135"/>
      <c r="FP369" s="135"/>
      <c r="FZ369" s="135"/>
      <c r="GJ369" s="135"/>
      <c r="GT369" s="135"/>
      <c r="HD369" s="135"/>
      <c r="HN369" s="135"/>
      <c r="HX369" s="135"/>
      <c r="IH369" s="135"/>
      <c r="IR369" s="135"/>
      <c r="JB369" s="135"/>
      <c r="JL369" s="135"/>
    </row>
    <row xmlns:x14ac="http://schemas.microsoft.com/office/spreadsheetml/2009/9/ac" r="370" s="3" customFormat="true" x14ac:dyDescent="0.25">
      <c r="A370" s="419"/>
      <c r="B370" s="135"/>
      <c r="L370" s="135"/>
      <c r="V370" s="135"/>
      <c r="AF370" s="135"/>
      <c r="AP370" s="135"/>
      <c r="AZ370" s="135"/>
      <c r="BJ370" s="135"/>
      <c r="BT370" s="135"/>
      <c r="CD370" s="135"/>
      <c r="CN370" s="135"/>
      <c r="CO370" s="135"/>
      <c r="CP370" s="135"/>
      <c r="CQ370" s="135"/>
      <c r="CR370" s="135"/>
      <c r="CS370" s="135"/>
      <c r="CT370" s="135"/>
      <c r="CU370" s="135"/>
      <c r="CX370" s="135"/>
      <c r="DH370" s="135"/>
      <c r="DR370" s="135"/>
      <c r="EB370" s="135"/>
      <c r="EL370" s="135"/>
      <c r="EV370" s="135"/>
      <c r="FF370" s="135"/>
      <c r="FP370" s="135"/>
      <c r="FZ370" s="135"/>
      <c r="GJ370" s="135"/>
      <c r="GT370" s="135"/>
      <c r="HD370" s="135"/>
      <c r="HN370" s="135"/>
      <c r="HX370" s="135"/>
      <c r="IH370" s="135"/>
      <c r="IR370" s="135"/>
      <c r="JB370" s="135"/>
      <c r="JL370" s="135"/>
    </row>
    <row xmlns:x14ac="http://schemas.microsoft.com/office/spreadsheetml/2009/9/ac" r="371" s="3" customFormat="true" x14ac:dyDescent="0.25">
      <c r="A371" s="419"/>
      <c r="B371" s="135"/>
      <c r="L371" s="135"/>
      <c r="V371" s="135"/>
      <c r="AF371" s="135"/>
      <c r="AP371" s="135"/>
      <c r="AZ371" s="135"/>
      <c r="BJ371" s="135"/>
      <c r="BT371" s="135"/>
      <c r="CD371" s="135"/>
      <c r="CN371" s="135"/>
      <c r="CO371" s="135"/>
      <c r="CP371" s="135"/>
      <c r="CQ371" s="135"/>
      <c r="CR371" s="135"/>
      <c r="CS371" s="135"/>
      <c r="CT371" s="135"/>
      <c r="CU371" s="135"/>
      <c r="CX371" s="135"/>
      <c r="DH371" s="135"/>
      <c r="DR371" s="135"/>
      <c r="EB371" s="135"/>
      <c r="EL371" s="135"/>
      <c r="EV371" s="135"/>
      <c r="FF371" s="135"/>
      <c r="FP371" s="135"/>
      <c r="FZ371" s="135"/>
      <c r="GJ371" s="135"/>
      <c r="GT371" s="135"/>
      <c r="HD371" s="135"/>
      <c r="HN371" s="135"/>
      <c r="HX371" s="135"/>
      <c r="IH371" s="135"/>
      <c r="IR371" s="135"/>
      <c r="JB371" s="135"/>
      <c r="JL371" s="135"/>
    </row>
    <row xmlns:x14ac="http://schemas.microsoft.com/office/spreadsheetml/2009/9/ac" r="372" s="3" customFormat="true" x14ac:dyDescent="0.25">
      <c r="A372" s="419"/>
      <c r="B372" s="135"/>
      <c r="L372" s="135"/>
      <c r="V372" s="135"/>
      <c r="AF372" s="135"/>
      <c r="AP372" s="135"/>
      <c r="AZ372" s="135"/>
      <c r="BJ372" s="135"/>
      <c r="BT372" s="135"/>
      <c r="CD372" s="135"/>
      <c r="CN372" s="135"/>
      <c r="CO372" s="135"/>
      <c r="CP372" s="135"/>
      <c r="CQ372" s="135"/>
      <c r="CR372" s="135"/>
      <c r="CS372" s="135"/>
      <c r="CT372" s="135"/>
      <c r="CU372" s="135"/>
      <c r="CX372" s="135"/>
      <c r="DH372" s="135"/>
      <c r="DR372" s="135"/>
      <c r="EB372" s="135"/>
      <c r="EL372" s="135"/>
      <c r="EV372" s="135"/>
      <c r="FF372" s="135"/>
      <c r="FP372" s="135"/>
      <c r="FZ372" s="135"/>
      <c r="GJ372" s="135"/>
      <c r="GT372" s="135"/>
      <c r="HD372" s="135"/>
      <c r="HN372" s="135"/>
      <c r="HX372" s="135"/>
      <c r="IH372" s="135"/>
      <c r="IR372" s="135"/>
      <c r="JB372" s="135"/>
      <c r="JL372" s="135"/>
    </row>
    <row xmlns:x14ac="http://schemas.microsoft.com/office/spreadsheetml/2009/9/ac" r="373" s="3" customFormat="true" x14ac:dyDescent="0.25">
      <c r="A373" s="419"/>
      <c r="B373" s="135"/>
      <c r="L373" s="135"/>
      <c r="V373" s="135"/>
      <c r="AF373" s="135"/>
      <c r="AP373" s="135"/>
      <c r="AZ373" s="135"/>
      <c r="BJ373" s="135"/>
      <c r="BT373" s="135"/>
      <c r="CD373" s="135"/>
      <c r="CN373" s="135"/>
      <c r="CO373" s="135"/>
      <c r="CP373" s="135"/>
      <c r="CQ373" s="135"/>
      <c r="CR373" s="135"/>
      <c r="CS373" s="135"/>
      <c r="CT373" s="135"/>
      <c r="CU373" s="135"/>
      <c r="CX373" s="135"/>
      <c r="DH373" s="135"/>
      <c r="DR373" s="135"/>
      <c r="EB373" s="135"/>
      <c r="EL373" s="135"/>
      <c r="EV373" s="135"/>
      <c r="FF373" s="135"/>
      <c r="FP373" s="135"/>
      <c r="FZ373" s="135"/>
      <c r="GJ373" s="135"/>
      <c r="GT373" s="135"/>
      <c r="HD373" s="135"/>
      <c r="HN373" s="135"/>
      <c r="HX373" s="135"/>
      <c r="IH373" s="135"/>
      <c r="IR373" s="135"/>
      <c r="JB373" s="135"/>
      <c r="JL373" s="135"/>
    </row>
    <row xmlns:x14ac="http://schemas.microsoft.com/office/spreadsheetml/2009/9/ac" r="374" s="3" customFormat="true" x14ac:dyDescent="0.25">
      <c r="A374" s="419"/>
      <c r="B374" s="135"/>
      <c r="L374" s="135"/>
      <c r="V374" s="135"/>
      <c r="AF374" s="135"/>
      <c r="AP374" s="135"/>
      <c r="AZ374" s="135"/>
      <c r="BJ374" s="135"/>
      <c r="BT374" s="135"/>
      <c r="CD374" s="135"/>
      <c r="CN374" s="135"/>
      <c r="CO374" s="135"/>
      <c r="CP374" s="135"/>
      <c r="CQ374" s="135"/>
      <c r="CR374" s="135"/>
      <c r="CS374" s="135"/>
      <c r="CT374" s="135"/>
      <c r="CU374" s="135"/>
      <c r="CX374" s="135"/>
      <c r="DH374" s="135"/>
      <c r="DR374" s="135"/>
      <c r="EB374" s="135"/>
      <c r="EL374" s="135"/>
      <c r="EV374" s="135"/>
      <c r="FF374" s="135"/>
      <c r="FP374" s="135"/>
      <c r="FZ374" s="135"/>
      <c r="GJ374" s="135"/>
      <c r="GT374" s="135"/>
      <c r="HD374" s="135"/>
      <c r="HN374" s="135"/>
      <c r="HX374" s="135"/>
      <c r="IH374" s="135"/>
      <c r="IR374" s="135"/>
      <c r="JB374" s="135"/>
      <c r="JL374" s="135"/>
    </row>
    <row xmlns:x14ac="http://schemas.microsoft.com/office/spreadsheetml/2009/9/ac" r="375" s="3" customFormat="true" x14ac:dyDescent="0.25">
      <c r="A375" s="419"/>
      <c r="B375" s="135"/>
      <c r="L375" s="135"/>
      <c r="V375" s="135"/>
      <c r="AF375" s="135"/>
      <c r="AP375" s="135"/>
      <c r="AZ375" s="135"/>
      <c r="BJ375" s="135"/>
      <c r="BT375" s="135"/>
      <c r="CD375" s="135"/>
      <c r="CN375" s="135"/>
      <c r="CO375" s="135"/>
      <c r="CP375" s="135"/>
      <c r="CQ375" s="135"/>
      <c r="CR375" s="135"/>
      <c r="CS375" s="135"/>
      <c r="CT375" s="135"/>
      <c r="CU375" s="135"/>
      <c r="CX375" s="135"/>
      <c r="DH375" s="135"/>
      <c r="DR375" s="135"/>
      <c r="EB375" s="135"/>
      <c r="EL375" s="135"/>
      <c r="EV375" s="135"/>
      <c r="FF375" s="135"/>
      <c r="FP375" s="135"/>
      <c r="FZ375" s="135"/>
      <c r="GJ375" s="135"/>
      <c r="GT375" s="135"/>
      <c r="HD375" s="135"/>
      <c r="HN375" s="135"/>
      <c r="HX375" s="135"/>
      <c r="IH375" s="135"/>
      <c r="IR375" s="135"/>
      <c r="JB375" s="135"/>
      <c r="JL375" s="135"/>
    </row>
    <row xmlns:x14ac="http://schemas.microsoft.com/office/spreadsheetml/2009/9/ac" r="376" s="3" customFormat="true" x14ac:dyDescent="0.25">
      <c r="A376" s="419"/>
      <c r="B376" s="135"/>
      <c r="L376" s="135"/>
      <c r="V376" s="135"/>
      <c r="AF376" s="135"/>
      <c r="AP376" s="135"/>
      <c r="AZ376" s="135"/>
      <c r="BJ376" s="135"/>
      <c r="BT376" s="135"/>
      <c r="CD376" s="135"/>
      <c r="CN376" s="135"/>
      <c r="CO376" s="135"/>
      <c r="CP376" s="135"/>
      <c r="CQ376" s="135"/>
      <c r="CR376" s="135"/>
      <c r="CS376" s="135"/>
      <c r="CT376" s="135"/>
      <c r="CU376" s="135"/>
      <c r="CX376" s="135"/>
      <c r="DH376" s="135"/>
      <c r="DR376" s="135"/>
      <c r="EB376" s="135"/>
      <c r="EL376" s="135"/>
      <c r="EV376" s="135"/>
      <c r="FF376" s="135"/>
      <c r="FP376" s="135"/>
      <c r="FZ376" s="135"/>
      <c r="GJ376" s="135"/>
      <c r="GT376" s="135"/>
      <c r="HD376" s="135"/>
      <c r="HN376" s="135"/>
      <c r="HX376" s="135"/>
      <c r="IH376" s="135"/>
      <c r="IR376" s="135"/>
      <c r="JB376" s="135"/>
      <c r="JL376" s="135"/>
    </row>
    <row xmlns:x14ac="http://schemas.microsoft.com/office/spreadsheetml/2009/9/ac" r="377" s="3" customFormat="true" x14ac:dyDescent="0.25">
      <c r="A377" s="419"/>
      <c r="B377" s="135"/>
      <c r="L377" s="135"/>
      <c r="V377" s="135"/>
      <c r="AF377" s="135"/>
      <c r="AP377" s="135"/>
      <c r="AZ377" s="135"/>
      <c r="BJ377" s="135"/>
      <c r="BT377" s="135"/>
      <c r="CD377" s="135"/>
      <c r="CN377" s="135"/>
      <c r="CO377" s="135"/>
      <c r="CP377" s="135"/>
      <c r="CQ377" s="135"/>
      <c r="CR377" s="135"/>
      <c r="CS377" s="135"/>
      <c r="CT377" s="135"/>
      <c r="CU377" s="135"/>
      <c r="CX377" s="135"/>
      <c r="DH377" s="135"/>
      <c r="DR377" s="135"/>
      <c r="EB377" s="135"/>
      <c r="EL377" s="135"/>
      <c r="EV377" s="135"/>
      <c r="FF377" s="135"/>
      <c r="FP377" s="135"/>
      <c r="FZ377" s="135"/>
      <c r="GJ377" s="135"/>
      <c r="GT377" s="135"/>
      <c r="HD377" s="135"/>
      <c r="HN377" s="135"/>
      <c r="HX377" s="135"/>
      <c r="IH377" s="135"/>
      <c r="IR377" s="135"/>
      <c r="JB377" s="135"/>
      <c r="JL377" s="135"/>
    </row>
    <row xmlns:x14ac="http://schemas.microsoft.com/office/spreadsheetml/2009/9/ac" r="378" s="3" customFormat="true" x14ac:dyDescent="0.25">
      <c r="A378" s="419"/>
      <c r="B378" s="135"/>
      <c r="L378" s="135"/>
      <c r="V378" s="135"/>
      <c r="AF378" s="135"/>
      <c r="AP378" s="135"/>
      <c r="AZ378" s="135"/>
      <c r="BJ378" s="135"/>
      <c r="BT378" s="135"/>
      <c r="CD378" s="135"/>
      <c r="CN378" s="135"/>
      <c r="CO378" s="135"/>
      <c r="CP378" s="135"/>
      <c r="CQ378" s="135"/>
      <c r="CR378" s="135"/>
      <c r="CS378" s="135"/>
      <c r="CT378" s="135"/>
      <c r="CU378" s="135"/>
      <c r="CX378" s="135"/>
      <c r="DH378" s="135"/>
      <c r="DR378" s="135"/>
      <c r="EB378" s="135"/>
      <c r="EL378" s="135"/>
      <c r="EV378" s="135"/>
      <c r="FF378" s="135"/>
      <c r="FP378" s="135"/>
      <c r="FZ378" s="135"/>
      <c r="GJ378" s="135"/>
      <c r="GT378" s="135"/>
      <c r="HD378" s="135"/>
      <c r="HN378" s="135"/>
      <c r="HX378" s="135"/>
      <c r="IH378" s="135"/>
      <c r="IR378" s="135"/>
      <c r="JB378" s="135"/>
      <c r="JL378" s="135"/>
    </row>
    <row xmlns:x14ac="http://schemas.microsoft.com/office/spreadsheetml/2009/9/ac" r="379" s="3" customFormat="true" x14ac:dyDescent="0.25">
      <c r="A379" s="419"/>
      <c r="B379" s="135"/>
      <c r="L379" s="135"/>
      <c r="V379" s="135"/>
      <c r="AF379" s="135"/>
      <c r="AP379" s="135"/>
      <c r="AZ379" s="135"/>
      <c r="BJ379" s="135"/>
      <c r="BT379" s="135"/>
      <c r="CD379" s="135"/>
      <c r="CN379" s="135"/>
      <c r="CO379" s="135"/>
      <c r="CP379" s="135"/>
      <c r="CQ379" s="135"/>
      <c r="CR379" s="135"/>
      <c r="CS379" s="135"/>
      <c r="CT379" s="135"/>
      <c r="CU379" s="135"/>
      <c r="CX379" s="135"/>
      <c r="DH379" s="135"/>
      <c r="DR379" s="135"/>
      <c r="EB379" s="135"/>
      <c r="EL379" s="135"/>
      <c r="EV379" s="135"/>
      <c r="FF379" s="135"/>
      <c r="FP379" s="135"/>
      <c r="FZ379" s="135"/>
      <c r="GJ379" s="135"/>
      <c r="GT379" s="135"/>
      <c r="HD379" s="135"/>
      <c r="HN379" s="135"/>
      <c r="HX379" s="135"/>
      <c r="IH379" s="135"/>
      <c r="IR379" s="135"/>
      <c r="JB379" s="135"/>
      <c r="JL379" s="135"/>
    </row>
    <row xmlns:x14ac="http://schemas.microsoft.com/office/spreadsheetml/2009/9/ac" r="380" s="3" customFormat="true" x14ac:dyDescent="0.25">
      <c r="A380" s="419"/>
      <c r="B380" s="135"/>
      <c r="L380" s="135"/>
      <c r="V380" s="135"/>
      <c r="AF380" s="135"/>
      <c r="AP380" s="135"/>
      <c r="AZ380" s="135"/>
      <c r="BJ380" s="135"/>
      <c r="BT380" s="135"/>
      <c r="CD380" s="135"/>
      <c r="CN380" s="135"/>
      <c r="CO380" s="135"/>
      <c r="CP380" s="135"/>
      <c r="CQ380" s="135"/>
      <c r="CR380" s="135"/>
      <c r="CS380" s="135"/>
      <c r="CT380" s="135"/>
      <c r="CU380" s="135"/>
      <c r="CX380" s="135"/>
      <c r="DH380" s="135"/>
      <c r="DR380" s="135"/>
      <c r="EB380" s="135"/>
      <c r="EL380" s="135"/>
      <c r="EV380" s="135"/>
      <c r="FF380" s="135"/>
      <c r="FP380" s="135"/>
      <c r="FZ380" s="135"/>
      <c r="GJ380" s="135"/>
      <c r="GT380" s="135"/>
      <c r="HD380" s="135"/>
      <c r="HN380" s="135"/>
      <c r="HX380" s="135"/>
      <c r="IH380" s="135"/>
      <c r="IR380" s="135"/>
      <c r="JB380" s="135"/>
      <c r="JL380" s="135"/>
    </row>
    <row xmlns:x14ac="http://schemas.microsoft.com/office/spreadsheetml/2009/9/ac" r="381" s="3" customFormat="true" x14ac:dyDescent="0.25">
      <c r="A381" s="419"/>
      <c r="B381" s="135"/>
      <c r="L381" s="135"/>
      <c r="V381" s="135"/>
      <c r="AF381" s="135"/>
      <c r="AP381" s="135"/>
      <c r="AZ381" s="135"/>
      <c r="BJ381" s="135"/>
      <c r="BT381" s="135"/>
      <c r="CD381" s="135"/>
      <c r="CN381" s="135"/>
      <c r="CO381" s="135"/>
      <c r="CP381" s="135"/>
      <c r="CQ381" s="135"/>
      <c r="CR381" s="135"/>
      <c r="CS381" s="135"/>
      <c r="CT381" s="135"/>
      <c r="CU381" s="135"/>
      <c r="CX381" s="135"/>
      <c r="DH381" s="135"/>
      <c r="DR381" s="135"/>
      <c r="EB381" s="135"/>
      <c r="EL381" s="135"/>
      <c r="EV381" s="135"/>
      <c r="FF381" s="135"/>
      <c r="FP381" s="135"/>
      <c r="FZ381" s="135"/>
      <c r="GJ381" s="135"/>
      <c r="GT381" s="135"/>
      <c r="HD381" s="135"/>
      <c r="HN381" s="135"/>
      <c r="HX381" s="135"/>
      <c r="IH381" s="135"/>
      <c r="IR381" s="135"/>
      <c r="JB381" s="135"/>
      <c r="JL381" s="135"/>
    </row>
    <row xmlns:x14ac="http://schemas.microsoft.com/office/spreadsheetml/2009/9/ac" r="382" s="3" customFormat="true" x14ac:dyDescent="0.25">
      <c r="A382" s="419"/>
      <c r="B382" s="135"/>
      <c r="L382" s="135"/>
      <c r="V382" s="135"/>
      <c r="AF382" s="135"/>
      <c r="AP382" s="135"/>
      <c r="AZ382" s="135"/>
      <c r="BJ382" s="135"/>
      <c r="BT382" s="135"/>
      <c r="CD382" s="135"/>
      <c r="CN382" s="135"/>
      <c r="CO382" s="135"/>
      <c r="CP382" s="135"/>
      <c r="CQ382" s="135"/>
      <c r="CR382" s="135"/>
      <c r="CS382" s="135"/>
      <c r="CT382" s="135"/>
      <c r="CU382" s="135"/>
      <c r="CX382" s="135"/>
      <c r="DH382" s="135"/>
      <c r="DR382" s="135"/>
      <c r="EB382" s="135"/>
      <c r="EL382" s="135"/>
      <c r="EV382" s="135"/>
      <c r="FF382" s="135"/>
      <c r="FP382" s="135"/>
      <c r="FZ382" s="135"/>
      <c r="GJ382" s="135"/>
      <c r="GT382" s="135"/>
      <c r="HD382" s="135"/>
      <c r="HN382" s="135"/>
      <c r="HX382" s="135"/>
      <c r="IH382" s="135"/>
      <c r="IR382" s="135"/>
      <c r="JB382" s="135"/>
      <c r="JL382" s="135"/>
    </row>
    <row xmlns:x14ac="http://schemas.microsoft.com/office/spreadsheetml/2009/9/ac" r="383" s="3" customFormat="true" x14ac:dyDescent="0.25">
      <c r="A383" s="419"/>
      <c r="B383" s="135"/>
      <c r="L383" s="135"/>
      <c r="V383" s="135"/>
      <c r="AF383" s="135"/>
      <c r="AP383" s="135"/>
      <c r="AZ383" s="135"/>
      <c r="BJ383" s="135"/>
      <c r="BT383" s="135"/>
      <c r="CD383" s="135"/>
      <c r="CN383" s="135"/>
      <c r="CO383" s="135"/>
      <c r="CP383" s="135"/>
      <c r="CQ383" s="135"/>
      <c r="CR383" s="135"/>
      <c r="CS383" s="135"/>
      <c r="CT383" s="135"/>
      <c r="CU383" s="135"/>
      <c r="CX383" s="135"/>
      <c r="DH383" s="135"/>
      <c r="DR383" s="135"/>
      <c r="EB383" s="135"/>
      <c r="EL383" s="135"/>
      <c r="EV383" s="135"/>
      <c r="FF383" s="135"/>
      <c r="FP383" s="135"/>
      <c r="FZ383" s="135"/>
      <c r="GJ383" s="135"/>
      <c r="GT383" s="135"/>
      <c r="HD383" s="135"/>
      <c r="HN383" s="135"/>
      <c r="HX383" s="135"/>
      <c r="IH383" s="135"/>
      <c r="IR383" s="135"/>
      <c r="JB383" s="135"/>
      <c r="JL383" s="135"/>
    </row>
    <row xmlns:x14ac="http://schemas.microsoft.com/office/spreadsheetml/2009/9/ac" r="384" s="3" customFormat="true" x14ac:dyDescent="0.25">
      <c r="A384" s="419"/>
      <c r="B384" s="135"/>
      <c r="L384" s="135"/>
      <c r="V384" s="135"/>
      <c r="AF384" s="135"/>
      <c r="AP384" s="135"/>
      <c r="AZ384" s="135"/>
      <c r="BJ384" s="135"/>
      <c r="BT384" s="135"/>
      <c r="CD384" s="135"/>
      <c r="CN384" s="135"/>
      <c r="CO384" s="135"/>
      <c r="CP384" s="135"/>
      <c r="CQ384" s="135"/>
      <c r="CR384" s="135"/>
      <c r="CS384" s="135"/>
      <c r="CT384" s="135"/>
      <c r="CU384" s="135"/>
      <c r="CX384" s="135"/>
      <c r="DH384" s="135"/>
      <c r="DR384" s="135"/>
      <c r="EB384" s="135"/>
      <c r="EL384" s="135"/>
      <c r="EV384" s="135"/>
      <c r="FF384" s="135"/>
      <c r="FP384" s="135"/>
      <c r="FZ384" s="135"/>
      <c r="GJ384" s="135"/>
      <c r="GT384" s="135"/>
      <c r="HD384" s="135"/>
      <c r="HN384" s="135"/>
      <c r="HX384" s="135"/>
      <c r="IH384" s="135"/>
      <c r="IR384" s="135"/>
      <c r="JB384" s="135"/>
      <c r="JL384" s="135"/>
    </row>
    <row xmlns:x14ac="http://schemas.microsoft.com/office/spreadsheetml/2009/9/ac" r="385" s="3" customFormat="true" x14ac:dyDescent="0.25">
      <c r="A385" s="419"/>
      <c r="B385" s="135"/>
      <c r="L385" s="135"/>
      <c r="V385" s="135"/>
      <c r="AF385" s="135"/>
      <c r="AP385" s="135"/>
      <c r="AZ385" s="135"/>
      <c r="BJ385" s="135"/>
      <c r="BT385" s="135"/>
      <c r="CD385" s="135"/>
      <c r="CN385" s="135"/>
      <c r="CO385" s="135"/>
      <c r="CP385" s="135"/>
      <c r="CQ385" s="135"/>
      <c r="CR385" s="135"/>
      <c r="CS385" s="135"/>
      <c r="CT385" s="135"/>
      <c r="CU385" s="135"/>
      <c r="CX385" s="135"/>
      <c r="DH385" s="135"/>
      <c r="DR385" s="135"/>
      <c r="EB385" s="135"/>
      <c r="EL385" s="135"/>
      <c r="EV385" s="135"/>
      <c r="FF385" s="135"/>
      <c r="FP385" s="135"/>
      <c r="FZ385" s="135"/>
      <c r="GJ385" s="135"/>
      <c r="GT385" s="135"/>
      <c r="HD385" s="135"/>
      <c r="HN385" s="135"/>
      <c r="HX385" s="135"/>
      <c r="IH385" s="135"/>
      <c r="IR385" s="135"/>
      <c r="JB385" s="135"/>
      <c r="JL385" s="135"/>
    </row>
    <row xmlns:x14ac="http://schemas.microsoft.com/office/spreadsheetml/2009/9/ac" r="386" s="3" customFormat="true" x14ac:dyDescent="0.25">
      <c r="A386" s="419"/>
      <c r="B386" s="135"/>
      <c r="L386" s="135"/>
      <c r="V386" s="135"/>
      <c r="AF386" s="135"/>
      <c r="AP386" s="135"/>
      <c r="AZ386" s="135"/>
      <c r="BJ386" s="135"/>
      <c r="BT386" s="135"/>
      <c r="CD386" s="135"/>
      <c r="CN386" s="135"/>
      <c r="CO386" s="135"/>
      <c r="CP386" s="135"/>
      <c r="CQ386" s="135"/>
      <c r="CR386" s="135"/>
      <c r="CS386" s="135"/>
      <c r="CT386" s="135"/>
      <c r="CU386" s="135"/>
      <c r="CX386" s="135"/>
      <c r="DH386" s="135"/>
      <c r="DR386" s="135"/>
      <c r="EB386" s="135"/>
      <c r="EL386" s="135"/>
      <c r="EV386" s="135"/>
      <c r="FF386" s="135"/>
      <c r="FP386" s="135"/>
      <c r="FZ386" s="135"/>
      <c r="GJ386" s="135"/>
      <c r="GT386" s="135"/>
      <c r="HD386" s="135"/>
      <c r="HN386" s="135"/>
      <c r="HX386" s="135"/>
      <c r="IH386" s="135"/>
      <c r="IR386" s="135"/>
      <c r="JB386" s="135"/>
      <c r="JL386" s="135"/>
    </row>
    <row xmlns:x14ac="http://schemas.microsoft.com/office/spreadsheetml/2009/9/ac" r="387" s="3" customFormat="true" x14ac:dyDescent="0.25">
      <c r="A387" s="419"/>
      <c r="B387" s="135"/>
      <c r="L387" s="135"/>
      <c r="V387" s="135"/>
      <c r="AF387" s="135"/>
      <c r="AP387" s="135"/>
      <c r="AZ387" s="135"/>
      <c r="BJ387" s="135"/>
      <c r="BT387" s="135"/>
      <c r="CD387" s="135"/>
      <c r="CN387" s="135"/>
      <c r="CO387" s="135"/>
      <c r="CP387" s="135"/>
      <c r="CQ387" s="135"/>
      <c r="CR387" s="135"/>
      <c r="CS387" s="135"/>
      <c r="CT387" s="135"/>
      <c r="CU387" s="135"/>
      <c r="CX387" s="135"/>
      <c r="DH387" s="135"/>
      <c r="DR387" s="135"/>
      <c r="EB387" s="135"/>
      <c r="EL387" s="135"/>
      <c r="EV387" s="135"/>
      <c r="FF387" s="135"/>
      <c r="FP387" s="135"/>
      <c r="FZ387" s="135"/>
      <c r="GJ387" s="135"/>
      <c r="GT387" s="135"/>
      <c r="HD387" s="135"/>
      <c r="HN387" s="135"/>
      <c r="HX387" s="135"/>
      <c r="IH387" s="135"/>
      <c r="IR387" s="135"/>
      <c r="JB387" s="135"/>
      <c r="JL387" s="135"/>
    </row>
    <row xmlns:x14ac="http://schemas.microsoft.com/office/spreadsheetml/2009/9/ac" r="388" s="3" customFormat="true" x14ac:dyDescent="0.25">
      <c r="A388" s="419"/>
      <c r="B388" s="135"/>
      <c r="L388" s="135"/>
      <c r="V388" s="135"/>
      <c r="AF388" s="135"/>
      <c r="AP388" s="135"/>
      <c r="AZ388" s="135"/>
      <c r="BJ388" s="135"/>
      <c r="BT388" s="135"/>
      <c r="CD388" s="135"/>
      <c r="CN388" s="135"/>
      <c r="CO388" s="135"/>
      <c r="CP388" s="135"/>
      <c r="CQ388" s="135"/>
      <c r="CR388" s="135"/>
      <c r="CS388" s="135"/>
      <c r="CT388" s="135"/>
      <c r="CU388" s="135"/>
      <c r="CX388" s="135"/>
      <c r="DH388" s="135"/>
      <c r="DR388" s="135"/>
      <c r="EB388" s="135"/>
      <c r="EL388" s="135"/>
      <c r="EV388" s="135"/>
      <c r="FF388" s="135"/>
      <c r="FP388" s="135"/>
      <c r="FZ388" s="135"/>
      <c r="GJ388" s="135"/>
      <c r="GT388" s="135"/>
      <c r="HD388" s="135"/>
      <c r="HN388" s="135"/>
      <c r="HX388" s="135"/>
      <c r="IH388" s="135"/>
      <c r="IR388" s="135"/>
      <c r="JB388" s="135"/>
      <c r="JL388" s="135"/>
    </row>
    <row xmlns:x14ac="http://schemas.microsoft.com/office/spreadsheetml/2009/9/ac" r="389" s="3" customFormat="true" x14ac:dyDescent="0.25">
      <c r="A389" s="419"/>
      <c r="B389" s="135"/>
      <c r="L389" s="135"/>
      <c r="V389" s="135"/>
      <c r="AF389" s="135"/>
      <c r="AP389" s="135"/>
      <c r="AZ389" s="135"/>
      <c r="BJ389" s="135"/>
      <c r="BT389" s="135"/>
      <c r="CD389" s="135"/>
      <c r="CN389" s="135"/>
      <c r="CO389" s="135"/>
      <c r="CP389" s="135"/>
      <c r="CQ389" s="135"/>
      <c r="CR389" s="135"/>
      <c r="CS389" s="135"/>
      <c r="CT389" s="135"/>
      <c r="CU389" s="135"/>
      <c r="CX389" s="135"/>
      <c r="DH389" s="135"/>
      <c r="DR389" s="135"/>
      <c r="EB389" s="135"/>
      <c r="EL389" s="135"/>
      <c r="EV389" s="135"/>
      <c r="FF389" s="135"/>
      <c r="FP389" s="135"/>
      <c r="FZ389" s="135"/>
      <c r="GJ389" s="135"/>
      <c r="GT389" s="135"/>
      <c r="HD389" s="135"/>
      <c r="HN389" s="135"/>
      <c r="HX389" s="135"/>
      <c r="IH389" s="135"/>
      <c r="IR389" s="135"/>
      <c r="JB389" s="135"/>
      <c r="JL389" s="135"/>
    </row>
    <row xmlns:x14ac="http://schemas.microsoft.com/office/spreadsheetml/2009/9/ac" r="390" s="3" customFormat="true" x14ac:dyDescent="0.25">
      <c r="A390" s="419"/>
      <c r="B390" s="135"/>
      <c r="L390" s="135"/>
      <c r="V390" s="135"/>
      <c r="AF390" s="135"/>
      <c r="AP390" s="135"/>
      <c r="AZ390" s="135"/>
      <c r="BJ390" s="135"/>
      <c r="BT390" s="135"/>
      <c r="CD390" s="135"/>
      <c r="CN390" s="135"/>
      <c r="CO390" s="135"/>
      <c r="CP390" s="135"/>
      <c r="CQ390" s="135"/>
      <c r="CR390" s="135"/>
      <c r="CS390" s="135"/>
      <c r="CT390" s="135"/>
      <c r="CU390" s="135"/>
      <c r="CX390" s="135"/>
      <c r="DH390" s="135"/>
      <c r="DR390" s="135"/>
      <c r="EB390" s="135"/>
      <c r="EL390" s="135"/>
      <c r="EV390" s="135"/>
      <c r="FF390" s="135"/>
      <c r="FP390" s="135"/>
      <c r="FZ390" s="135"/>
      <c r="GJ390" s="135"/>
      <c r="GT390" s="135"/>
      <c r="HD390" s="135"/>
      <c r="HN390" s="135"/>
      <c r="HX390" s="135"/>
      <c r="IH390" s="135"/>
      <c r="IR390" s="135"/>
      <c r="JB390" s="135"/>
      <c r="JL390" s="135"/>
    </row>
    <row xmlns:x14ac="http://schemas.microsoft.com/office/spreadsheetml/2009/9/ac" r="391" s="3" customFormat="true" x14ac:dyDescent="0.25">
      <c r="A391" s="419"/>
      <c r="B391" s="135"/>
      <c r="L391" s="135"/>
      <c r="V391" s="135"/>
      <c r="AF391" s="135"/>
      <c r="AP391" s="135"/>
      <c r="AZ391" s="135"/>
      <c r="BJ391" s="135"/>
      <c r="BT391" s="135"/>
      <c r="CD391" s="135"/>
      <c r="CN391" s="135"/>
      <c r="CO391" s="135"/>
      <c r="CP391" s="135"/>
      <c r="CQ391" s="135"/>
      <c r="CR391" s="135"/>
      <c r="CS391" s="135"/>
      <c r="CT391" s="135"/>
      <c r="CU391" s="135"/>
      <c r="CX391" s="135"/>
      <c r="DH391" s="135"/>
      <c r="DR391" s="135"/>
      <c r="EB391" s="135"/>
      <c r="EL391" s="135"/>
      <c r="EV391" s="135"/>
      <c r="FF391" s="135"/>
      <c r="FP391" s="135"/>
      <c r="FZ391" s="135"/>
      <c r="GJ391" s="135"/>
      <c r="GT391" s="135"/>
      <c r="HD391" s="135"/>
      <c r="HN391" s="135"/>
      <c r="HX391" s="135"/>
      <c r="IH391" s="135"/>
      <c r="IR391" s="135"/>
      <c r="JB391" s="135"/>
      <c r="JL391" s="135"/>
    </row>
    <row xmlns:x14ac="http://schemas.microsoft.com/office/spreadsheetml/2009/9/ac" r="392" s="3" customFormat="true" x14ac:dyDescent="0.25">
      <c r="A392" s="419"/>
      <c r="B392" s="135"/>
      <c r="L392" s="135"/>
      <c r="V392" s="135"/>
      <c r="AF392" s="135"/>
      <c r="AP392" s="135"/>
      <c r="AZ392" s="135"/>
      <c r="BJ392" s="135"/>
      <c r="BT392" s="135"/>
      <c r="CD392" s="135"/>
      <c r="CN392" s="135"/>
      <c r="CO392" s="135"/>
      <c r="CP392" s="135"/>
      <c r="CQ392" s="135"/>
      <c r="CR392" s="135"/>
      <c r="CS392" s="135"/>
      <c r="CT392" s="135"/>
      <c r="CU392" s="135"/>
      <c r="CX392" s="135"/>
      <c r="DH392" s="135"/>
      <c r="DR392" s="135"/>
      <c r="EB392" s="135"/>
      <c r="EL392" s="135"/>
      <c r="EV392" s="135"/>
      <c r="FF392" s="135"/>
      <c r="FP392" s="135"/>
      <c r="FZ392" s="135"/>
      <c r="GJ392" s="135"/>
      <c r="GT392" s="135"/>
      <c r="HD392" s="135"/>
      <c r="HN392" s="135"/>
      <c r="HX392" s="135"/>
      <c r="IH392" s="135"/>
      <c r="IR392" s="135"/>
      <c r="JB392" s="135"/>
      <c r="JL392" s="135"/>
    </row>
    <row xmlns:x14ac="http://schemas.microsoft.com/office/spreadsheetml/2009/9/ac" r="393" s="3" customFormat="true" x14ac:dyDescent="0.25">
      <c r="A393" s="419"/>
      <c r="B393" s="135"/>
      <c r="L393" s="135"/>
      <c r="V393" s="135"/>
      <c r="AF393" s="135"/>
      <c r="AP393" s="135"/>
      <c r="AZ393" s="135"/>
      <c r="BJ393" s="135"/>
      <c r="BT393" s="135"/>
      <c r="CD393" s="135"/>
      <c r="CN393" s="135"/>
      <c r="CO393" s="135"/>
      <c r="CP393" s="135"/>
      <c r="CQ393" s="135"/>
      <c r="CR393" s="135"/>
      <c r="CS393" s="135"/>
      <c r="CT393" s="135"/>
      <c r="CU393" s="135"/>
      <c r="CX393" s="135"/>
      <c r="DH393" s="135"/>
      <c r="DR393" s="135"/>
      <c r="EB393" s="135"/>
      <c r="EL393" s="135"/>
      <c r="EV393" s="135"/>
      <c r="FF393" s="135"/>
      <c r="FP393" s="135"/>
      <c r="FZ393" s="135"/>
      <c r="GJ393" s="135"/>
      <c r="GT393" s="135"/>
      <c r="HD393" s="135"/>
      <c r="HN393" s="135"/>
      <c r="HX393" s="135"/>
      <c r="IH393" s="135"/>
      <c r="IR393" s="135"/>
      <c r="JB393" s="135"/>
      <c r="JL393" s="135"/>
    </row>
    <row xmlns:x14ac="http://schemas.microsoft.com/office/spreadsheetml/2009/9/ac" r="394" s="3" customFormat="true" x14ac:dyDescent="0.25">
      <c r="A394" s="419"/>
      <c r="B394" s="135"/>
      <c r="L394" s="135"/>
      <c r="V394" s="135"/>
      <c r="AF394" s="135"/>
      <c r="AP394" s="135"/>
      <c r="AZ394" s="135"/>
      <c r="BJ394" s="135"/>
      <c r="BT394" s="135"/>
      <c r="CD394" s="135"/>
      <c r="CN394" s="135"/>
      <c r="CO394" s="135"/>
      <c r="CP394" s="135"/>
      <c r="CQ394" s="135"/>
      <c r="CR394" s="135"/>
      <c r="CS394" s="135"/>
      <c r="CT394" s="135"/>
      <c r="CU394" s="135"/>
      <c r="CX394" s="135"/>
      <c r="DH394" s="135"/>
      <c r="DR394" s="135"/>
      <c r="EB394" s="135"/>
      <c r="EL394" s="135"/>
      <c r="EV394" s="135"/>
      <c r="FF394" s="135"/>
      <c r="FP394" s="135"/>
      <c r="FZ394" s="135"/>
      <c r="GJ394" s="135"/>
      <c r="GT394" s="135"/>
      <c r="HD394" s="135"/>
      <c r="HN394" s="135"/>
      <c r="HX394" s="135"/>
      <c r="IH394" s="135"/>
      <c r="IR394" s="135"/>
      <c r="JB394" s="135"/>
      <c r="JL394" s="135"/>
    </row>
    <row xmlns:x14ac="http://schemas.microsoft.com/office/spreadsheetml/2009/9/ac" r="395" s="3" customFormat="true" x14ac:dyDescent="0.25">
      <c r="A395" s="419"/>
      <c r="B395" s="135"/>
      <c r="L395" s="135"/>
      <c r="V395" s="135"/>
      <c r="AF395" s="135"/>
      <c r="AP395" s="135"/>
      <c r="AZ395" s="135"/>
      <c r="BJ395" s="135"/>
      <c r="BT395" s="135"/>
      <c r="CD395" s="135"/>
      <c r="CN395" s="135"/>
      <c r="CO395" s="135"/>
      <c r="CP395" s="135"/>
      <c r="CQ395" s="135"/>
      <c r="CR395" s="135"/>
      <c r="CS395" s="135"/>
      <c r="CT395" s="135"/>
      <c r="CU395" s="135"/>
      <c r="CX395" s="135"/>
      <c r="DH395" s="135"/>
      <c r="DR395" s="135"/>
      <c r="EB395" s="135"/>
      <c r="EL395" s="135"/>
      <c r="EV395" s="135"/>
      <c r="FF395" s="135"/>
      <c r="FP395" s="135"/>
      <c r="FZ395" s="135"/>
      <c r="GJ395" s="135"/>
      <c r="GT395" s="135"/>
      <c r="HD395" s="135"/>
      <c r="HN395" s="135"/>
      <c r="HX395" s="135"/>
      <c r="IH395" s="135"/>
      <c r="IR395" s="135"/>
      <c r="JB395" s="135"/>
      <c r="JL395" s="135"/>
    </row>
    <row xmlns:x14ac="http://schemas.microsoft.com/office/spreadsheetml/2009/9/ac" r="396" s="3" customFormat="true" x14ac:dyDescent="0.25">
      <c r="A396" s="419"/>
      <c r="B396" s="135"/>
      <c r="L396" s="135"/>
      <c r="V396" s="135"/>
      <c r="AF396" s="135"/>
      <c r="AP396" s="135"/>
      <c r="AZ396" s="135"/>
      <c r="BJ396" s="135"/>
      <c r="BT396" s="135"/>
      <c r="CD396" s="135"/>
      <c r="CN396" s="135"/>
      <c r="CO396" s="135"/>
      <c r="CP396" s="135"/>
      <c r="CQ396" s="135"/>
      <c r="CR396" s="135"/>
      <c r="CS396" s="135"/>
      <c r="CT396" s="135"/>
      <c r="CU396" s="135"/>
      <c r="CX396" s="135"/>
      <c r="DH396" s="135"/>
      <c r="DR396" s="135"/>
      <c r="EB396" s="135"/>
      <c r="EL396" s="135"/>
      <c r="EV396" s="135"/>
      <c r="FF396" s="135"/>
      <c r="FP396" s="135"/>
      <c r="FZ396" s="135"/>
      <c r="GJ396" s="135"/>
      <c r="GT396" s="135"/>
      <c r="HD396" s="135"/>
      <c r="HN396" s="135"/>
      <c r="HX396" s="135"/>
      <c r="IH396" s="135"/>
      <c r="IR396" s="135"/>
      <c r="JB396" s="135"/>
      <c r="JL396" s="135"/>
    </row>
    <row xmlns:x14ac="http://schemas.microsoft.com/office/spreadsheetml/2009/9/ac" r="397" s="3" customFormat="true" x14ac:dyDescent="0.25">
      <c r="A397" s="419"/>
      <c r="B397" s="135"/>
      <c r="L397" s="135"/>
      <c r="V397" s="135"/>
      <c r="AF397" s="135"/>
      <c r="AP397" s="135"/>
      <c r="AZ397" s="135"/>
      <c r="BJ397" s="135"/>
      <c r="BT397" s="135"/>
      <c r="CD397" s="135"/>
      <c r="CN397" s="135"/>
      <c r="CO397" s="135"/>
      <c r="CP397" s="135"/>
      <c r="CQ397" s="135"/>
      <c r="CR397" s="135"/>
      <c r="CS397" s="135"/>
      <c r="CT397" s="135"/>
      <c r="CU397" s="135"/>
      <c r="CX397" s="135"/>
      <c r="DH397" s="135"/>
      <c r="DR397" s="135"/>
      <c r="EB397" s="135"/>
      <c r="EL397" s="135"/>
      <c r="EV397" s="135"/>
      <c r="FF397" s="135"/>
      <c r="FP397" s="135"/>
      <c r="FZ397" s="135"/>
      <c r="GJ397" s="135"/>
      <c r="GT397" s="135"/>
      <c r="HD397" s="135"/>
      <c r="HN397" s="135"/>
      <c r="HX397" s="135"/>
      <c r="IH397" s="135"/>
      <c r="IR397" s="135"/>
      <c r="JB397" s="135"/>
      <c r="JL397" s="135"/>
    </row>
    <row xmlns:x14ac="http://schemas.microsoft.com/office/spreadsheetml/2009/9/ac" r="398" s="3" customFormat="true" x14ac:dyDescent="0.25">
      <c r="A398" s="419"/>
      <c r="B398" s="135"/>
      <c r="L398" s="135"/>
      <c r="V398" s="135"/>
      <c r="AF398" s="135"/>
      <c r="AP398" s="135"/>
      <c r="AZ398" s="135"/>
      <c r="BJ398" s="135"/>
      <c r="BT398" s="135"/>
      <c r="CD398" s="135"/>
      <c r="CN398" s="135"/>
      <c r="CO398" s="135"/>
      <c r="CP398" s="135"/>
      <c r="CQ398" s="135"/>
      <c r="CR398" s="135"/>
      <c r="CS398" s="135"/>
      <c r="CT398" s="135"/>
      <c r="CU398" s="135"/>
      <c r="CX398" s="135"/>
      <c r="DH398" s="135"/>
      <c r="DR398" s="135"/>
      <c r="EB398" s="135"/>
      <c r="EL398" s="135"/>
      <c r="EV398" s="135"/>
      <c r="FF398" s="135"/>
      <c r="FP398" s="135"/>
      <c r="FZ398" s="135"/>
      <c r="GJ398" s="135"/>
      <c r="GT398" s="135"/>
      <c r="HD398" s="135"/>
      <c r="HN398" s="135"/>
      <c r="HX398" s="135"/>
      <c r="IH398" s="135"/>
      <c r="IR398" s="135"/>
      <c r="JB398" s="135"/>
      <c r="JL398" s="135"/>
    </row>
    <row xmlns:x14ac="http://schemas.microsoft.com/office/spreadsheetml/2009/9/ac" r="399" s="3" customFormat="true" x14ac:dyDescent="0.25">
      <c r="A399" s="419"/>
      <c r="B399" s="135"/>
      <c r="L399" s="135"/>
      <c r="V399" s="135"/>
      <c r="AF399" s="135"/>
      <c r="AP399" s="135"/>
      <c r="AZ399" s="135"/>
      <c r="BJ399" s="135"/>
      <c r="BT399" s="135"/>
      <c r="CD399" s="135"/>
      <c r="CN399" s="135"/>
      <c r="CO399" s="135"/>
      <c r="CP399" s="135"/>
      <c r="CQ399" s="135"/>
      <c r="CR399" s="135"/>
      <c r="CS399" s="135"/>
      <c r="CT399" s="135"/>
      <c r="CU399" s="135"/>
      <c r="CX399" s="135"/>
      <c r="DH399" s="135"/>
      <c r="DR399" s="135"/>
      <c r="EB399" s="135"/>
      <c r="EL399" s="135"/>
      <c r="EV399" s="135"/>
      <c r="FF399" s="135"/>
      <c r="FP399" s="135"/>
      <c r="FZ399" s="135"/>
      <c r="GJ399" s="135"/>
      <c r="GT399" s="135"/>
      <c r="HD399" s="135"/>
      <c r="HN399" s="135"/>
      <c r="HX399" s="135"/>
      <c r="IH399" s="135"/>
      <c r="IR399" s="135"/>
      <c r="JB399" s="135"/>
      <c r="JL399" s="135"/>
    </row>
    <row xmlns:x14ac="http://schemas.microsoft.com/office/spreadsheetml/2009/9/ac" r="400" s="3" customFormat="true" x14ac:dyDescent="0.25">
      <c r="A400" s="419"/>
      <c r="B400" s="135"/>
      <c r="L400" s="135"/>
      <c r="V400" s="135"/>
      <c r="AF400" s="135"/>
      <c r="AP400" s="135"/>
      <c r="AZ400" s="135"/>
      <c r="BJ400" s="135"/>
      <c r="BT400" s="135"/>
      <c r="CD400" s="135"/>
      <c r="CN400" s="135"/>
      <c r="CO400" s="135"/>
      <c r="CP400" s="135"/>
      <c r="CQ400" s="135"/>
      <c r="CR400" s="135"/>
      <c r="CS400" s="135"/>
      <c r="CT400" s="135"/>
      <c r="CU400" s="135"/>
      <c r="CX400" s="135"/>
      <c r="DH400" s="135"/>
      <c r="DR400" s="135"/>
      <c r="EB400" s="135"/>
      <c r="EL400" s="135"/>
      <c r="EV400" s="135"/>
      <c r="FF400" s="135"/>
      <c r="FP400" s="135"/>
      <c r="FZ400" s="135"/>
      <c r="GJ400" s="135"/>
      <c r="GT400" s="135"/>
      <c r="HD400" s="135"/>
      <c r="HN400" s="135"/>
      <c r="HX400" s="135"/>
      <c r="IH400" s="135"/>
      <c r="IR400" s="135"/>
      <c r="JB400" s="135"/>
      <c r="JL400" s="135"/>
    </row>
    <row xmlns:x14ac="http://schemas.microsoft.com/office/spreadsheetml/2009/9/ac" r="401" s="3" customFormat="true" x14ac:dyDescent="0.25">
      <c r="A401" s="419"/>
      <c r="B401" s="135"/>
      <c r="L401" s="135"/>
      <c r="V401" s="135"/>
      <c r="AF401" s="135"/>
      <c r="AP401" s="135"/>
      <c r="AZ401" s="135"/>
      <c r="BJ401" s="135"/>
      <c r="BT401" s="135"/>
      <c r="CD401" s="135"/>
      <c r="CN401" s="135"/>
      <c r="CO401" s="135"/>
      <c r="CP401" s="135"/>
      <c r="CQ401" s="135"/>
      <c r="CR401" s="135"/>
      <c r="CS401" s="135"/>
      <c r="CT401" s="135"/>
      <c r="CU401" s="135"/>
      <c r="CX401" s="135"/>
      <c r="DH401" s="135"/>
      <c r="DR401" s="135"/>
      <c r="EB401" s="135"/>
      <c r="EL401" s="135"/>
      <c r="EV401" s="135"/>
      <c r="FF401" s="135"/>
      <c r="FP401" s="135"/>
      <c r="FZ401" s="135"/>
      <c r="GJ401" s="135"/>
      <c r="GT401" s="135"/>
      <c r="HD401" s="135"/>
      <c r="HN401" s="135"/>
      <c r="HX401" s="135"/>
      <c r="IH401" s="135"/>
      <c r="IR401" s="135"/>
      <c r="JB401" s="135"/>
      <c r="JL401" s="135"/>
    </row>
    <row xmlns:x14ac="http://schemas.microsoft.com/office/spreadsheetml/2009/9/ac" r="402" s="3" customFormat="true" x14ac:dyDescent="0.25">
      <c r="A402" s="419"/>
      <c r="B402" s="135"/>
      <c r="L402" s="135"/>
      <c r="V402" s="135"/>
      <c r="AF402" s="135"/>
      <c r="AP402" s="135"/>
      <c r="AZ402" s="135"/>
      <c r="BJ402" s="135"/>
      <c r="BT402" s="135"/>
      <c r="CD402" s="135"/>
      <c r="CN402" s="135"/>
      <c r="CO402" s="135"/>
      <c r="CP402" s="135"/>
      <c r="CQ402" s="135"/>
      <c r="CR402" s="135"/>
      <c r="CS402" s="135"/>
      <c r="CT402" s="135"/>
      <c r="CU402" s="135"/>
      <c r="CX402" s="135"/>
      <c r="DH402" s="135"/>
      <c r="DR402" s="135"/>
      <c r="EB402" s="135"/>
      <c r="EL402" s="135"/>
      <c r="EV402" s="135"/>
      <c r="FF402" s="135"/>
      <c r="FP402" s="135"/>
      <c r="FZ402" s="135"/>
      <c r="GJ402" s="135"/>
      <c r="GT402" s="135"/>
      <c r="HD402" s="135"/>
      <c r="HN402" s="135"/>
      <c r="HX402" s="135"/>
      <c r="IH402" s="135"/>
      <c r="IR402" s="135"/>
      <c r="JB402" s="135"/>
      <c r="JL402" s="135"/>
    </row>
    <row xmlns:x14ac="http://schemas.microsoft.com/office/spreadsheetml/2009/9/ac" r="403" s="3" customFormat="true" x14ac:dyDescent="0.25">
      <c r="A403" s="419"/>
      <c r="B403" s="135"/>
      <c r="L403" s="135"/>
      <c r="V403" s="135"/>
      <c r="AF403" s="135"/>
      <c r="AP403" s="135"/>
      <c r="AZ403" s="135"/>
      <c r="BJ403" s="135"/>
      <c r="BT403" s="135"/>
      <c r="CD403" s="135"/>
      <c r="CN403" s="135"/>
      <c r="CO403" s="135"/>
      <c r="CP403" s="135"/>
      <c r="CQ403" s="135"/>
      <c r="CR403" s="135"/>
      <c r="CS403" s="135"/>
      <c r="CT403" s="135"/>
      <c r="CU403" s="135"/>
      <c r="CX403" s="135"/>
      <c r="DH403" s="135"/>
      <c r="DR403" s="135"/>
      <c r="EB403" s="135"/>
      <c r="EL403" s="135"/>
      <c r="EV403" s="135"/>
      <c r="FF403" s="135"/>
      <c r="FP403" s="135"/>
      <c r="FZ403" s="135"/>
      <c r="GJ403" s="135"/>
      <c r="GT403" s="135"/>
      <c r="HD403" s="135"/>
      <c r="HN403" s="135"/>
      <c r="HX403" s="135"/>
      <c r="IH403" s="135"/>
      <c r="IR403" s="135"/>
      <c r="JB403" s="135"/>
      <c r="JL403" s="135"/>
    </row>
    <row xmlns:x14ac="http://schemas.microsoft.com/office/spreadsheetml/2009/9/ac" r="404" s="3" customFormat="true" x14ac:dyDescent="0.25">
      <c r="A404" s="419"/>
      <c r="B404" s="135"/>
      <c r="L404" s="135"/>
      <c r="V404" s="135"/>
      <c r="AF404" s="135"/>
      <c r="AP404" s="135"/>
      <c r="AZ404" s="135"/>
      <c r="BJ404" s="135"/>
      <c r="BT404" s="135"/>
      <c r="CD404" s="135"/>
      <c r="CN404" s="135"/>
      <c r="CO404" s="135"/>
      <c r="CP404" s="135"/>
      <c r="CQ404" s="135"/>
      <c r="CR404" s="135"/>
      <c r="CS404" s="135"/>
      <c r="CT404" s="135"/>
      <c r="CU404" s="135"/>
      <c r="CX404" s="135"/>
      <c r="DH404" s="135"/>
      <c r="DR404" s="135"/>
      <c r="EB404" s="135"/>
      <c r="EL404" s="135"/>
      <c r="EV404" s="135"/>
      <c r="FF404" s="135"/>
      <c r="FP404" s="135"/>
      <c r="FZ404" s="135"/>
      <c r="GJ404" s="135"/>
      <c r="GT404" s="135"/>
      <c r="HD404" s="135"/>
      <c r="HN404" s="135"/>
      <c r="HX404" s="135"/>
      <c r="IH404" s="135"/>
      <c r="IR404" s="135"/>
      <c r="JB404" s="135"/>
      <c r="JL404" s="135"/>
    </row>
    <row xmlns:x14ac="http://schemas.microsoft.com/office/spreadsheetml/2009/9/ac" r="405" s="3" customFormat="true" x14ac:dyDescent="0.25">
      <c r="A405" s="419"/>
      <c r="B405" s="135"/>
      <c r="L405" s="135"/>
      <c r="V405" s="135"/>
      <c r="AF405" s="135"/>
      <c r="AP405" s="135"/>
      <c r="AZ405" s="135"/>
      <c r="BJ405" s="135"/>
      <c r="BT405" s="135"/>
      <c r="CD405" s="135"/>
      <c r="CN405" s="135"/>
      <c r="CO405" s="135"/>
      <c r="CP405" s="135"/>
      <c r="CQ405" s="135"/>
      <c r="CR405" s="135"/>
      <c r="CS405" s="135"/>
      <c r="CT405" s="135"/>
      <c r="CU405" s="135"/>
      <c r="CX405" s="135"/>
      <c r="DH405" s="135"/>
      <c r="DR405" s="135"/>
      <c r="EB405" s="135"/>
      <c r="EL405" s="135"/>
      <c r="EV405" s="135"/>
      <c r="FF405" s="135"/>
      <c r="FP405" s="135"/>
      <c r="FZ405" s="135"/>
      <c r="GJ405" s="135"/>
      <c r="GT405" s="135"/>
      <c r="HD405" s="135"/>
      <c r="HN405" s="135"/>
      <c r="HX405" s="135"/>
      <c r="IH405" s="135"/>
      <c r="IR405" s="135"/>
      <c r="JB405" s="135"/>
      <c r="JL405" s="135"/>
    </row>
    <row xmlns:x14ac="http://schemas.microsoft.com/office/spreadsheetml/2009/9/ac" r="406" s="3" customFormat="true" x14ac:dyDescent="0.25">
      <c r="A406" s="419"/>
      <c r="B406" s="135"/>
      <c r="L406" s="135"/>
      <c r="V406" s="135"/>
      <c r="AF406" s="135"/>
      <c r="AP406" s="135"/>
      <c r="AZ406" s="135"/>
      <c r="BJ406" s="135"/>
      <c r="BT406" s="135"/>
      <c r="CD406" s="135"/>
      <c r="CN406" s="135"/>
      <c r="CO406" s="135"/>
      <c r="CP406" s="135"/>
      <c r="CQ406" s="135"/>
      <c r="CR406" s="135"/>
      <c r="CS406" s="135"/>
      <c r="CT406" s="135"/>
      <c r="CU406" s="135"/>
      <c r="CX406" s="135"/>
      <c r="DH406" s="135"/>
      <c r="DR406" s="135"/>
      <c r="EB406" s="135"/>
      <c r="EL406" s="135"/>
      <c r="EV406" s="135"/>
      <c r="FF406" s="135"/>
      <c r="FP406" s="135"/>
      <c r="FZ406" s="135"/>
      <c r="GJ406" s="135"/>
      <c r="GT406" s="135"/>
      <c r="HD406" s="135"/>
      <c r="HN406" s="135"/>
      <c r="HX406" s="135"/>
      <c r="IH406" s="135"/>
      <c r="IR406" s="135"/>
      <c r="JB406" s="135"/>
      <c r="JL406" s="135"/>
    </row>
    <row xmlns:x14ac="http://schemas.microsoft.com/office/spreadsheetml/2009/9/ac" r="407" s="3" customFormat="true" x14ac:dyDescent="0.25">
      <c r="A407" s="419"/>
      <c r="B407" s="135"/>
      <c r="L407" s="135"/>
      <c r="V407" s="135"/>
      <c r="AF407" s="135"/>
      <c r="AP407" s="135"/>
      <c r="AZ407" s="135"/>
      <c r="BJ407" s="135"/>
      <c r="BT407" s="135"/>
      <c r="CD407" s="135"/>
      <c r="CN407" s="135"/>
      <c r="CO407" s="135"/>
      <c r="CP407" s="135"/>
      <c r="CQ407" s="135"/>
      <c r="CR407" s="135"/>
      <c r="CS407" s="135"/>
      <c r="CT407" s="135"/>
      <c r="CU407" s="135"/>
      <c r="CX407" s="135"/>
      <c r="DH407" s="135"/>
      <c r="DR407" s="135"/>
      <c r="EB407" s="135"/>
      <c r="EL407" s="135"/>
      <c r="EV407" s="135"/>
      <c r="FF407" s="135"/>
      <c r="FP407" s="135"/>
      <c r="FZ407" s="135"/>
      <c r="GJ407" s="135"/>
      <c r="GT407" s="135"/>
      <c r="HD407" s="135"/>
      <c r="HN407" s="135"/>
      <c r="HX407" s="135"/>
      <c r="IH407" s="135"/>
      <c r="IR407" s="135"/>
      <c r="JB407" s="135"/>
      <c r="JL407" s="135"/>
    </row>
    <row xmlns:x14ac="http://schemas.microsoft.com/office/spreadsheetml/2009/9/ac" r="408" s="3" customFormat="true" x14ac:dyDescent="0.25">
      <c r="A408" s="419"/>
      <c r="B408" s="135"/>
      <c r="L408" s="135"/>
      <c r="V408" s="135"/>
      <c r="AF408" s="135"/>
      <c r="AP408" s="135"/>
      <c r="AZ408" s="135"/>
      <c r="BJ408" s="135"/>
      <c r="BT408" s="135"/>
      <c r="CD408" s="135"/>
      <c r="CN408" s="135"/>
      <c r="CO408" s="135"/>
      <c r="CP408" s="135"/>
      <c r="CQ408" s="135"/>
      <c r="CR408" s="135"/>
      <c r="CS408" s="135"/>
      <c r="CT408" s="135"/>
      <c r="CU408" s="135"/>
      <c r="CX408" s="135"/>
      <c r="DH408" s="135"/>
      <c r="DR408" s="135"/>
      <c r="EB408" s="135"/>
      <c r="EL408" s="135"/>
      <c r="EV408" s="135"/>
      <c r="FF408" s="135"/>
      <c r="FP408" s="135"/>
      <c r="FZ408" s="135"/>
      <c r="GJ408" s="135"/>
      <c r="GT408" s="135"/>
      <c r="HD408" s="135"/>
      <c r="HN408" s="135"/>
      <c r="HX408" s="135"/>
      <c r="IH408" s="135"/>
      <c r="IR408" s="135"/>
      <c r="JB408" s="135"/>
      <c r="JL408" s="135"/>
    </row>
    <row xmlns:x14ac="http://schemas.microsoft.com/office/spreadsheetml/2009/9/ac" r="409" s="3" customFormat="true" x14ac:dyDescent="0.25">
      <c r="A409" s="419"/>
      <c r="B409" s="135"/>
      <c r="L409" s="135"/>
      <c r="V409" s="135"/>
      <c r="AF409" s="135"/>
      <c r="AP409" s="135"/>
      <c r="AZ409" s="135"/>
      <c r="BJ409" s="135"/>
      <c r="BT409" s="135"/>
      <c r="CD409" s="135"/>
      <c r="CN409" s="135"/>
      <c r="CO409" s="135"/>
      <c r="CP409" s="135"/>
      <c r="CQ409" s="135"/>
      <c r="CR409" s="135"/>
      <c r="CS409" s="135"/>
      <c r="CT409" s="135"/>
      <c r="CU409" s="135"/>
      <c r="CX409" s="135"/>
      <c r="DH409" s="135"/>
      <c r="DR409" s="135"/>
      <c r="EB409" s="135"/>
      <c r="EL409" s="135"/>
      <c r="EV409" s="135"/>
      <c r="FF409" s="135"/>
      <c r="FP409" s="135"/>
      <c r="FZ409" s="135"/>
      <c r="GJ409" s="135"/>
      <c r="GT409" s="135"/>
      <c r="HD409" s="135"/>
      <c r="HN409" s="135"/>
      <c r="HX409" s="135"/>
      <c r="IH409" s="135"/>
      <c r="IR409" s="135"/>
      <c r="JB409" s="135"/>
      <c r="JL409" s="135"/>
    </row>
    <row xmlns:x14ac="http://schemas.microsoft.com/office/spreadsheetml/2009/9/ac" r="410" s="3" customFormat="true" x14ac:dyDescent="0.25">
      <c r="A410" s="419"/>
      <c r="B410" s="135"/>
      <c r="L410" s="135"/>
      <c r="V410" s="135"/>
      <c r="AF410" s="135"/>
      <c r="AP410" s="135"/>
      <c r="AZ410" s="135"/>
      <c r="BJ410" s="135"/>
      <c r="BT410" s="135"/>
      <c r="CD410" s="135"/>
      <c r="CN410" s="135"/>
      <c r="CO410" s="135"/>
      <c r="CP410" s="135"/>
      <c r="CQ410" s="135"/>
      <c r="CR410" s="135"/>
      <c r="CS410" s="135"/>
      <c r="CT410" s="135"/>
      <c r="CU410" s="135"/>
      <c r="CX410" s="135"/>
      <c r="DH410" s="135"/>
      <c r="DR410" s="135"/>
      <c r="EB410" s="135"/>
      <c r="EL410" s="135"/>
      <c r="EV410" s="135"/>
      <c r="FF410" s="135"/>
      <c r="FP410" s="135"/>
      <c r="FZ410" s="135"/>
      <c r="GJ410" s="135"/>
      <c r="GT410" s="135"/>
      <c r="HD410" s="135"/>
      <c r="HN410" s="135"/>
      <c r="HX410" s="135"/>
      <c r="IH410" s="135"/>
      <c r="IR410" s="135"/>
      <c r="JB410" s="135"/>
      <c r="JL410" s="135"/>
    </row>
    <row xmlns:x14ac="http://schemas.microsoft.com/office/spreadsheetml/2009/9/ac" r="411" s="3" customFormat="true" x14ac:dyDescent="0.25">
      <c r="A411" s="419"/>
      <c r="B411" s="135"/>
      <c r="L411" s="135"/>
      <c r="V411" s="135"/>
      <c r="AF411" s="135"/>
      <c r="AP411" s="135"/>
      <c r="AZ411" s="135"/>
      <c r="BJ411" s="135"/>
      <c r="BT411" s="135"/>
      <c r="CD411" s="135"/>
      <c r="CN411" s="135"/>
      <c r="CO411" s="135"/>
      <c r="CP411" s="135"/>
      <c r="CQ411" s="135"/>
      <c r="CR411" s="135"/>
      <c r="CS411" s="135"/>
      <c r="CT411" s="135"/>
      <c r="CU411" s="135"/>
      <c r="CX411" s="135"/>
      <c r="DH411" s="135"/>
      <c r="DR411" s="135"/>
      <c r="EB411" s="135"/>
      <c r="EL411" s="135"/>
      <c r="EV411" s="135"/>
      <c r="FF411" s="135"/>
      <c r="FP411" s="135"/>
      <c r="FZ411" s="135"/>
      <c r="GJ411" s="135"/>
      <c r="GT411" s="135"/>
      <c r="HD411" s="135"/>
      <c r="HN411" s="135"/>
      <c r="HX411" s="135"/>
      <c r="IH411" s="135"/>
      <c r="IR411" s="135"/>
      <c r="JB411" s="135"/>
      <c r="JL411" s="135"/>
    </row>
    <row xmlns:x14ac="http://schemas.microsoft.com/office/spreadsheetml/2009/9/ac" r="412" s="3" customFormat="true" x14ac:dyDescent="0.25">
      <c r="A412" s="419"/>
      <c r="B412" s="135"/>
      <c r="L412" s="135"/>
      <c r="V412" s="135"/>
      <c r="AF412" s="135"/>
      <c r="AP412" s="135"/>
      <c r="AZ412" s="135"/>
      <c r="BJ412" s="135"/>
      <c r="BT412" s="135"/>
      <c r="CD412" s="135"/>
      <c r="CN412" s="135"/>
      <c r="CO412" s="135"/>
      <c r="CP412" s="135"/>
      <c r="CQ412" s="135"/>
      <c r="CR412" s="135"/>
      <c r="CS412" s="135"/>
      <c r="CT412" s="135"/>
      <c r="CU412" s="135"/>
      <c r="CX412" s="135"/>
      <c r="DH412" s="135"/>
      <c r="DR412" s="135"/>
      <c r="EB412" s="135"/>
      <c r="EL412" s="135"/>
      <c r="EV412" s="135"/>
      <c r="FF412" s="135"/>
      <c r="FP412" s="135"/>
      <c r="FZ412" s="135"/>
      <c r="GJ412" s="135"/>
      <c r="GT412" s="135"/>
      <c r="HD412" s="135"/>
      <c r="HN412" s="135"/>
      <c r="HX412" s="135"/>
      <c r="IH412" s="135"/>
      <c r="IR412" s="135"/>
      <c r="JB412" s="135"/>
      <c r="JL412" s="135"/>
    </row>
    <row xmlns:x14ac="http://schemas.microsoft.com/office/spreadsheetml/2009/9/ac" r="413" s="3" customFormat="true" x14ac:dyDescent="0.25">
      <c r="A413" s="419"/>
      <c r="B413" s="135"/>
      <c r="L413" s="135"/>
      <c r="V413" s="135"/>
      <c r="AF413" s="135"/>
      <c r="AP413" s="135"/>
      <c r="AZ413" s="135"/>
      <c r="BJ413" s="135"/>
      <c r="BT413" s="135"/>
      <c r="CD413" s="135"/>
      <c r="CN413" s="135"/>
      <c r="CO413" s="135"/>
      <c r="CP413" s="135"/>
      <c r="CQ413" s="135"/>
      <c r="CR413" s="135"/>
      <c r="CS413" s="135"/>
      <c r="CT413" s="135"/>
      <c r="CU413" s="135"/>
      <c r="CX413" s="135"/>
      <c r="DH413" s="135"/>
      <c r="DR413" s="135"/>
      <c r="EB413" s="135"/>
      <c r="EL413" s="135"/>
      <c r="EV413" s="135"/>
      <c r="FF413" s="135"/>
      <c r="FP413" s="135"/>
      <c r="FZ413" s="135"/>
      <c r="GJ413" s="135"/>
      <c r="GT413" s="135"/>
      <c r="HD413" s="135"/>
      <c r="HN413" s="135"/>
      <c r="HX413" s="135"/>
      <c r="IH413" s="135"/>
      <c r="IR413" s="135"/>
      <c r="JB413" s="135"/>
      <c r="JL413" s="135"/>
    </row>
    <row xmlns:x14ac="http://schemas.microsoft.com/office/spreadsheetml/2009/9/ac" r="414" s="3" customFormat="true" x14ac:dyDescent="0.25">
      <c r="A414" s="419"/>
      <c r="B414" s="135"/>
      <c r="L414" s="135"/>
      <c r="V414" s="135"/>
      <c r="AF414" s="135"/>
      <c r="AP414" s="135"/>
      <c r="AZ414" s="135"/>
      <c r="BJ414" s="135"/>
      <c r="BT414" s="135"/>
      <c r="CD414" s="135"/>
      <c r="CN414" s="135"/>
      <c r="CO414" s="135"/>
      <c r="CP414" s="135"/>
      <c r="CQ414" s="135"/>
      <c r="CR414" s="135"/>
      <c r="CS414" s="135"/>
      <c r="CT414" s="135"/>
      <c r="CU414" s="135"/>
      <c r="CX414" s="135"/>
      <c r="DH414" s="135"/>
      <c r="DR414" s="135"/>
      <c r="EB414" s="135"/>
      <c r="EL414" s="135"/>
      <c r="EV414" s="135"/>
      <c r="FF414" s="135"/>
      <c r="FP414" s="135"/>
      <c r="FZ414" s="135"/>
      <c r="GJ414" s="135"/>
      <c r="GT414" s="135"/>
      <c r="HD414" s="135"/>
      <c r="HN414" s="135"/>
      <c r="HX414" s="135"/>
      <c r="IH414" s="135"/>
      <c r="IR414" s="135"/>
      <c r="JB414" s="135"/>
      <c r="JL414" s="135"/>
    </row>
    <row xmlns:x14ac="http://schemas.microsoft.com/office/spreadsheetml/2009/9/ac" r="415" s="3" customFormat="true" x14ac:dyDescent="0.25">
      <c r="A415" s="419"/>
      <c r="B415" s="135"/>
      <c r="L415" s="135"/>
      <c r="V415" s="135"/>
      <c r="AF415" s="135"/>
      <c r="AP415" s="135"/>
      <c r="AZ415" s="135"/>
      <c r="BJ415" s="135"/>
      <c r="BT415" s="135"/>
      <c r="CD415" s="135"/>
      <c r="CN415" s="135"/>
      <c r="CO415" s="135"/>
      <c r="CP415" s="135"/>
      <c r="CQ415" s="135"/>
      <c r="CR415" s="135"/>
      <c r="CS415" s="135"/>
      <c r="CT415" s="135"/>
      <c r="CU415" s="135"/>
      <c r="CX415" s="135"/>
      <c r="DH415" s="135"/>
      <c r="DR415" s="135"/>
      <c r="EB415" s="135"/>
      <c r="EL415" s="135"/>
      <c r="EV415" s="135"/>
      <c r="FF415" s="135"/>
      <c r="FP415" s="135"/>
      <c r="FZ415" s="135"/>
      <c r="GJ415" s="135"/>
      <c r="GT415" s="135"/>
      <c r="HD415" s="135"/>
      <c r="HN415" s="135"/>
      <c r="HX415" s="135"/>
      <c r="IH415" s="135"/>
      <c r="IR415" s="135"/>
      <c r="JB415" s="135"/>
      <c r="JL415" s="135"/>
    </row>
    <row xmlns:x14ac="http://schemas.microsoft.com/office/spreadsheetml/2009/9/ac" r="416" s="3" customFormat="true" x14ac:dyDescent="0.25">
      <c r="A416" s="419"/>
      <c r="B416" s="135"/>
      <c r="L416" s="135"/>
      <c r="V416" s="135"/>
      <c r="AF416" s="135"/>
      <c r="AP416" s="135"/>
      <c r="AZ416" s="135"/>
      <c r="BJ416" s="135"/>
      <c r="BT416" s="135"/>
      <c r="CD416" s="135"/>
      <c r="CN416" s="135"/>
      <c r="CO416" s="135"/>
      <c r="CP416" s="135"/>
      <c r="CQ416" s="135"/>
      <c r="CR416" s="135"/>
      <c r="CS416" s="135"/>
      <c r="CT416" s="135"/>
      <c r="CU416" s="135"/>
      <c r="CX416" s="135"/>
      <c r="DH416" s="135"/>
      <c r="DR416" s="135"/>
      <c r="EB416" s="135"/>
      <c r="EL416" s="135"/>
      <c r="EV416" s="135"/>
      <c r="FF416" s="135"/>
      <c r="FP416" s="135"/>
      <c r="FZ416" s="135"/>
      <c r="GJ416" s="135"/>
      <c r="GT416" s="135"/>
      <c r="HD416" s="135"/>
      <c r="HN416" s="135"/>
      <c r="HX416" s="135"/>
      <c r="IH416" s="135"/>
      <c r="IR416" s="135"/>
      <c r="JB416" s="135"/>
      <c r="JL416" s="135"/>
    </row>
    <row xmlns:x14ac="http://schemas.microsoft.com/office/spreadsheetml/2009/9/ac" r="417" s="3" customFormat="true" x14ac:dyDescent="0.25">
      <c r="A417" s="419"/>
      <c r="B417" s="135"/>
      <c r="L417" s="135"/>
      <c r="V417" s="135"/>
      <c r="AF417" s="135"/>
      <c r="AP417" s="135"/>
      <c r="AZ417" s="135"/>
      <c r="BJ417" s="135"/>
      <c r="BT417" s="135"/>
      <c r="CD417" s="135"/>
      <c r="CN417" s="135"/>
      <c r="CO417" s="135"/>
      <c r="CP417" s="135"/>
      <c r="CQ417" s="135"/>
      <c r="CR417" s="135"/>
      <c r="CS417" s="135"/>
      <c r="CT417" s="135"/>
      <c r="CU417" s="135"/>
      <c r="CX417" s="135"/>
      <c r="DH417" s="135"/>
      <c r="DR417" s="135"/>
      <c r="EB417" s="135"/>
      <c r="EL417" s="135"/>
      <c r="EV417" s="135"/>
      <c r="FF417" s="135"/>
      <c r="FP417" s="135"/>
      <c r="FZ417" s="135"/>
      <c r="GJ417" s="135"/>
      <c r="GT417" s="135"/>
      <c r="HD417" s="135"/>
      <c r="HN417" s="135"/>
      <c r="HX417" s="135"/>
      <c r="IH417" s="135"/>
      <c r="IR417" s="135"/>
      <c r="JB417" s="135"/>
      <c r="JL417" s="135"/>
    </row>
    <row xmlns:x14ac="http://schemas.microsoft.com/office/spreadsheetml/2009/9/ac" r="418" s="3" customFormat="true" x14ac:dyDescent="0.25">
      <c r="A418" s="419"/>
      <c r="B418" s="135"/>
      <c r="L418" s="135"/>
      <c r="V418" s="135"/>
      <c r="AF418" s="135"/>
      <c r="AP418" s="135"/>
      <c r="AZ418" s="135"/>
      <c r="BJ418" s="135"/>
      <c r="BT418" s="135"/>
      <c r="CD418" s="135"/>
      <c r="CN418" s="135"/>
      <c r="CO418" s="135"/>
      <c r="CP418" s="135"/>
      <c r="CQ418" s="135"/>
      <c r="CR418" s="135"/>
      <c r="CS418" s="135"/>
      <c r="CT418" s="135"/>
      <c r="CU418" s="135"/>
      <c r="CX418" s="135"/>
      <c r="DH418" s="135"/>
      <c r="DR418" s="135"/>
      <c r="EB418" s="135"/>
      <c r="EL418" s="135"/>
      <c r="EV418" s="135"/>
      <c r="FF418" s="135"/>
      <c r="FP418" s="135"/>
      <c r="FZ418" s="135"/>
      <c r="GJ418" s="135"/>
      <c r="GT418" s="135"/>
      <c r="HD418" s="135"/>
      <c r="HN418" s="135"/>
      <c r="HX418" s="135"/>
      <c r="IH418" s="135"/>
      <c r="IR418" s="135"/>
      <c r="JB418" s="135"/>
      <c r="JL418" s="135"/>
    </row>
    <row xmlns:x14ac="http://schemas.microsoft.com/office/spreadsheetml/2009/9/ac" r="419" s="3" customFormat="true" x14ac:dyDescent="0.25">
      <c r="A419" s="419"/>
      <c r="B419" s="135"/>
      <c r="L419" s="135"/>
      <c r="V419" s="135"/>
      <c r="AF419" s="135"/>
      <c r="AP419" s="135"/>
      <c r="AZ419" s="135"/>
      <c r="BJ419" s="135"/>
      <c r="BT419" s="135"/>
      <c r="CD419" s="135"/>
      <c r="CN419" s="135"/>
      <c r="CO419" s="135"/>
      <c r="CP419" s="135"/>
      <c r="CQ419" s="135"/>
      <c r="CR419" s="135"/>
      <c r="CS419" s="135"/>
      <c r="CT419" s="135"/>
      <c r="CU419" s="135"/>
      <c r="CX419" s="135"/>
      <c r="DH419" s="135"/>
      <c r="DR419" s="135"/>
      <c r="EB419" s="135"/>
      <c r="EL419" s="135"/>
      <c r="EV419" s="135"/>
      <c r="FF419" s="135"/>
      <c r="FP419" s="135"/>
      <c r="FZ419" s="135"/>
      <c r="GJ419" s="135"/>
      <c r="GT419" s="135"/>
      <c r="HD419" s="135"/>
      <c r="HN419" s="135"/>
      <c r="HX419" s="135"/>
      <c r="IH419" s="135"/>
      <c r="IR419" s="135"/>
      <c r="JB419" s="135"/>
      <c r="JL419" s="135"/>
    </row>
    <row xmlns:x14ac="http://schemas.microsoft.com/office/spreadsheetml/2009/9/ac" r="420" s="3" customFormat="true" x14ac:dyDescent="0.25">
      <c r="A420" s="419"/>
      <c r="B420" s="135"/>
      <c r="L420" s="135"/>
      <c r="V420" s="135"/>
      <c r="AF420" s="135"/>
      <c r="AP420" s="135"/>
      <c r="AZ420" s="135"/>
      <c r="BJ420" s="135"/>
      <c r="BT420" s="135"/>
      <c r="CD420" s="135"/>
      <c r="CN420" s="135"/>
      <c r="CO420" s="135"/>
      <c r="CP420" s="135"/>
      <c r="CQ420" s="135"/>
      <c r="CR420" s="135"/>
      <c r="CS420" s="135"/>
      <c r="CT420" s="135"/>
      <c r="CU420" s="135"/>
      <c r="CX420" s="135"/>
      <c r="DH420" s="135"/>
      <c r="DR420" s="135"/>
      <c r="EB420" s="135"/>
      <c r="EL420" s="135"/>
      <c r="EV420" s="135"/>
      <c r="FF420" s="135"/>
      <c r="FP420" s="135"/>
      <c r="FZ420" s="135"/>
      <c r="GJ420" s="135"/>
      <c r="GT420" s="135"/>
      <c r="HD420" s="135"/>
      <c r="HN420" s="135"/>
      <c r="HX420" s="135"/>
      <c r="IH420" s="135"/>
      <c r="IR420" s="135"/>
      <c r="JB420" s="135"/>
      <c r="JL420" s="135"/>
    </row>
    <row xmlns:x14ac="http://schemas.microsoft.com/office/spreadsheetml/2009/9/ac" r="421" s="3" customFormat="true" x14ac:dyDescent="0.25">
      <c r="A421" s="419"/>
      <c r="B421" s="135"/>
      <c r="L421" s="135"/>
      <c r="V421" s="135"/>
      <c r="AF421" s="135"/>
      <c r="AP421" s="135"/>
      <c r="AZ421" s="135"/>
      <c r="BJ421" s="135"/>
      <c r="BT421" s="135"/>
      <c r="CD421" s="135"/>
      <c r="CN421" s="135"/>
      <c r="CO421" s="135"/>
      <c r="CP421" s="135"/>
      <c r="CQ421" s="135"/>
      <c r="CR421" s="135"/>
      <c r="CS421" s="135"/>
      <c r="CT421" s="135"/>
      <c r="CU421" s="135"/>
      <c r="CX421" s="135"/>
      <c r="DH421" s="135"/>
      <c r="DR421" s="135"/>
      <c r="EB421" s="135"/>
      <c r="EL421" s="135"/>
      <c r="EV421" s="135"/>
      <c r="FF421" s="135"/>
      <c r="FP421" s="135"/>
      <c r="FZ421" s="135"/>
      <c r="GJ421" s="135"/>
      <c r="GT421" s="135"/>
      <c r="HD421" s="135"/>
      <c r="HN421" s="135"/>
      <c r="HX421" s="135"/>
      <c r="IH421" s="135"/>
      <c r="IR421" s="135"/>
      <c r="JB421" s="135"/>
      <c r="JL421" s="135"/>
    </row>
    <row xmlns:x14ac="http://schemas.microsoft.com/office/spreadsheetml/2009/9/ac" r="422" s="3" customFormat="true" x14ac:dyDescent="0.25">
      <c r="A422" s="419"/>
      <c r="B422" s="135"/>
      <c r="L422" s="135"/>
      <c r="V422" s="135"/>
      <c r="AF422" s="135"/>
      <c r="AP422" s="135"/>
      <c r="AZ422" s="135"/>
      <c r="BJ422" s="135"/>
      <c r="BT422" s="135"/>
      <c r="CD422" s="135"/>
      <c r="CN422" s="135"/>
      <c r="CO422" s="135"/>
      <c r="CP422" s="135"/>
      <c r="CQ422" s="135"/>
      <c r="CR422" s="135"/>
      <c r="CS422" s="135"/>
      <c r="CT422" s="135"/>
      <c r="CU422" s="135"/>
      <c r="CX422" s="135"/>
      <c r="DH422" s="135"/>
      <c r="DR422" s="135"/>
      <c r="EB422" s="135"/>
      <c r="EL422" s="135"/>
      <c r="EV422" s="135"/>
      <c r="FF422" s="135"/>
      <c r="FP422" s="135"/>
      <c r="FZ422" s="135"/>
      <c r="GJ422" s="135"/>
      <c r="GT422" s="135"/>
      <c r="HD422" s="135"/>
      <c r="HN422" s="135"/>
      <c r="HX422" s="135"/>
      <c r="IH422" s="135"/>
      <c r="IR422" s="135"/>
      <c r="JB422" s="135"/>
      <c r="JL422" s="135"/>
    </row>
    <row xmlns:x14ac="http://schemas.microsoft.com/office/spreadsheetml/2009/9/ac" r="423" s="3" customFormat="true" x14ac:dyDescent="0.25">
      <c r="A423" s="419"/>
      <c r="B423" s="135"/>
      <c r="L423" s="135"/>
      <c r="V423" s="135"/>
      <c r="AF423" s="135"/>
      <c r="AP423" s="135"/>
      <c r="AZ423" s="135"/>
      <c r="BJ423" s="135"/>
      <c r="BT423" s="135"/>
      <c r="CD423" s="135"/>
      <c r="CN423" s="135"/>
      <c r="CO423" s="135"/>
      <c r="CP423" s="135"/>
      <c r="CQ423" s="135"/>
      <c r="CR423" s="135"/>
      <c r="CS423" s="135"/>
      <c r="CT423" s="135"/>
      <c r="CU423" s="135"/>
      <c r="CX423" s="135"/>
      <c r="DH423" s="135"/>
      <c r="DR423" s="135"/>
      <c r="EB423" s="135"/>
      <c r="EL423" s="135"/>
      <c r="EV423" s="135"/>
      <c r="FF423" s="135"/>
      <c r="FP423" s="135"/>
      <c r="FZ423" s="135"/>
      <c r="GJ423" s="135"/>
      <c r="GT423" s="135"/>
      <c r="HD423" s="135"/>
      <c r="HN423" s="135"/>
      <c r="HX423" s="135"/>
      <c r="IH423" s="135"/>
      <c r="IR423" s="135"/>
      <c r="JB423" s="135"/>
      <c r="JL423" s="135"/>
    </row>
    <row xmlns:x14ac="http://schemas.microsoft.com/office/spreadsheetml/2009/9/ac" r="424" s="3" customFormat="true" x14ac:dyDescent="0.25">
      <c r="A424" s="419"/>
      <c r="B424" s="135"/>
      <c r="L424" s="135"/>
      <c r="V424" s="135"/>
      <c r="AF424" s="135"/>
      <c r="AP424" s="135"/>
      <c r="AZ424" s="135"/>
      <c r="BJ424" s="135"/>
      <c r="BT424" s="135"/>
      <c r="CD424" s="135"/>
      <c r="CN424" s="135"/>
      <c r="CO424" s="135"/>
      <c r="CP424" s="135"/>
      <c r="CQ424" s="135"/>
      <c r="CR424" s="135"/>
      <c r="CS424" s="135"/>
      <c r="CT424" s="135"/>
      <c r="CU424" s="135"/>
      <c r="CX424" s="135"/>
      <c r="DH424" s="135"/>
      <c r="DR424" s="135"/>
      <c r="EB424" s="135"/>
      <c r="EL424" s="135"/>
      <c r="EV424" s="135"/>
      <c r="FF424" s="135"/>
      <c r="FP424" s="135"/>
      <c r="FZ424" s="135"/>
      <c r="GJ424" s="135"/>
      <c r="GT424" s="135"/>
      <c r="HD424" s="135"/>
      <c r="HN424" s="135"/>
      <c r="HX424" s="135"/>
      <c r="IH424" s="135"/>
      <c r="IR424" s="135"/>
      <c r="JB424" s="135"/>
      <c r="JL424" s="135"/>
    </row>
    <row xmlns:x14ac="http://schemas.microsoft.com/office/spreadsheetml/2009/9/ac" r="425" s="3" customFormat="true" x14ac:dyDescent="0.25">
      <c r="A425" s="419"/>
      <c r="B425" s="135"/>
      <c r="L425" s="135"/>
      <c r="V425" s="135"/>
      <c r="AF425" s="135"/>
      <c r="AP425" s="135"/>
      <c r="AZ425" s="135"/>
      <c r="BJ425" s="135"/>
      <c r="BT425" s="135"/>
      <c r="CD425" s="135"/>
      <c r="CN425" s="135"/>
      <c r="CO425" s="135"/>
      <c r="CP425" s="135"/>
      <c r="CQ425" s="135"/>
      <c r="CR425" s="135"/>
      <c r="CS425" s="135"/>
      <c r="CT425" s="135"/>
      <c r="CU425" s="135"/>
      <c r="CX425" s="135"/>
      <c r="DH425" s="135"/>
      <c r="DR425" s="135"/>
      <c r="EB425" s="135"/>
      <c r="EL425" s="135"/>
      <c r="EV425" s="135"/>
      <c r="FF425" s="135"/>
      <c r="FP425" s="135"/>
      <c r="FZ425" s="135"/>
      <c r="GJ425" s="135"/>
      <c r="GT425" s="135"/>
      <c r="HD425" s="135"/>
      <c r="HN425" s="135"/>
      <c r="HX425" s="135"/>
      <c r="IH425" s="135"/>
      <c r="IR425" s="135"/>
      <c r="JB425" s="135"/>
      <c r="JL425" s="135"/>
    </row>
    <row xmlns:x14ac="http://schemas.microsoft.com/office/spreadsheetml/2009/9/ac" r="426" s="3" customFormat="true" x14ac:dyDescent="0.25">
      <c r="A426" s="419"/>
      <c r="B426" s="135"/>
      <c r="L426" s="135"/>
      <c r="V426" s="135"/>
      <c r="AF426" s="135"/>
      <c r="AP426" s="135"/>
      <c r="AZ426" s="135"/>
      <c r="BJ426" s="135"/>
      <c r="BT426" s="135"/>
      <c r="CD426" s="135"/>
      <c r="CN426" s="135"/>
      <c r="CO426" s="135"/>
      <c r="CP426" s="135"/>
      <c r="CQ426" s="135"/>
      <c r="CR426" s="135"/>
      <c r="CS426" s="135"/>
      <c r="CT426" s="135"/>
      <c r="CU426" s="135"/>
      <c r="CX426" s="135"/>
      <c r="DH426" s="135"/>
      <c r="DR426" s="135"/>
      <c r="EB426" s="135"/>
      <c r="EL426" s="135"/>
      <c r="EV426" s="135"/>
      <c r="FF426" s="135"/>
      <c r="FP426" s="135"/>
      <c r="FZ426" s="135"/>
      <c r="GJ426" s="135"/>
      <c r="GT426" s="135"/>
      <c r="HD426" s="135"/>
      <c r="HN426" s="135"/>
      <c r="HX426" s="135"/>
      <c r="IH426" s="135"/>
      <c r="IR426" s="135"/>
      <c r="JB426" s="135"/>
      <c r="JL426" s="135"/>
    </row>
    <row xmlns:x14ac="http://schemas.microsoft.com/office/spreadsheetml/2009/9/ac" r="427" s="3" customFormat="true" x14ac:dyDescent="0.25">
      <c r="A427" s="419"/>
      <c r="B427" s="135"/>
      <c r="L427" s="135"/>
      <c r="V427" s="135"/>
      <c r="AF427" s="135"/>
      <c r="AP427" s="135"/>
      <c r="AZ427" s="135"/>
      <c r="BJ427" s="135"/>
      <c r="BT427" s="135"/>
      <c r="CD427" s="135"/>
      <c r="CN427" s="135"/>
      <c r="CO427" s="135"/>
      <c r="CP427" s="135"/>
      <c r="CQ427" s="135"/>
      <c r="CR427" s="135"/>
      <c r="CS427" s="135"/>
      <c r="CT427" s="135"/>
      <c r="CU427" s="135"/>
      <c r="CX427" s="135"/>
      <c r="DH427" s="135"/>
      <c r="DR427" s="135"/>
      <c r="EB427" s="135"/>
      <c r="EL427" s="135"/>
      <c r="EV427" s="135"/>
      <c r="FF427" s="135"/>
      <c r="FP427" s="135"/>
      <c r="FZ427" s="135"/>
      <c r="GJ427" s="135"/>
      <c r="GT427" s="135"/>
      <c r="HD427" s="135"/>
      <c r="HN427" s="135"/>
      <c r="HX427" s="135"/>
      <c r="IH427" s="135"/>
      <c r="IR427" s="135"/>
      <c r="JB427" s="135"/>
      <c r="JL427" s="135"/>
    </row>
    <row xmlns:x14ac="http://schemas.microsoft.com/office/spreadsheetml/2009/9/ac" r="428" s="3" customFormat="true" x14ac:dyDescent="0.25">
      <c r="A428" s="419"/>
      <c r="B428" s="135"/>
      <c r="L428" s="135"/>
      <c r="V428" s="135"/>
      <c r="AF428" s="135"/>
      <c r="AP428" s="135"/>
      <c r="AZ428" s="135"/>
      <c r="BJ428" s="135"/>
      <c r="BT428" s="135"/>
      <c r="CD428" s="135"/>
      <c r="CN428" s="135"/>
      <c r="CO428" s="135"/>
      <c r="CP428" s="135"/>
      <c r="CQ428" s="135"/>
      <c r="CR428" s="135"/>
      <c r="CS428" s="135"/>
      <c r="CT428" s="135"/>
      <c r="CU428" s="135"/>
      <c r="CX428" s="135"/>
      <c r="DH428" s="135"/>
      <c r="DR428" s="135"/>
      <c r="EB428" s="135"/>
      <c r="EL428" s="135"/>
      <c r="EV428" s="135"/>
      <c r="FF428" s="135"/>
      <c r="FP428" s="135"/>
      <c r="FZ428" s="135"/>
      <c r="GJ428" s="135"/>
      <c r="GT428" s="135"/>
      <c r="HD428" s="135"/>
      <c r="HN428" s="135"/>
      <c r="HX428" s="135"/>
      <c r="IH428" s="135"/>
      <c r="IR428" s="135"/>
      <c r="JB428" s="135"/>
      <c r="JL428" s="135"/>
    </row>
    <row xmlns:x14ac="http://schemas.microsoft.com/office/spreadsheetml/2009/9/ac" r="429" s="3" customFormat="true" x14ac:dyDescent="0.25">
      <c r="A429" s="419"/>
      <c r="B429" s="135"/>
      <c r="L429" s="135"/>
      <c r="V429" s="135"/>
      <c r="AF429" s="135"/>
      <c r="AP429" s="135"/>
      <c r="AZ429" s="135"/>
      <c r="BJ429" s="135"/>
      <c r="BT429" s="135"/>
      <c r="CD429" s="135"/>
      <c r="CN429" s="135"/>
      <c r="CO429" s="135"/>
      <c r="CP429" s="135"/>
      <c r="CQ429" s="135"/>
      <c r="CR429" s="135"/>
      <c r="CS429" s="135"/>
      <c r="CT429" s="135"/>
      <c r="CU429" s="135"/>
      <c r="CX429" s="135"/>
      <c r="DH429" s="135"/>
      <c r="DR429" s="135"/>
      <c r="EB429" s="135"/>
      <c r="EL429" s="135"/>
      <c r="EV429" s="135"/>
      <c r="FF429" s="135"/>
      <c r="FP429" s="135"/>
      <c r="FZ429" s="135"/>
      <c r="GJ429" s="135"/>
      <c r="GT429" s="135"/>
      <c r="HD429" s="135"/>
      <c r="HN429" s="135"/>
      <c r="HX429" s="135"/>
      <c r="IH429" s="135"/>
      <c r="IR429" s="135"/>
      <c r="JB429" s="135"/>
      <c r="JL429" s="135"/>
    </row>
    <row xmlns:x14ac="http://schemas.microsoft.com/office/spreadsheetml/2009/9/ac" r="430" s="3" customFormat="true" x14ac:dyDescent="0.25">
      <c r="A430" s="419"/>
      <c r="B430" s="135"/>
      <c r="L430" s="135"/>
      <c r="V430" s="135"/>
      <c r="AF430" s="135"/>
      <c r="AP430" s="135"/>
      <c r="AZ430" s="135"/>
      <c r="BJ430" s="135"/>
      <c r="BT430" s="135"/>
      <c r="CD430" s="135"/>
      <c r="CN430" s="135"/>
      <c r="CO430" s="135"/>
      <c r="CP430" s="135"/>
      <c r="CQ430" s="135"/>
      <c r="CR430" s="135"/>
      <c r="CS430" s="135"/>
      <c r="CT430" s="135"/>
      <c r="CU430" s="135"/>
      <c r="CX430" s="135"/>
      <c r="DH430" s="135"/>
      <c r="DR430" s="135"/>
      <c r="EB430" s="135"/>
      <c r="EL430" s="135"/>
      <c r="EV430" s="135"/>
      <c r="FF430" s="135"/>
      <c r="FP430" s="135"/>
      <c r="FZ430" s="135"/>
      <c r="GJ430" s="135"/>
      <c r="GT430" s="135"/>
      <c r="HD430" s="135"/>
      <c r="HN430" s="135"/>
      <c r="HX430" s="135"/>
      <c r="IH430" s="135"/>
      <c r="IR430" s="135"/>
      <c r="JB430" s="135"/>
      <c r="JL430" s="135"/>
    </row>
    <row xmlns:x14ac="http://schemas.microsoft.com/office/spreadsheetml/2009/9/ac" r="431" s="3" customFormat="true" x14ac:dyDescent="0.25">
      <c r="A431" s="419"/>
      <c r="B431" s="135"/>
      <c r="L431" s="135"/>
      <c r="V431" s="135"/>
      <c r="AF431" s="135"/>
      <c r="AP431" s="135"/>
      <c r="AZ431" s="135"/>
      <c r="BJ431" s="135"/>
      <c r="BT431" s="135"/>
      <c r="CD431" s="135"/>
      <c r="CN431" s="135"/>
      <c r="CO431" s="135"/>
      <c r="CP431" s="135"/>
      <c r="CQ431" s="135"/>
      <c r="CR431" s="135"/>
      <c r="CS431" s="135"/>
      <c r="CT431" s="135"/>
      <c r="CU431" s="135"/>
      <c r="CX431" s="135"/>
      <c r="DH431" s="135"/>
      <c r="DR431" s="135"/>
      <c r="EB431" s="135"/>
      <c r="EL431" s="135"/>
      <c r="EV431" s="135"/>
      <c r="FF431" s="135"/>
      <c r="FP431" s="135"/>
      <c r="FZ431" s="135"/>
      <c r="GJ431" s="135"/>
      <c r="GT431" s="135"/>
      <c r="HD431" s="135"/>
      <c r="HN431" s="135"/>
      <c r="HX431" s="135"/>
      <c r="IH431" s="135"/>
      <c r="IR431" s="135"/>
      <c r="JB431" s="135"/>
      <c r="JL431" s="135"/>
    </row>
    <row xmlns:x14ac="http://schemas.microsoft.com/office/spreadsheetml/2009/9/ac" r="432" s="3" customFormat="true" x14ac:dyDescent="0.25">
      <c r="A432" s="419"/>
      <c r="B432" s="135"/>
      <c r="L432" s="135"/>
      <c r="V432" s="135"/>
      <c r="AF432" s="135"/>
      <c r="AP432" s="135"/>
      <c r="AZ432" s="135"/>
      <c r="BJ432" s="135"/>
      <c r="BT432" s="135"/>
      <c r="CD432" s="135"/>
      <c r="CN432" s="135"/>
      <c r="CO432" s="135"/>
      <c r="CP432" s="135"/>
      <c r="CQ432" s="135"/>
      <c r="CR432" s="135"/>
      <c r="CS432" s="135"/>
      <c r="CT432" s="135"/>
      <c r="CU432" s="135"/>
      <c r="CX432" s="135"/>
      <c r="DH432" s="135"/>
      <c r="DR432" s="135"/>
      <c r="EB432" s="135"/>
      <c r="EL432" s="135"/>
      <c r="EV432" s="135"/>
      <c r="FF432" s="135"/>
      <c r="FP432" s="135"/>
      <c r="FZ432" s="135"/>
      <c r="GJ432" s="135"/>
      <c r="GT432" s="135"/>
      <c r="HD432" s="135"/>
      <c r="HN432" s="135"/>
      <c r="HX432" s="135"/>
      <c r="IH432" s="135"/>
      <c r="IR432" s="135"/>
      <c r="JB432" s="135"/>
      <c r="JL432" s="135"/>
    </row>
    <row xmlns:x14ac="http://schemas.microsoft.com/office/spreadsheetml/2009/9/ac" r="433" s="3" customFormat="true" x14ac:dyDescent="0.25">
      <c r="A433" s="419"/>
      <c r="B433" s="135"/>
      <c r="L433" s="135"/>
      <c r="V433" s="135"/>
      <c r="AF433" s="135"/>
      <c r="AP433" s="135"/>
      <c r="AZ433" s="135"/>
      <c r="BJ433" s="135"/>
      <c r="BT433" s="135"/>
      <c r="CD433" s="135"/>
      <c r="CN433" s="135"/>
      <c r="CO433" s="135"/>
      <c r="CP433" s="135"/>
      <c r="CQ433" s="135"/>
      <c r="CR433" s="135"/>
      <c r="CS433" s="135"/>
      <c r="CT433" s="135"/>
      <c r="CU433" s="135"/>
      <c r="CX433" s="135"/>
      <c r="DH433" s="135"/>
      <c r="DR433" s="135"/>
      <c r="EB433" s="135"/>
      <c r="EL433" s="135"/>
      <c r="EV433" s="135"/>
      <c r="FF433" s="135"/>
      <c r="FP433" s="135"/>
      <c r="FZ433" s="135"/>
      <c r="GJ433" s="135"/>
      <c r="GT433" s="135"/>
      <c r="HD433" s="135"/>
      <c r="HN433" s="135"/>
      <c r="HX433" s="135"/>
      <c r="IH433" s="135"/>
      <c r="IR433" s="135"/>
      <c r="JB433" s="135"/>
      <c r="JL433" s="135"/>
    </row>
    <row xmlns:x14ac="http://schemas.microsoft.com/office/spreadsheetml/2009/9/ac" r="434" s="3" customFormat="true" x14ac:dyDescent="0.25">
      <c r="A434" s="419"/>
      <c r="B434" s="135"/>
      <c r="L434" s="135"/>
      <c r="V434" s="135"/>
      <c r="AF434" s="135"/>
      <c r="AP434" s="135"/>
      <c r="AZ434" s="135"/>
      <c r="BJ434" s="135"/>
      <c r="BT434" s="135"/>
      <c r="CD434" s="135"/>
      <c r="CN434" s="135"/>
      <c r="CO434" s="135"/>
      <c r="CP434" s="135"/>
      <c r="CQ434" s="135"/>
      <c r="CR434" s="135"/>
      <c r="CS434" s="135"/>
      <c r="CT434" s="135"/>
      <c r="CU434" s="135"/>
      <c r="CX434" s="135"/>
      <c r="DH434" s="135"/>
      <c r="DR434" s="135"/>
      <c r="EB434" s="135"/>
      <c r="EL434" s="135"/>
      <c r="EV434" s="135"/>
      <c r="FF434" s="135"/>
      <c r="FP434" s="135"/>
      <c r="FZ434" s="135"/>
      <c r="GJ434" s="135"/>
      <c r="GT434" s="135"/>
      <c r="HD434" s="135"/>
      <c r="HN434" s="135"/>
      <c r="HX434" s="135"/>
      <c r="IH434" s="135"/>
      <c r="IR434" s="135"/>
      <c r="JB434" s="135"/>
      <c r="JL434" s="135"/>
    </row>
    <row xmlns:x14ac="http://schemas.microsoft.com/office/spreadsheetml/2009/9/ac" r="435" s="3" customFormat="true" x14ac:dyDescent="0.25">
      <c r="A435" s="419"/>
      <c r="B435" s="135"/>
      <c r="L435" s="135"/>
      <c r="V435" s="135"/>
      <c r="AF435" s="135"/>
      <c r="AP435" s="135"/>
      <c r="AZ435" s="135"/>
      <c r="BJ435" s="135"/>
      <c r="BT435" s="135"/>
      <c r="CD435" s="135"/>
      <c r="CN435" s="135"/>
      <c r="CO435" s="135"/>
      <c r="CP435" s="135"/>
      <c r="CQ435" s="135"/>
      <c r="CR435" s="135"/>
      <c r="CS435" s="135"/>
      <c r="CT435" s="135"/>
      <c r="CU435" s="135"/>
      <c r="CX435" s="135"/>
      <c r="DH435" s="135"/>
      <c r="DR435" s="135"/>
      <c r="EB435" s="135"/>
      <c r="EL435" s="135"/>
      <c r="EV435" s="135"/>
      <c r="FF435" s="135"/>
      <c r="FP435" s="135"/>
      <c r="FZ435" s="135"/>
      <c r="GJ435" s="135"/>
      <c r="GT435" s="135"/>
      <c r="HD435" s="135"/>
      <c r="HN435" s="135"/>
      <c r="HX435" s="135"/>
      <c r="IH435" s="135"/>
      <c r="IR435" s="135"/>
      <c r="JB435" s="135"/>
      <c r="JL435" s="135"/>
    </row>
    <row xmlns:x14ac="http://schemas.microsoft.com/office/spreadsheetml/2009/9/ac" r="436" s="3" customFormat="true" x14ac:dyDescent="0.25">
      <c r="A436" s="419"/>
      <c r="B436" s="135"/>
      <c r="L436" s="135"/>
      <c r="V436" s="135"/>
      <c r="AF436" s="135"/>
      <c r="AP436" s="135"/>
      <c r="AZ436" s="135"/>
      <c r="BJ436" s="135"/>
      <c r="BT436" s="135"/>
      <c r="CD436" s="135"/>
      <c r="CN436" s="135"/>
      <c r="CO436" s="135"/>
      <c r="CP436" s="135"/>
      <c r="CQ436" s="135"/>
      <c r="CR436" s="135"/>
      <c r="CS436" s="135"/>
      <c r="CT436" s="135"/>
      <c r="CU436" s="135"/>
      <c r="CX436" s="135"/>
      <c r="DH436" s="135"/>
      <c r="DR436" s="135"/>
      <c r="EB436" s="135"/>
      <c r="EL436" s="135"/>
      <c r="EV436" s="135"/>
      <c r="FF436" s="135"/>
      <c r="FP436" s="135"/>
      <c r="FZ436" s="135"/>
      <c r="GJ436" s="135"/>
      <c r="GT436" s="135"/>
      <c r="HD436" s="135"/>
      <c r="HN436" s="135"/>
      <c r="HX436" s="135"/>
      <c r="IH436" s="135"/>
      <c r="IR436" s="135"/>
      <c r="JB436" s="135"/>
      <c r="JL436" s="135"/>
    </row>
    <row xmlns:x14ac="http://schemas.microsoft.com/office/spreadsheetml/2009/9/ac" r="437" s="3" customFormat="true" x14ac:dyDescent="0.25">
      <c r="A437" s="419"/>
      <c r="B437" s="135"/>
      <c r="L437" s="135"/>
      <c r="V437" s="135"/>
      <c r="AF437" s="135"/>
      <c r="AP437" s="135"/>
      <c r="AZ437" s="135"/>
      <c r="BJ437" s="135"/>
      <c r="BT437" s="135"/>
      <c r="CD437" s="135"/>
      <c r="CN437" s="135"/>
      <c r="CO437" s="135"/>
      <c r="CP437" s="135"/>
      <c r="CQ437" s="135"/>
      <c r="CR437" s="135"/>
      <c r="CS437" s="135"/>
      <c r="CT437" s="135"/>
      <c r="CU437" s="135"/>
      <c r="CX437" s="135"/>
      <c r="DH437" s="135"/>
      <c r="DR437" s="135"/>
      <c r="EB437" s="135"/>
      <c r="EL437" s="135"/>
      <c r="EV437" s="135"/>
      <c r="FF437" s="135"/>
      <c r="FP437" s="135"/>
      <c r="FZ437" s="135"/>
      <c r="GJ437" s="135"/>
      <c r="GT437" s="135"/>
      <c r="HD437" s="135"/>
      <c r="HN437" s="135"/>
      <c r="HX437" s="135"/>
      <c r="IH437" s="135"/>
      <c r="IR437" s="135"/>
      <c r="JB437" s="135"/>
      <c r="JL437" s="135"/>
    </row>
    <row xmlns:x14ac="http://schemas.microsoft.com/office/spreadsheetml/2009/9/ac" r="438" s="3" customFormat="true" x14ac:dyDescent="0.25">
      <c r="A438" s="419"/>
      <c r="B438" s="135"/>
      <c r="L438" s="135"/>
      <c r="V438" s="135"/>
      <c r="AF438" s="135"/>
      <c r="AP438" s="135"/>
      <c r="AZ438" s="135"/>
      <c r="BJ438" s="135"/>
      <c r="BT438" s="135"/>
      <c r="CD438" s="135"/>
      <c r="CN438" s="135"/>
      <c r="CO438" s="135"/>
      <c r="CP438" s="135"/>
      <c r="CQ438" s="135"/>
      <c r="CR438" s="135"/>
      <c r="CS438" s="135"/>
      <c r="CT438" s="135"/>
      <c r="CU438" s="135"/>
      <c r="CX438" s="135"/>
      <c r="DH438" s="135"/>
      <c r="DR438" s="135"/>
      <c r="EB438" s="135"/>
      <c r="EL438" s="135"/>
      <c r="EV438" s="135"/>
      <c r="FF438" s="135"/>
      <c r="FP438" s="135"/>
      <c r="FZ438" s="135"/>
      <c r="GJ438" s="135"/>
      <c r="GT438" s="135"/>
      <c r="HD438" s="135"/>
      <c r="HN438" s="135"/>
      <c r="HX438" s="135"/>
      <c r="IH438" s="135"/>
      <c r="IR438" s="135"/>
      <c r="JB438" s="135"/>
      <c r="JL438" s="135"/>
    </row>
    <row xmlns:x14ac="http://schemas.microsoft.com/office/spreadsheetml/2009/9/ac" r="439" s="3" customFormat="true" x14ac:dyDescent="0.25">
      <c r="A439" s="419"/>
      <c r="B439" s="135"/>
      <c r="L439" s="135"/>
      <c r="V439" s="135"/>
      <c r="AF439" s="135"/>
      <c r="AP439" s="135"/>
      <c r="AZ439" s="135"/>
      <c r="BJ439" s="135"/>
      <c r="BT439" s="135"/>
      <c r="CD439" s="135"/>
      <c r="CN439" s="135"/>
      <c r="CO439" s="135"/>
      <c r="CP439" s="135"/>
      <c r="CQ439" s="135"/>
      <c r="CR439" s="135"/>
      <c r="CS439" s="135"/>
      <c r="CT439" s="135"/>
      <c r="CU439" s="135"/>
      <c r="CX439" s="135"/>
      <c r="DH439" s="135"/>
      <c r="DR439" s="135"/>
      <c r="EB439" s="135"/>
      <c r="EL439" s="135"/>
      <c r="EV439" s="135"/>
      <c r="FF439" s="135"/>
      <c r="FP439" s="135"/>
      <c r="FZ439" s="135"/>
      <c r="GJ439" s="135"/>
      <c r="GT439" s="135"/>
      <c r="HD439" s="135"/>
      <c r="HN439" s="135"/>
      <c r="HX439" s="135"/>
      <c r="IH439" s="135"/>
      <c r="IR439" s="135"/>
      <c r="JB439" s="135"/>
      <c r="JL439" s="135"/>
    </row>
    <row xmlns:x14ac="http://schemas.microsoft.com/office/spreadsheetml/2009/9/ac" r="440" s="3" customFormat="true" x14ac:dyDescent="0.25">
      <c r="A440" s="419"/>
      <c r="B440" s="135"/>
      <c r="L440" s="135"/>
      <c r="V440" s="135"/>
      <c r="AF440" s="135"/>
      <c r="AP440" s="135"/>
      <c r="AZ440" s="135"/>
      <c r="BJ440" s="135"/>
      <c r="BT440" s="135"/>
      <c r="CD440" s="135"/>
      <c r="CN440" s="135"/>
      <c r="CO440" s="135"/>
      <c r="CP440" s="135"/>
      <c r="CQ440" s="135"/>
      <c r="CR440" s="135"/>
      <c r="CS440" s="135"/>
      <c r="CT440" s="135"/>
      <c r="CU440" s="135"/>
      <c r="CX440" s="135"/>
      <c r="DH440" s="135"/>
      <c r="DR440" s="135"/>
      <c r="EB440" s="135"/>
      <c r="EL440" s="135"/>
      <c r="EV440" s="135"/>
      <c r="FF440" s="135"/>
      <c r="FP440" s="135"/>
      <c r="FZ440" s="135"/>
      <c r="GJ440" s="135"/>
      <c r="GT440" s="135"/>
      <c r="HD440" s="135"/>
      <c r="HN440" s="135"/>
      <c r="HX440" s="135"/>
      <c r="IH440" s="135"/>
      <c r="IR440" s="135"/>
      <c r="JB440" s="135"/>
      <c r="JL440" s="135"/>
    </row>
    <row xmlns:x14ac="http://schemas.microsoft.com/office/spreadsheetml/2009/9/ac" r="441" s="3" customFormat="true" x14ac:dyDescent="0.25">
      <c r="A441" s="419"/>
      <c r="B441" s="135"/>
      <c r="L441" s="135"/>
      <c r="V441" s="135"/>
      <c r="AF441" s="135"/>
      <c r="AP441" s="135"/>
      <c r="AZ441" s="135"/>
      <c r="BJ441" s="135"/>
      <c r="BT441" s="135"/>
      <c r="CD441" s="135"/>
      <c r="CN441" s="135"/>
      <c r="CO441" s="135"/>
      <c r="CP441" s="135"/>
      <c r="CQ441" s="135"/>
      <c r="CR441" s="135"/>
      <c r="CS441" s="135"/>
      <c r="CT441" s="135"/>
      <c r="CU441" s="135"/>
      <c r="CX441" s="135"/>
      <c r="DH441" s="135"/>
      <c r="DR441" s="135"/>
      <c r="EB441" s="135"/>
      <c r="EL441" s="135"/>
      <c r="EV441" s="135"/>
      <c r="FF441" s="135"/>
      <c r="FP441" s="135"/>
      <c r="FZ441" s="135"/>
      <c r="GJ441" s="135"/>
      <c r="GT441" s="135"/>
      <c r="HD441" s="135"/>
      <c r="HN441" s="135"/>
      <c r="HX441" s="135"/>
      <c r="IH441" s="135"/>
      <c r="IR441" s="135"/>
      <c r="JB441" s="135"/>
      <c r="JL441" s="135"/>
    </row>
    <row xmlns:x14ac="http://schemas.microsoft.com/office/spreadsheetml/2009/9/ac" r="442" s="3" customFormat="true" x14ac:dyDescent="0.25">
      <c r="A442" s="419"/>
      <c r="B442" s="135"/>
      <c r="L442" s="135"/>
      <c r="V442" s="135"/>
      <c r="AF442" s="135"/>
      <c r="AP442" s="135"/>
      <c r="AZ442" s="135"/>
      <c r="BJ442" s="135"/>
      <c r="BT442" s="135"/>
      <c r="CD442" s="135"/>
      <c r="CN442" s="135"/>
      <c r="CO442" s="135"/>
      <c r="CP442" s="135"/>
      <c r="CQ442" s="135"/>
      <c r="CR442" s="135"/>
      <c r="CS442" s="135"/>
      <c r="CT442" s="135"/>
      <c r="CU442" s="135"/>
      <c r="CX442" s="135"/>
      <c r="DH442" s="135"/>
      <c r="DR442" s="135"/>
      <c r="EB442" s="135"/>
      <c r="EL442" s="135"/>
      <c r="EV442" s="135"/>
      <c r="FF442" s="135"/>
      <c r="FP442" s="135"/>
      <c r="FZ442" s="135"/>
      <c r="GJ442" s="135"/>
      <c r="GT442" s="135"/>
      <c r="HD442" s="135"/>
      <c r="HN442" s="135"/>
      <c r="HX442" s="135"/>
      <c r="IH442" s="135"/>
      <c r="IR442" s="135"/>
      <c r="JB442" s="135"/>
      <c r="JL442" s="135"/>
    </row>
    <row xmlns:x14ac="http://schemas.microsoft.com/office/spreadsheetml/2009/9/ac" r="443" s="3" customFormat="true" x14ac:dyDescent="0.25">
      <c r="A443" s="419"/>
      <c r="B443" s="135"/>
      <c r="L443" s="135"/>
      <c r="V443" s="135"/>
      <c r="AF443" s="135"/>
      <c r="AP443" s="135"/>
      <c r="AZ443" s="135"/>
      <c r="BJ443" s="135"/>
      <c r="BT443" s="135"/>
      <c r="CD443" s="135"/>
      <c r="CN443" s="135"/>
      <c r="CO443" s="135"/>
      <c r="CP443" s="135"/>
      <c r="CQ443" s="135"/>
      <c r="CR443" s="135"/>
      <c r="CS443" s="135"/>
      <c r="CT443" s="135"/>
      <c r="CU443" s="135"/>
      <c r="CX443" s="135"/>
      <c r="DH443" s="135"/>
      <c r="DR443" s="135"/>
      <c r="EB443" s="135"/>
      <c r="EL443" s="135"/>
      <c r="EV443" s="135"/>
      <c r="FF443" s="135"/>
      <c r="FP443" s="135"/>
      <c r="FZ443" s="135"/>
      <c r="GJ443" s="135"/>
      <c r="GT443" s="135"/>
      <c r="HD443" s="135"/>
      <c r="HN443" s="135"/>
      <c r="HX443" s="135"/>
      <c r="IH443" s="135"/>
      <c r="IR443" s="135"/>
      <c r="JB443" s="135"/>
      <c r="JL443" s="135"/>
    </row>
    <row xmlns:x14ac="http://schemas.microsoft.com/office/spreadsheetml/2009/9/ac" r="444" s="3" customFormat="true" x14ac:dyDescent="0.25">
      <c r="A444" s="419"/>
      <c r="B444" s="135"/>
      <c r="L444" s="135"/>
      <c r="V444" s="135"/>
      <c r="AF444" s="135"/>
      <c r="AP444" s="135"/>
      <c r="AZ444" s="135"/>
      <c r="BJ444" s="135"/>
      <c r="BT444" s="135"/>
      <c r="CD444" s="135"/>
      <c r="CN444" s="135"/>
      <c r="CO444" s="135"/>
      <c r="CP444" s="135"/>
      <c r="CQ444" s="135"/>
      <c r="CR444" s="135"/>
      <c r="CS444" s="135"/>
      <c r="CT444" s="135"/>
      <c r="CU444" s="135"/>
      <c r="CX444" s="135"/>
      <c r="DH444" s="135"/>
      <c r="DR444" s="135"/>
      <c r="EB444" s="135"/>
      <c r="EL444" s="135"/>
      <c r="EV444" s="135"/>
      <c r="FF444" s="135"/>
      <c r="FP444" s="135"/>
      <c r="FZ444" s="135"/>
      <c r="GJ444" s="135"/>
      <c r="GT444" s="135"/>
      <c r="HD444" s="135"/>
      <c r="HN444" s="135"/>
      <c r="HX444" s="135"/>
      <c r="IH444" s="135"/>
      <c r="IR444" s="135"/>
      <c r="JB444" s="135"/>
      <c r="JL444" s="135"/>
    </row>
    <row xmlns:x14ac="http://schemas.microsoft.com/office/spreadsheetml/2009/9/ac" r="445" s="3" customFormat="true" x14ac:dyDescent="0.25">
      <c r="A445" s="419"/>
      <c r="B445" s="135"/>
      <c r="L445" s="135"/>
      <c r="V445" s="135"/>
      <c r="AF445" s="135"/>
      <c r="AP445" s="135"/>
      <c r="AZ445" s="135"/>
      <c r="BJ445" s="135"/>
      <c r="BT445" s="135"/>
      <c r="CD445" s="135"/>
      <c r="CN445" s="135"/>
      <c r="CO445" s="135"/>
      <c r="CP445" s="135"/>
      <c r="CQ445" s="135"/>
      <c r="CR445" s="135"/>
      <c r="CS445" s="135"/>
      <c r="CT445" s="135"/>
      <c r="CU445" s="135"/>
      <c r="CX445" s="135"/>
      <c r="DH445" s="135"/>
      <c r="DR445" s="135"/>
      <c r="EB445" s="135"/>
      <c r="EL445" s="135"/>
      <c r="EV445" s="135"/>
      <c r="FF445" s="135"/>
      <c r="FP445" s="135"/>
      <c r="FZ445" s="135"/>
      <c r="GJ445" s="135"/>
      <c r="GT445" s="135"/>
      <c r="HD445" s="135"/>
      <c r="HN445" s="135"/>
      <c r="HX445" s="135"/>
      <c r="IH445" s="135"/>
      <c r="IR445" s="135"/>
      <c r="JB445" s="135"/>
      <c r="JL445" s="135"/>
    </row>
    <row xmlns:x14ac="http://schemas.microsoft.com/office/spreadsheetml/2009/9/ac" r="446" s="3" customFormat="true" x14ac:dyDescent="0.25">
      <c r="A446" s="419"/>
      <c r="B446" s="135"/>
      <c r="L446" s="135"/>
      <c r="V446" s="135"/>
      <c r="AF446" s="135"/>
      <c r="AP446" s="135"/>
      <c r="AZ446" s="135"/>
      <c r="BJ446" s="135"/>
      <c r="BT446" s="135"/>
      <c r="CD446" s="135"/>
      <c r="CN446" s="135"/>
      <c r="CO446" s="135"/>
      <c r="CP446" s="135"/>
      <c r="CQ446" s="135"/>
      <c r="CR446" s="135"/>
      <c r="CS446" s="135"/>
      <c r="CT446" s="135"/>
      <c r="CU446" s="135"/>
      <c r="CX446" s="135"/>
      <c r="DH446" s="135"/>
      <c r="DR446" s="135"/>
      <c r="EB446" s="135"/>
      <c r="EL446" s="135"/>
      <c r="EV446" s="135"/>
      <c r="FF446" s="135"/>
      <c r="FP446" s="135"/>
      <c r="FZ446" s="135"/>
      <c r="GJ446" s="135"/>
      <c r="GT446" s="135"/>
      <c r="HD446" s="135"/>
      <c r="HN446" s="135"/>
      <c r="HX446" s="135"/>
      <c r="IH446" s="135"/>
      <c r="IR446" s="135"/>
      <c r="JB446" s="135"/>
      <c r="JL446" s="135"/>
    </row>
    <row xmlns:x14ac="http://schemas.microsoft.com/office/spreadsheetml/2009/9/ac" r="447" s="3" customFormat="true" x14ac:dyDescent="0.25">
      <c r="A447" s="419"/>
      <c r="B447" s="135"/>
      <c r="L447" s="135"/>
      <c r="V447" s="135"/>
      <c r="AF447" s="135"/>
      <c r="AP447" s="135"/>
      <c r="AZ447" s="135"/>
      <c r="BJ447" s="135"/>
      <c r="BT447" s="135"/>
      <c r="CD447" s="135"/>
      <c r="CN447" s="135"/>
      <c r="CO447" s="135"/>
      <c r="CP447" s="135"/>
      <c r="CQ447" s="135"/>
      <c r="CR447" s="135"/>
      <c r="CS447" s="135"/>
      <c r="CT447" s="135"/>
      <c r="CU447" s="135"/>
      <c r="CX447" s="135"/>
      <c r="DH447" s="135"/>
      <c r="DR447" s="135"/>
      <c r="EB447" s="135"/>
      <c r="EL447" s="135"/>
      <c r="EV447" s="135"/>
      <c r="FF447" s="135"/>
      <c r="FP447" s="135"/>
      <c r="FZ447" s="135"/>
      <c r="GJ447" s="135"/>
      <c r="GT447" s="135"/>
      <c r="HD447" s="135"/>
      <c r="HN447" s="135"/>
      <c r="HX447" s="135"/>
      <c r="IH447" s="135"/>
      <c r="IR447" s="135"/>
      <c r="JB447" s="135"/>
      <c r="JL447" s="135"/>
    </row>
    <row xmlns:x14ac="http://schemas.microsoft.com/office/spreadsheetml/2009/9/ac" r="448" s="3" customFormat="true" x14ac:dyDescent="0.25">
      <c r="A448" s="419"/>
      <c r="B448" s="135"/>
      <c r="L448" s="135"/>
      <c r="V448" s="135"/>
      <c r="AF448" s="135"/>
      <c r="AP448" s="135"/>
      <c r="AZ448" s="135"/>
      <c r="BJ448" s="135"/>
      <c r="BT448" s="135"/>
      <c r="CD448" s="135"/>
      <c r="CN448" s="135"/>
      <c r="CO448" s="135"/>
      <c r="CP448" s="135"/>
      <c r="CQ448" s="135"/>
      <c r="CR448" s="135"/>
      <c r="CS448" s="135"/>
      <c r="CT448" s="135"/>
      <c r="CU448" s="135"/>
      <c r="CX448" s="135"/>
      <c r="DH448" s="135"/>
      <c r="DR448" s="135"/>
      <c r="EB448" s="135"/>
      <c r="EL448" s="135"/>
      <c r="EV448" s="135"/>
      <c r="FF448" s="135"/>
      <c r="FP448" s="135"/>
      <c r="FZ448" s="135"/>
      <c r="GJ448" s="135"/>
      <c r="GT448" s="135"/>
      <c r="HD448" s="135"/>
      <c r="HN448" s="135"/>
      <c r="HX448" s="135"/>
      <c r="IH448" s="135"/>
      <c r="IR448" s="135"/>
      <c r="JB448" s="135"/>
      <c r="JL448" s="135"/>
    </row>
    <row xmlns:x14ac="http://schemas.microsoft.com/office/spreadsheetml/2009/9/ac" r="449" s="3" customFormat="true" x14ac:dyDescent="0.25">
      <c r="A449" s="419"/>
      <c r="B449" s="135"/>
      <c r="L449" s="135"/>
      <c r="V449" s="135"/>
      <c r="AF449" s="135"/>
      <c r="AP449" s="135"/>
      <c r="AZ449" s="135"/>
      <c r="BJ449" s="135"/>
      <c r="BT449" s="135"/>
      <c r="CD449" s="135"/>
      <c r="CN449" s="135"/>
      <c r="CO449" s="135"/>
      <c r="CP449" s="135"/>
      <c r="CQ449" s="135"/>
      <c r="CR449" s="135"/>
      <c r="CS449" s="135"/>
      <c r="CT449" s="135"/>
      <c r="CU449" s="135"/>
      <c r="CX449" s="135"/>
      <c r="DH449" s="135"/>
      <c r="DR449" s="135"/>
      <c r="EB449" s="135"/>
      <c r="EL449" s="135"/>
      <c r="EV449" s="135"/>
      <c r="FF449" s="135"/>
      <c r="FP449" s="135"/>
      <c r="FZ449" s="135"/>
      <c r="GJ449" s="135"/>
      <c r="GT449" s="135"/>
      <c r="HD449" s="135"/>
      <c r="HN449" s="135"/>
      <c r="HX449" s="135"/>
      <c r="IH449" s="135"/>
      <c r="IR449" s="135"/>
      <c r="JB449" s="135"/>
      <c r="JL449" s="135"/>
    </row>
    <row xmlns:x14ac="http://schemas.microsoft.com/office/spreadsheetml/2009/9/ac" r="450" s="3" customFormat="true" x14ac:dyDescent="0.25">
      <c r="A450" s="419"/>
      <c r="B450" s="135"/>
      <c r="L450" s="135"/>
      <c r="V450" s="135"/>
      <c r="AF450" s="135"/>
      <c r="AP450" s="135"/>
      <c r="AZ450" s="135"/>
      <c r="BJ450" s="135"/>
      <c r="BT450" s="135"/>
      <c r="CD450" s="135"/>
      <c r="CN450" s="135"/>
      <c r="CO450" s="135"/>
      <c r="CP450" s="135"/>
      <c r="CQ450" s="135"/>
      <c r="CR450" s="135"/>
      <c r="CS450" s="135"/>
      <c r="CT450" s="135"/>
      <c r="CU450" s="135"/>
      <c r="CX450" s="135"/>
      <c r="DH450" s="135"/>
      <c r="DR450" s="135"/>
      <c r="EB450" s="135"/>
      <c r="EL450" s="135"/>
      <c r="EV450" s="135"/>
      <c r="FF450" s="135"/>
      <c r="FP450" s="135"/>
      <c r="FZ450" s="135"/>
      <c r="GJ450" s="135"/>
      <c r="GT450" s="135"/>
      <c r="HD450" s="135"/>
      <c r="HN450" s="135"/>
      <c r="HX450" s="135"/>
      <c r="IH450" s="135"/>
      <c r="IR450" s="135"/>
      <c r="JB450" s="135"/>
      <c r="JL450" s="135"/>
    </row>
    <row xmlns:x14ac="http://schemas.microsoft.com/office/spreadsheetml/2009/9/ac" r="451" s="3" customFormat="true" x14ac:dyDescent="0.25">
      <c r="A451" s="419"/>
      <c r="B451" s="135"/>
      <c r="L451" s="135"/>
      <c r="V451" s="135"/>
      <c r="AF451" s="135"/>
      <c r="AP451" s="135"/>
      <c r="AZ451" s="135"/>
      <c r="BJ451" s="135"/>
      <c r="BT451" s="135"/>
      <c r="CD451" s="135"/>
      <c r="CN451" s="135"/>
      <c r="CO451" s="135"/>
      <c r="CP451" s="135"/>
      <c r="CQ451" s="135"/>
      <c r="CR451" s="135"/>
      <c r="CS451" s="135"/>
      <c r="CT451" s="135"/>
      <c r="CU451" s="135"/>
      <c r="CX451" s="135"/>
      <c r="DH451" s="135"/>
      <c r="DR451" s="135"/>
      <c r="EB451" s="135"/>
      <c r="EL451" s="135"/>
      <c r="EV451" s="135"/>
      <c r="FF451" s="135"/>
      <c r="FP451" s="135"/>
      <c r="FZ451" s="135"/>
      <c r="GJ451" s="135"/>
      <c r="GT451" s="135"/>
      <c r="HD451" s="135"/>
      <c r="HN451" s="135"/>
      <c r="HX451" s="135"/>
      <c r="IH451" s="135"/>
      <c r="IR451" s="135"/>
      <c r="JB451" s="135"/>
      <c r="JL451" s="135"/>
    </row>
    <row xmlns:x14ac="http://schemas.microsoft.com/office/spreadsheetml/2009/9/ac" r="452" s="3" customFormat="true" x14ac:dyDescent="0.25">
      <c r="A452" s="419"/>
      <c r="B452" s="135"/>
      <c r="L452" s="135"/>
      <c r="V452" s="135"/>
      <c r="AF452" s="135"/>
      <c r="AP452" s="135"/>
      <c r="AZ452" s="135"/>
      <c r="BJ452" s="135"/>
      <c r="BT452" s="135"/>
      <c r="CD452" s="135"/>
      <c r="CN452" s="135"/>
      <c r="CO452" s="135"/>
      <c r="CP452" s="135"/>
      <c r="CQ452" s="135"/>
      <c r="CR452" s="135"/>
      <c r="CS452" s="135"/>
      <c r="CT452" s="135"/>
      <c r="CU452" s="135"/>
      <c r="CX452" s="135"/>
      <c r="DH452" s="135"/>
      <c r="DR452" s="135"/>
      <c r="EB452" s="135"/>
      <c r="EL452" s="135"/>
      <c r="EV452" s="135"/>
      <c r="FF452" s="135"/>
      <c r="FP452" s="135"/>
      <c r="FZ452" s="135"/>
      <c r="GJ452" s="135"/>
      <c r="GT452" s="135"/>
      <c r="HD452" s="135"/>
      <c r="HN452" s="135"/>
      <c r="HX452" s="135"/>
      <c r="IH452" s="135"/>
      <c r="IR452" s="135"/>
      <c r="JB452" s="135"/>
      <c r="JL452" s="135"/>
    </row>
    <row xmlns:x14ac="http://schemas.microsoft.com/office/spreadsheetml/2009/9/ac" r="453" s="3" customFormat="true" x14ac:dyDescent="0.25">
      <c r="A453" s="419"/>
      <c r="B453" s="135"/>
      <c r="L453" s="135"/>
      <c r="V453" s="135"/>
      <c r="AF453" s="135"/>
      <c r="AP453" s="135"/>
      <c r="AZ453" s="135"/>
      <c r="BJ453" s="135"/>
      <c r="BT453" s="135"/>
      <c r="CD453" s="135"/>
      <c r="CN453" s="135"/>
      <c r="CO453" s="135"/>
      <c r="CP453" s="135"/>
      <c r="CQ453" s="135"/>
      <c r="CR453" s="135"/>
      <c r="CS453" s="135"/>
      <c r="CT453" s="135"/>
      <c r="CU453" s="135"/>
      <c r="CX453" s="135"/>
      <c r="DH453" s="135"/>
      <c r="DR453" s="135"/>
      <c r="EB453" s="135"/>
      <c r="EL453" s="135"/>
      <c r="EV453" s="135"/>
      <c r="FF453" s="135"/>
      <c r="FP453" s="135"/>
      <c r="FZ453" s="135"/>
      <c r="GJ453" s="135"/>
      <c r="GT453" s="135"/>
      <c r="HD453" s="135"/>
      <c r="HN453" s="135"/>
      <c r="HX453" s="135"/>
      <c r="IH453" s="135"/>
      <c r="IR453" s="135"/>
      <c r="JB453" s="135"/>
      <c r="JL453" s="135"/>
    </row>
    <row xmlns:x14ac="http://schemas.microsoft.com/office/spreadsheetml/2009/9/ac" r="454" s="3" customFormat="true" x14ac:dyDescent="0.25">
      <c r="A454" s="419"/>
      <c r="B454" s="135"/>
      <c r="L454" s="135"/>
      <c r="V454" s="135"/>
      <c r="AF454" s="135"/>
      <c r="AP454" s="135"/>
      <c r="AZ454" s="135"/>
      <c r="BJ454" s="135"/>
      <c r="BT454" s="135"/>
      <c r="CD454" s="135"/>
      <c r="CN454" s="135"/>
      <c r="CO454" s="135"/>
      <c r="CP454" s="135"/>
      <c r="CQ454" s="135"/>
      <c r="CR454" s="135"/>
      <c r="CS454" s="135"/>
      <c r="CT454" s="135"/>
      <c r="CU454" s="135"/>
      <c r="CX454" s="135"/>
      <c r="DH454" s="135"/>
      <c r="DR454" s="135"/>
      <c r="EB454" s="135"/>
      <c r="EL454" s="135"/>
      <c r="EV454" s="135"/>
      <c r="FF454" s="135"/>
      <c r="FP454" s="135"/>
      <c r="FZ454" s="135"/>
      <c r="GJ454" s="135"/>
      <c r="GT454" s="135"/>
      <c r="HD454" s="135"/>
      <c r="HN454" s="135"/>
      <c r="HX454" s="135"/>
      <c r="IH454" s="135"/>
      <c r="IR454" s="135"/>
      <c r="JB454" s="135"/>
      <c r="JL454" s="135"/>
    </row>
    <row xmlns:x14ac="http://schemas.microsoft.com/office/spreadsheetml/2009/9/ac" r="455" s="3" customFormat="true" x14ac:dyDescent="0.25">
      <c r="A455" s="419"/>
      <c r="B455" s="135"/>
      <c r="L455" s="135"/>
      <c r="V455" s="135"/>
      <c r="AF455" s="135"/>
      <c r="AP455" s="135"/>
      <c r="AZ455" s="135"/>
      <c r="BJ455" s="135"/>
      <c r="BT455" s="135"/>
      <c r="CD455" s="135"/>
      <c r="CN455" s="135"/>
      <c r="CO455" s="135"/>
      <c r="CP455" s="135"/>
      <c r="CQ455" s="135"/>
      <c r="CR455" s="135"/>
      <c r="CS455" s="135"/>
      <c r="CT455" s="135"/>
      <c r="CU455" s="135"/>
      <c r="CX455" s="135"/>
      <c r="DH455" s="135"/>
      <c r="DR455" s="135"/>
      <c r="EB455" s="135"/>
      <c r="EL455" s="135"/>
      <c r="EV455" s="135"/>
      <c r="FF455" s="135"/>
      <c r="FP455" s="135"/>
      <c r="FZ455" s="135"/>
      <c r="GJ455" s="135"/>
      <c r="GT455" s="135"/>
      <c r="HD455" s="135"/>
      <c r="HN455" s="135"/>
      <c r="HX455" s="135"/>
      <c r="IH455" s="135"/>
      <c r="IR455" s="135"/>
      <c r="JB455" s="135"/>
      <c r="JL455" s="135"/>
    </row>
    <row xmlns:x14ac="http://schemas.microsoft.com/office/spreadsheetml/2009/9/ac" r="456" s="3" customFormat="true" x14ac:dyDescent="0.25">
      <c r="A456" s="419"/>
      <c r="B456" s="135"/>
      <c r="L456" s="135"/>
      <c r="V456" s="135"/>
      <c r="AF456" s="135"/>
      <c r="AP456" s="135"/>
      <c r="AZ456" s="135"/>
      <c r="BJ456" s="135"/>
      <c r="BT456" s="135"/>
      <c r="CD456" s="135"/>
      <c r="CN456" s="135"/>
      <c r="CO456" s="135"/>
      <c r="CP456" s="135"/>
      <c r="CQ456" s="135"/>
      <c r="CR456" s="135"/>
      <c r="CS456" s="135"/>
      <c r="CT456" s="135"/>
      <c r="CU456" s="135"/>
      <c r="CX456" s="135"/>
      <c r="DH456" s="135"/>
      <c r="DR456" s="135"/>
      <c r="EB456" s="135"/>
      <c r="EL456" s="135"/>
      <c r="EV456" s="135"/>
      <c r="FF456" s="135"/>
      <c r="FP456" s="135"/>
      <c r="FZ456" s="135"/>
      <c r="GJ456" s="135"/>
      <c r="GT456" s="135"/>
      <c r="HD456" s="135"/>
      <c r="HN456" s="135"/>
      <c r="HX456" s="135"/>
      <c r="IH456" s="135"/>
      <c r="IR456" s="135"/>
      <c r="JB456" s="135"/>
      <c r="JL456" s="135"/>
    </row>
    <row xmlns:x14ac="http://schemas.microsoft.com/office/spreadsheetml/2009/9/ac" r="457" s="3" customFormat="true" x14ac:dyDescent="0.25">
      <c r="A457" s="419"/>
      <c r="B457" s="135"/>
      <c r="L457" s="135"/>
      <c r="V457" s="135"/>
      <c r="AF457" s="135"/>
      <c r="AP457" s="135"/>
      <c r="AZ457" s="135"/>
      <c r="BJ457" s="135"/>
      <c r="BT457" s="135"/>
      <c r="CD457" s="135"/>
      <c r="CN457" s="135"/>
      <c r="CO457" s="135"/>
      <c r="CP457" s="135"/>
      <c r="CQ457" s="135"/>
      <c r="CR457" s="135"/>
      <c r="CS457" s="135"/>
      <c r="CT457" s="135"/>
      <c r="CU457" s="135"/>
      <c r="CX457" s="135"/>
      <c r="DH457" s="135"/>
      <c r="DR457" s="135"/>
      <c r="EB457" s="135"/>
      <c r="EL457" s="135"/>
      <c r="EV457" s="135"/>
      <c r="FF457" s="135"/>
      <c r="FP457" s="135"/>
      <c r="FZ457" s="135"/>
      <c r="GJ457" s="135"/>
      <c r="GT457" s="135"/>
      <c r="HD457" s="135"/>
      <c r="HN457" s="135"/>
      <c r="HX457" s="135"/>
      <c r="IH457" s="135"/>
      <c r="IR457" s="135"/>
      <c r="JB457" s="135"/>
      <c r="JL457" s="135"/>
    </row>
    <row xmlns:x14ac="http://schemas.microsoft.com/office/spreadsheetml/2009/9/ac" r="458" s="3" customFormat="true" x14ac:dyDescent="0.25">
      <c r="A458" s="419"/>
      <c r="B458" s="135"/>
      <c r="L458" s="135"/>
      <c r="V458" s="135"/>
      <c r="AF458" s="135"/>
      <c r="AP458" s="135"/>
      <c r="AZ458" s="135"/>
      <c r="BJ458" s="135"/>
      <c r="BT458" s="135"/>
      <c r="CD458" s="135"/>
      <c r="CN458" s="135"/>
      <c r="CO458" s="135"/>
      <c r="CP458" s="135"/>
      <c r="CQ458" s="135"/>
      <c r="CR458" s="135"/>
      <c r="CS458" s="135"/>
      <c r="CT458" s="135"/>
      <c r="CU458" s="135"/>
      <c r="CX458" s="135"/>
      <c r="DH458" s="135"/>
      <c r="DR458" s="135"/>
      <c r="EB458" s="135"/>
      <c r="EL458" s="135"/>
      <c r="EV458" s="135"/>
      <c r="FF458" s="135"/>
      <c r="FP458" s="135"/>
      <c r="FZ458" s="135"/>
      <c r="GJ458" s="135"/>
      <c r="GT458" s="135"/>
      <c r="HD458" s="135"/>
      <c r="HN458" s="135"/>
      <c r="HX458" s="135"/>
      <c r="IH458" s="135"/>
      <c r="IR458" s="135"/>
      <c r="JB458" s="135"/>
      <c r="JL458" s="135"/>
    </row>
    <row xmlns:x14ac="http://schemas.microsoft.com/office/spreadsheetml/2009/9/ac" r="459" s="3" customFormat="true" x14ac:dyDescent="0.25">
      <c r="A459" s="419"/>
      <c r="B459" s="135"/>
      <c r="L459" s="135"/>
      <c r="V459" s="135"/>
      <c r="AF459" s="135"/>
      <c r="AP459" s="135"/>
      <c r="AZ459" s="135"/>
      <c r="BJ459" s="135"/>
      <c r="BT459" s="135"/>
      <c r="CD459" s="135"/>
      <c r="CN459" s="135"/>
      <c r="CO459" s="135"/>
      <c r="CP459" s="135"/>
      <c r="CQ459" s="135"/>
      <c r="CR459" s="135"/>
      <c r="CS459" s="135"/>
      <c r="CT459" s="135"/>
      <c r="CU459" s="135"/>
      <c r="CX459" s="135"/>
      <c r="DH459" s="135"/>
      <c r="DR459" s="135"/>
      <c r="EB459" s="135"/>
      <c r="EL459" s="135"/>
      <c r="EV459" s="135"/>
      <c r="FF459" s="135"/>
      <c r="FP459" s="135"/>
      <c r="FZ459" s="135"/>
      <c r="GJ459" s="135"/>
      <c r="GT459" s="135"/>
      <c r="HD459" s="135"/>
      <c r="HN459" s="135"/>
      <c r="HX459" s="135"/>
      <c r="IH459" s="135"/>
      <c r="IR459" s="135"/>
      <c r="JB459" s="135"/>
      <c r="JL459" s="135"/>
    </row>
    <row xmlns:x14ac="http://schemas.microsoft.com/office/spreadsheetml/2009/9/ac" r="460" s="3" customFormat="true" x14ac:dyDescent="0.25">
      <c r="A460" s="419"/>
      <c r="B460" s="135"/>
      <c r="L460" s="135"/>
      <c r="V460" s="135"/>
      <c r="AF460" s="135"/>
      <c r="AP460" s="135"/>
      <c r="AZ460" s="135"/>
      <c r="BJ460" s="135"/>
      <c r="BT460" s="135"/>
      <c r="CD460" s="135"/>
      <c r="CN460" s="135"/>
      <c r="CO460" s="135"/>
      <c r="CP460" s="135"/>
      <c r="CQ460" s="135"/>
      <c r="CR460" s="135"/>
      <c r="CS460" s="135"/>
      <c r="CT460" s="135"/>
      <c r="CU460" s="135"/>
      <c r="CX460" s="135"/>
      <c r="DH460" s="135"/>
      <c r="DR460" s="135"/>
      <c r="EB460" s="135"/>
      <c r="EL460" s="135"/>
      <c r="EV460" s="135"/>
      <c r="FF460" s="135"/>
      <c r="FP460" s="135"/>
      <c r="FZ460" s="135"/>
      <c r="GJ460" s="135"/>
      <c r="GT460" s="135"/>
      <c r="HD460" s="135"/>
      <c r="HN460" s="135"/>
      <c r="HX460" s="135"/>
      <c r="IH460" s="135"/>
      <c r="IR460" s="135"/>
      <c r="JB460" s="135"/>
      <c r="JL460" s="135"/>
    </row>
    <row xmlns:x14ac="http://schemas.microsoft.com/office/spreadsheetml/2009/9/ac" r="461" s="3" customFormat="true" x14ac:dyDescent="0.25">
      <c r="A461" s="419"/>
      <c r="B461" s="135"/>
      <c r="L461" s="135"/>
      <c r="V461" s="135"/>
      <c r="AF461" s="135"/>
      <c r="AP461" s="135"/>
      <c r="AZ461" s="135"/>
      <c r="BJ461" s="135"/>
      <c r="BT461" s="135"/>
      <c r="CD461" s="135"/>
      <c r="CN461" s="135"/>
      <c r="CO461" s="135"/>
      <c r="CP461" s="135"/>
      <c r="CQ461" s="135"/>
      <c r="CR461" s="135"/>
      <c r="CS461" s="135"/>
      <c r="CT461" s="135"/>
      <c r="CU461" s="135"/>
      <c r="CX461" s="135"/>
      <c r="DH461" s="135"/>
      <c r="DR461" s="135"/>
      <c r="EB461" s="135"/>
      <c r="EL461" s="135"/>
      <c r="EV461" s="135"/>
      <c r="FF461" s="135"/>
      <c r="FP461" s="135"/>
      <c r="FZ461" s="135"/>
      <c r="GJ461" s="135"/>
      <c r="GT461" s="135"/>
      <c r="HD461" s="135"/>
      <c r="HN461" s="135"/>
      <c r="HX461" s="135"/>
      <c r="IH461" s="135"/>
      <c r="IR461" s="135"/>
      <c r="JB461" s="135"/>
      <c r="JL461" s="135"/>
    </row>
    <row xmlns:x14ac="http://schemas.microsoft.com/office/spreadsheetml/2009/9/ac" r="462" s="3" customFormat="true" x14ac:dyDescent="0.25">
      <c r="A462" s="419"/>
      <c r="B462" s="135"/>
      <c r="L462" s="135"/>
      <c r="V462" s="135"/>
      <c r="AF462" s="135"/>
      <c r="AP462" s="135"/>
      <c r="AZ462" s="135"/>
      <c r="BJ462" s="135"/>
      <c r="BT462" s="135"/>
      <c r="CD462" s="135"/>
      <c r="CN462" s="135"/>
      <c r="CO462" s="135"/>
      <c r="CP462" s="135"/>
      <c r="CQ462" s="135"/>
      <c r="CR462" s="135"/>
      <c r="CS462" s="135"/>
      <c r="CT462" s="135"/>
      <c r="CU462" s="135"/>
      <c r="CX462" s="135"/>
      <c r="DH462" s="135"/>
      <c r="DR462" s="135"/>
      <c r="EB462" s="135"/>
      <c r="EL462" s="135"/>
      <c r="EV462" s="135"/>
      <c r="FF462" s="135"/>
      <c r="FP462" s="135"/>
      <c r="FZ462" s="135"/>
      <c r="GJ462" s="135"/>
      <c r="GT462" s="135"/>
      <c r="HD462" s="135"/>
      <c r="HN462" s="135"/>
      <c r="HX462" s="135"/>
      <c r="IH462" s="135"/>
      <c r="IR462" s="135"/>
      <c r="JB462" s="135"/>
      <c r="JL462" s="135"/>
    </row>
    <row xmlns:x14ac="http://schemas.microsoft.com/office/spreadsheetml/2009/9/ac" r="463" s="3" customFormat="true" x14ac:dyDescent="0.25">
      <c r="A463" s="419"/>
      <c r="B463" s="135"/>
      <c r="L463" s="135"/>
      <c r="V463" s="135"/>
      <c r="AF463" s="135"/>
      <c r="AP463" s="135"/>
      <c r="AZ463" s="135"/>
      <c r="BJ463" s="135"/>
      <c r="BT463" s="135"/>
      <c r="CD463" s="135"/>
      <c r="CN463" s="135"/>
      <c r="CO463" s="135"/>
      <c r="CP463" s="135"/>
      <c r="CQ463" s="135"/>
      <c r="CR463" s="135"/>
      <c r="CS463" s="135"/>
      <c r="CT463" s="135"/>
      <c r="CU463" s="135"/>
      <c r="CX463" s="135"/>
      <c r="DH463" s="135"/>
      <c r="DR463" s="135"/>
      <c r="EB463" s="135"/>
      <c r="EL463" s="135"/>
      <c r="EV463" s="135"/>
      <c r="FF463" s="135"/>
      <c r="FP463" s="135"/>
      <c r="FZ463" s="135"/>
      <c r="GJ463" s="135"/>
      <c r="GT463" s="135"/>
      <c r="HD463" s="135"/>
      <c r="HN463" s="135"/>
      <c r="HX463" s="135"/>
      <c r="IH463" s="135"/>
      <c r="IR463" s="135"/>
      <c r="JB463" s="135"/>
      <c r="JL463" s="135"/>
    </row>
    <row xmlns:x14ac="http://schemas.microsoft.com/office/spreadsheetml/2009/9/ac" r="464" s="3" customFormat="true" x14ac:dyDescent="0.25">
      <c r="A464" s="419"/>
      <c r="B464" s="135"/>
      <c r="L464" s="135"/>
      <c r="V464" s="135"/>
      <c r="AF464" s="135"/>
      <c r="AP464" s="135"/>
      <c r="AZ464" s="135"/>
      <c r="BJ464" s="135"/>
      <c r="BT464" s="135"/>
      <c r="CD464" s="135"/>
      <c r="CN464" s="135"/>
      <c r="CO464" s="135"/>
      <c r="CP464" s="135"/>
      <c r="CQ464" s="135"/>
      <c r="CR464" s="135"/>
      <c r="CS464" s="135"/>
      <c r="CT464" s="135"/>
      <c r="CU464" s="135"/>
      <c r="CX464" s="135"/>
      <c r="DH464" s="135"/>
      <c r="DR464" s="135"/>
      <c r="EB464" s="135"/>
      <c r="EL464" s="135"/>
      <c r="EV464" s="135"/>
      <c r="FF464" s="135"/>
      <c r="FP464" s="135"/>
      <c r="FZ464" s="135"/>
      <c r="GJ464" s="135"/>
      <c r="GT464" s="135"/>
      <c r="HD464" s="135"/>
      <c r="HN464" s="135"/>
      <c r="HX464" s="135"/>
      <c r="IH464" s="135"/>
      <c r="IR464" s="135"/>
      <c r="JB464" s="135"/>
      <c r="JL464" s="135"/>
    </row>
    <row xmlns:x14ac="http://schemas.microsoft.com/office/spreadsheetml/2009/9/ac" r="465" s="3" customFormat="true" x14ac:dyDescent="0.25">
      <c r="A465" s="419"/>
      <c r="B465" s="135"/>
      <c r="L465" s="135"/>
      <c r="V465" s="135"/>
      <c r="AF465" s="135"/>
      <c r="AP465" s="135"/>
      <c r="AZ465" s="135"/>
      <c r="BJ465" s="135"/>
      <c r="BT465" s="135"/>
      <c r="CD465" s="135"/>
      <c r="CN465" s="135"/>
      <c r="CO465" s="135"/>
      <c r="CP465" s="135"/>
      <c r="CQ465" s="135"/>
      <c r="CR465" s="135"/>
      <c r="CS465" s="135"/>
      <c r="CT465" s="135"/>
      <c r="CU465" s="135"/>
      <c r="CX465" s="135"/>
      <c r="DH465" s="135"/>
      <c r="DR465" s="135"/>
      <c r="EB465" s="135"/>
      <c r="EL465" s="135"/>
      <c r="EV465" s="135"/>
      <c r="FF465" s="135"/>
      <c r="FP465" s="135"/>
      <c r="FZ465" s="135"/>
      <c r="GJ465" s="135"/>
      <c r="GT465" s="135"/>
      <c r="HD465" s="135"/>
      <c r="HN465" s="135"/>
      <c r="HX465" s="135"/>
      <c r="IH465" s="135"/>
      <c r="IR465" s="135"/>
      <c r="JB465" s="135"/>
      <c r="JL465" s="135"/>
    </row>
    <row xmlns:x14ac="http://schemas.microsoft.com/office/spreadsheetml/2009/9/ac" r="466" s="3" customFormat="true" x14ac:dyDescent="0.25">
      <c r="A466" s="419"/>
      <c r="B466" s="135"/>
      <c r="L466" s="135"/>
      <c r="V466" s="135"/>
      <c r="AF466" s="135"/>
      <c r="AP466" s="135"/>
      <c r="AZ466" s="135"/>
      <c r="BJ466" s="135"/>
      <c r="BT466" s="135"/>
      <c r="CD466" s="135"/>
      <c r="CN466" s="135"/>
      <c r="CO466" s="135"/>
      <c r="CP466" s="135"/>
      <c r="CQ466" s="135"/>
      <c r="CR466" s="135"/>
      <c r="CS466" s="135"/>
      <c r="CT466" s="135"/>
      <c r="CU466" s="135"/>
      <c r="CX466" s="135"/>
      <c r="DH466" s="135"/>
      <c r="DR466" s="135"/>
      <c r="EB466" s="135"/>
      <c r="EL466" s="135"/>
      <c r="EV466" s="135"/>
      <c r="FF466" s="135"/>
      <c r="FP466" s="135"/>
      <c r="FZ466" s="135"/>
      <c r="GJ466" s="135"/>
      <c r="GT466" s="135"/>
      <c r="HD466" s="135"/>
      <c r="HN466" s="135"/>
      <c r="HX466" s="135"/>
      <c r="IH466" s="135"/>
      <c r="IR466" s="135"/>
      <c r="JB466" s="135"/>
      <c r="JL466" s="135"/>
    </row>
    <row xmlns:x14ac="http://schemas.microsoft.com/office/spreadsheetml/2009/9/ac" r="467" s="3" customFormat="true" x14ac:dyDescent="0.25">
      <c r="A467" s="419"/>
      <c r="B467" s="135"/>
      <c r="L467" s="135"/>
      <c r="V467" s="135"/>
      <c r="AF467" s="135"/>
      <c r="AP467" s="135"/>
      <c r="AZ467" s="135"/>
      <c r="BJ467" s="135"/>
      <c r="BT467" s="135"/>
      <c r="CD467" s="135"/>
      <c r="CN467" s="135"/>
      <c r="CO467" s="135"/>
      <c r="CP467" s="135"/>
      <c r="CQ467" s="135"/>
      <c r="CR467" s="135"/>
      <c r="CS467" s="135"/>
      <c r="CT467" s="135"/>
      <c r="CU467" s="135"/>
      <c r="CX467" s="135"/>
      <c r="DH467" s="135"/>
      <c r="DR467" s="135"/>
      <c r="EB467" s="135"/>
      <c r="EL467" s="135"/>
      <c r="EV467" s="135"/>
      <c r="FF467" s="135"/>
      <c r="FP467" s="135"/>
      <c r="FZ467" s="135"/>
      <c r="GJ467" s="135"/>
      <c r="GT467" s="135"/>
      <c r="HD467" s="135"/>
      <c r="HN467" s="135"/>
      <c r="HX467" s="135"/>
      <c r="IH467" s="135"/>
      <c r="IR467" s="135"/>
      <c r="JB467" s="135"/>
      <c r="JL467" s="135"/>
    </row>
    <row xmlns:x14ac="http://schemas.microsoft.com/office/spreadsheetml/2009/9/ac" r="468" s="3" customFormat="true" x14ac:dyDescent="0.25">
      <c r="A468" s="419"/>
      <c r="B468" s="135"/>
      <c r="L468" s="135"/>
      <c r="V468" s="135"/>
      <c r="AF468" s="135"/>
      <c r="AP468" s="135"/>
      <c r="AZ468" s="135"/>
      <c r="BJ468" s="135"/>
      <c r="BT468" s="135"/>
      <c r="CD468" s="135"/>
      <c r="CN468" s="135"/>
      <c r="CO468" s="135"/>
      <c r="CP468" s="135"/>
      <c r="CQ468" s="135"/>
      <c r="CR468" s="135"/>
      <c r="CS468" s="135"/>
      <c r="CT468" s="135"/>
      <c r="CU468" s="135"/>
      <c r="CX468" s="135"/>
      <c r="DH468" s="135"/>
      <c r="DR468" s="135"/>
      <c r="EB468" s="135"/>
      <c r="EL468" s="135"/>
      <c r="EV468" s="135"/>
      <c r="FF468" s="135"/>
      <c r="FP468" s="135"/>
      <c r="FZ468" s="135"/>
      <c r="GJ468" s="135"/>
      <c r="GT468" s="135"/>
      <c r="HD468" s="135"/>
      <c r="HN468" s="135"/>
      <c r="HX468" s="135"/>
      <c r="IH468" s="135"/>
      <c r="IR468" s="135"/>
      <c r="JB468" s="135"/>
      <c r="JL468" s="135"/>
    </row>
    <row xmlns:x14ac="http://schemas.microsoft.com/office/spreadsheetml/2009/9/ac" r="469" s="3" customFormat="true" x14ac:dyDescent="0.25">
      <c r="A469" s="419"/>
      <c r="B469" s="135"/>
      <c r="L469" s="135"/>
      <c r="V469" s="135"/>
      <c r="AF469" s="135"/>
      <c r="AP469" s="135"/>
      <c r="AZ469" s="135"/>
      <c r="BJ469" s="135"/>
      <c r="BT469" s="135"/>
      <c r="CD469" s="135"/>
      <c r="CN469" s="135"/>
      <c r="CO469" s="135"/>
      <c r="CP469" s="135"/>
      <c r="CQ469" s="135"/>
      <c r="CR469" s="135"/>
      <c r="CS469" s="135"/>
      <c r="CT469" s="135"/>
      <c r="CU469" s="135"/>
      <c r="CX469" s="135"/>
      <c r="DH469" s="135"/>
      <c r="DR469" s="135"/>
      <c r="EB469" s="135"/>
      <c r="EL469" s="135"/>
      <c r="EV469" s="135"/>
      <c r="FF469" s="135"/>
      <c r="FP469" s="135"/>
      <c r="FZ469" s="135"/>
      <c r="GJ469" s="135"/>
      <c r="GT469" s="135"/>
      <c r="HD469" s="135"/>
      <c r="HN469" s="135"/>
      <c r="HX469" s="135"/>
      <c r="IH469" s="135"/>
      <c r="IR469" s="135"/>
      <c r="JB469" s="135"/>
      <c r="JL469" s="135"/>
    </row>
    <row xmlns:x14ac="http://schemas.microsoft.com/office/spreadsheetml/2009/9/ac" r="470" s="3" customFormat="true" x14ac:dyDescent="0.25">
      <c r="A470" s="419"/>
      <c r="B470" s="135"/>
      <c r="L470" s="135"/>
      <c r="V470" s="135"/>
      <c r="AF470" s="135"/>
      <c r="AP470" s="135"/>
      <c r="AZ470" s="135"/>
      <c r="BJ470" s="135"/>
      <c r="BT470" s="135"/>
      <c r="CD470" s="135"/>
      <c r="CN470" s="135"/>
      <c r="CO470" s="135"/>
      <c r="CP470" s="135"/>
      <c r="CQ470" s="135"/>
      <c r="CR470" s="135"/>
      <c r="CS470" s="135"/>
      <c r="CT470" s="135"/>
      <c r="CU470" s="135"/>
      <c r="CX470" s="135"/>
      <c r="DH470" s="135"/>
      <c r="DR470" s="135"/>
      <c r="EB470" s="135"/>
      <c r="EL470" s="135"/>
      <c r="EV470" s="135"/>
      <c r="FF470" s="135"/>
      <c r="FP470" s="135"/>
      <c r="FZ470" s="135"/>
      <c r="GJ470" s="135"/>
      <c r="GT470" s="135"/>
      <c r="HD470" s="135"/>
      <c r="HN470" s="135"/>
      <c r="HX470" s="135"/>
      <c r="IH470" s="135"/>
      <c r="IR470" s="135"/>
      <c r="JB470" s="135"/>
      <c r="JL470" s="135"/>
    </row>
    <row xmlns:x14ac="http://schemas.microsoft.com/office/spreadsheetml/2009/9/ac" r="471" s="3" customFormat="true" x14ac:dyDescent="0.25">
      <c r="A471" s="419"/>
      <c r="B471" s="135"/>
      <c r="L471" s="135"/>
      <c r="V471" s="135"/>
      <c r="AF471" s="135"/>
      <c r="AP471" s="135"/>
      <c r="AZ471" s="135"/>
      <c r="BJ471" s="135"/>
      <c r="BT471" s="135"/>
      <c r="CD471" s="135"/>
      <c r="CN471" s="135"/>
      <c r="CO471" s="135"/>
      <c r="CP471" s="135"/>
      <c r="CQ471" s="135"/>
      <c r="CR471" s="135"/>
      <c r="CS471" s="135"/>
      <c r="CT471" s="135"/>
      <c r="CU471" s="135"/>
      <c r="CX471" s="135"/>
      <c r="DH471" s="135"/>
      <c r="DR471" s="135"/>
      <c r="EB471" s="135"/>
      <c r="EL471" s="135"/>
      <c r="EV471" s="135"/>
      <c r="FF471" s="135"/>
      <c r="FP471" s="135"/>
      <c r="FZ471" s="135"/>
      <c r="GJ471" s="135"/>
      <c r="GT471" s="135"/>
      <c r="HD471" s="135"/>
      <c r="HN471" s="135"/>
      <c r="HX471" s="135"/>
      <c r="IH471" s="135"/>
      <c r="IR471" s="135"/>
      <c r="JB471" s="135"/>
      <c r="JL471" s="135"/>
    </row>
    <row xmlns:x14ac="http://schemas.microsoft.com/office/spreadsheetml/2009/9/ac" r="472" s="3" customFormat="true" x14ac:dyDescent="0.25">
      <c r="A472" s="419"/>
      <c r="B472" s="135"/>
      <c r="L472" s="135"/>
      <c r="V472" s="135"/>
      <c r="AF472" s="135"/>
      <c r="AP472" s="135"/>
      <c r="AZ472" s="135"/>
      <c r="BJ472" s="135"/>
      <c r="BT472" s="135"/>
      <c r="CD472" s="135"/>
      <c r="CN472" s="135"/>
      <c r="CO472" s="135"/>
      <c r="CP472" s="135"/>
      <c r="CQ472" s="135"/>
      <c r="CR472" s="135"/>
      <c r="CS472" s="135"/>
      <c r="CT472" s="135"/>
      <c r="CU472" s="135"/>
      <c r="CX472" s="135"/>
      <c r="DH472" s="135"/>
      <c r="DR472" s="135"/>
      <c r="EB472" s="135"/>
      <c r="EL472" s="135"/>
      <c r="EV472" s="135"/>
      <c r="FF472" s="135"/>
      <c r="FP472" s="135"/>
      <c r="FZ472" s="135"/>
      <c r="GJ472" s="135"/>
      <c r="GT472" s="135"/>
      <c r="HD472" s="135"/>
      <c r="HN472" s="135"/>
      <c r="HX472" s="135"/>
      <c r="IH472" s="135"/>
      <c r="IR472" s="135"/>
      <c r="JB472" s="135"/>
      <c r="JL472" s="135"/>
    </row>
    <row xmlns:x14ac="http://schemas.microsoft.com/office/spreadsheetml/2009/9/ac" r="473" s="3" customFormat="true" x14ac:dyDescent="0.25">
      <c r="A473" s="419"/>
      <c r="B473" s="135"/>
      <c r="L473" s="135"/>
      <c r="V473" s="135"/>
      <c r="AF473" s="135"/>
      <c r="AP473" s="135"/>
      <c r="AZ473" s="135"/>
      <c r="BJ473" s="135"/>
      <c r="BT473" s="135"/>
      <c r="CD473" s="135"/>
      <c r="CN473" s="135"/>
      <c r="CO473" s="135"/>
      <c r="CP473" s="135"/>
      <c r="CQ473" s="135"/>
      <c r="CR473" s="135"/>
      <c r="CS473" s="135"/>
      <c r="CT473" s="135"/>
      <c r="CU473" s="135"/>
      <c r="CX473" s="135"/>
      <c r="DH473" s="135"/>
      <c r="DR473" s="135"/>
      <c r="EB473" s="135"/>
      <c r="EL473" s="135"/>
      <c r="EV473" s="135"/>
      <c r="FF473" s="135"/>
      <c r="FP473" s="135"/>
      <c r="FZ473" s="135"/>
      <c r="GJ473" s="135"/>
      <c r="GT473" s="135"/>
      <c r="HD473" s="135"/>
      <c r="HN473" s="135"/>
      <c r="HX473" s="135"/>
      <c r="IH473" s="135"/>
      <c r="IR473" s="135"/>
      <c r="JB473" s="135"/>
      <c r="JL473" s="135"/>
    </row>
    <row xmlns:x14ac="http://schemas.microsoft.com/office/spreadsheetml/2009/9/ac" r="474" s="3" customFormat="true" x14ac:dyDescent="0.25">
      <c r="A474" s="419"/>
      <c r="B474" s="135"/>
      <c r="L474" s="135"/>
      <c r="V474" s="135"/>
      <c r="AF474" s="135"/>
      <c r="AP474" s="135"/>
      <c r="AZ474" s="135"/>
      <c r="BJ474" s="135"/>
      <c r="BT474" s="135"/>
      <c r="CD474" s="135"/>
      <c r="CN474" s="135"/>
      <c r="CO474" s="135"/>
      <c r="CP474" s="135"/>
      <c r="CQ474" s="135"/>
      <c r="CR474" s="135"/>
      <c r="CS474" s="135"/>
      <c r="CT474" s="135"/>
      <c r="CU474" s="135"/>
      <c r="CX474" s="135"/>
      <c r="DH474" s="135"/>
      <c r="DR474" s="135"/>
      <c r="EB474" s="135"/>
      <c r="EL474" s="135"/>
      <c r="EV474" s="135"/>
      <c r="FF474" s="135"/>
      <c r="FP474" s="135"/>
      <c r="FZ474" s="135"/>
      <c r="GJ474" s="135"/>
      <c r="GT474" s="135"/>
      <c r="HD474" s="135"/>
      <c r="HN474" s="135"/>
      <c r="HX474" s="135"/>
      <c r="IH474" s="135"/>
      <c r="IR474" s="135"/>
      <c r="JB474" s="135"/>
      <c r="JL474" s="135"/>
    </row>
    <row xmlns:x14ac="http://schemas.microsoft.com/office/spreadsheetml/2009/9/ac" r="475" s="3" customFormat="true" x14ac:dyDescent="0.25">
      <c r="A475" s="419"/>
      <c r="B475" s="135"/>
      <c r="L475" s="135"/>
      <c r="V475" s="135"/>
      <c r="AF475" s="135"/>
      <c r="AP475" s="135"/>
      <c r="AZ475" s="135"/>
      <c r="BJ475" s="135"/>
      <c r="BT475" s="135"/>
      <c r="CD475" s="135"/>
      <c r="CN475" s="135"/>
      <c r="CO475" s="135"/>
      <c r="CP475" s="135"/>
      <c r="CQ475" s="135"/>
      <c r="CR475" s="135"/>
      <c r="CS475" s="135"/>
      <c r="CT475" s="135"/>
      <c r="CU475" s="135"/>
      <c r="CX475" s="135"/>
      <c r="DH475" s="135"/>
      <c r="DR475" s="135"/>
      <c r="EB475" s="135"/>
      <c r="EL475" s="135"/>
      <c r="EV475" s="135"/>
      <c r="FF475" s="135"/>
      <c r="FP475" s="135"/>
      <c r="FZ475" s="135"/>
      <c r="GJ475" s="135"/>
      <c r="GT475" s="135"/>
      <c r="HD475" s="135"/>
      <c r="HN475" s="135"/>
      <c r="HX475" s="135"/>
      <c r="IH475" s="135"/>
      <c r="IR475" s="135"/>
      <c r="JB475" s="135"/>
      <c r="JL475" s="135"/>
    </row>
    <row xmlns:x14ac="http://schemas.microsoft.com/office/spreadsheetml/2009/9/ac" r="476" s="3" customFormat="true" x14ac:dyDescent="0.25">
      <c r="A476" s="419"/>
      <c r="B476" s="135"/>
      <c r="L476" s="135"/>
      <c r="V476" s="135"/>
      <c r="AF476" s="135"/>
      <c r="AP476" s="135"/>
      <c r="AZ476" s="135"/>
      <c r="BJ476" s="135"/>
      <c r="BT476" s="135"/>
      <c r="CD476" s="135"/>
      <c r="CN476" s="135"/>
      <c r="CO476" s="135"/>
      <c r="CP476" s="135"/>
      <c r="CQ476" s="135"/>
      <c r="CR476" s="135"/>
      <c r="CS476" s="135"/>
      <c r="CT476" s="135"/>
      <c r="CU476" s="135"/>
      <c r="CX476" s="135"/>
      <c r="DH476" s="135"/>
      <c r="DR476" s="135"/>
      <c r="EB476" s="135"/>
      <c r="EL476" s="135"/>
      <c r="EV476" s="135"/>
      <c r="FF476" s="135"/>
      <c r="FP476" s="135"/>
      <c r="FZ476" s="135"/>
      <c r="GJ476" s="135"/>
      <c r="GT476" s="135"/>
      <c r="HD476" s="135"/>
      <c r="HN476" s="135"/>
      <c r="HX476" s="135"/>
      <c r="IH476" s="135"/>
      <c r="IR476" s="135"/>
      <c r="JB476" s="135"/>
      <c r="JL476" s="135"/>
    </row>
    <row xmlns:x14ac="http://schemas.microsoft.com/office/spreadsheetml/2009/9/ac" r="477" s="3" customFormat="true" x14ac:dyDescent="0.25">
      <c r="A477" s="419"/>
      <c r="B477" s="135"/>
      <c r="L477" s="135"/>
      <c r="V477" s="135"/>
      <c r="AF477" s="135"/>
      <c r="AP477" s="135"/>
      <c r="AZ477" s="135"/>
      <c r="BJ477" s="135"/>
      <c r="BT477" s="135"/>
      <c r="CD477" s="135"/>
      <c r="CN477" s="135"/>
      <c r="CO477" s="135"/>
      <c r="CP477" s="135"/>
      <c r="CQ477" s="135"/>
      <c r="CR477" s="135"/>
      <c r="CS477" s="135"/>
      <c r="CT477" s="135"/>
      <c r="CU477" s="135"/>
      <c r="CX477" s="135"/>
      <c r="DH477" s="135"/>
      <c r="DR477" s="135"/>
      <c r="EB477" s="135"/>
      <c r="EL477" s="135"/>
      <c r="EV477" s="135"/>
      <c r="FF477" s="135"/>
      <c r="FP477" s="135"/>
      <c r="FZ477" s="135"/>
      <c r="GJ477" s="135"/>
      <c r="GT477" s="135"/>
      <c r="HD477" s="135"/>
      <c r="HN477" s="135"/>
      <c r="HX477" s="135"/>
      <c r="IH477" s="135"/>
      <c r="IR477" s="135"/>
      <c r="JB477" s="135"/>
      <c r="JL477" s="135"/>
    </row>
    <row xmlns:x14ac="http://schemas.microsoft.com/office/spreadsheetml/2009/9/ac" r="478" s="3" customFormat="true" x14ac:dyDescent="0.25">
      <c r="A478" s="419"/>
      <c r="B478" s="135"/>
      <c r="L478" s="135"/>
      <c r="V478" s="135"/>
      <c r="AF478" s="135"/>
      <c r="AP478" s="135"/>
      <c r="AZ478" s="135"/>
      <c r="BJ478" s="135"/>
      <c r="BT478" s="135"/>
      <c r="CD478" s="135"/>
      <c r="CN478" s="135"/>
      <c r="CO478" s="135"/>
      <c r="CP478" s="135"/>
      <c r="CQ478" s="135"/>
      <c r="CR478" s="135"/>
      <c r="CS478" s="135"/>
      <c r="CT478" s="135"/>
      <c r="CU478" s="135"/>
      <c r="CX478" s="135"/>
      <c r="DH478" s="135"/>
      <c r="DR478" s="135"/>
      <c r="EB478" s="135"/>
      <c r="EL478" s="135"/>
      <c r="EV478" s="135"/>
      <c r="FF478" s="135"/>
      <c r="FP478" s="135"/>
      <c r="FZ478" s="135"/>
      <c r="GJ478" s="135"/>
      <c r="GT478" s="135"/>
      <c r="HD478" s="135"/>
      <c r="HN478" s="135"/>
      <c r="HX478" s="135"/>
      <c r="IH478" s="135"/>
      <c r="IR478" s="135"/>
      <c r="JB478" s="135"/>
      <c r="JL478" s="135"/>
    </row>
    <row xmlns:x14ac="http://schemas.microsoft.com/office/spreadsheetml/2009/9/ac" r="479" s="3" customFormat="true" x14ac:dyDescent="0.25">
      <c r="A479" s="419"/>
      <c r="B479" s="135"/>
      <c r="L479" s="135"/>
      <c r="V479" s="135"/>
      <c r="AF479" s="135"/>
      <c r="AP479" s="135"/>
      <c r="AZ479" s="135"/>
      <c r="BJ479" s="135"/>
      <c r="BT479" s="135"/>
      <c r="CD479" s="135"/>
      <c r="CN479" s="135"/>
      <c r="CO479" s="135"/>
      <c r="CP479" s="135"/>
      <c r="CQ479" s="135"/>
      <c r="CR479" s="135"/>
      <c r="CS479" s="135"/>
      <c r="CT479" s="135"/>
      <c r="CU479" s="135"/>
      <c r="CX479" s="135"/>
      <c r="DH479" s="135"/>
      <c r="DR479" s="135"/>
      <c r="EB479" s="135"/>
      <c r="EL479" s="135"/>
      <c r="EV479" s="135"/>
      <c r="FF479" s="135"/>
      <c r="FP479" s="135"/>
      <c r="FZ479" s="135"/>
      <c r="GJ479" s="135"/>
      <c r="GT479" s="135"/>
      <c r="HD479" s="135"/>
      <c r="HN479" s="135"/>
      <c r="HX479" s="135"/>
      <c r="IH479" s="135"/>
      <c r="IR479" s="135"/>
      <c r="JB479" s="135"/>
      <c r="JL479" s="135"/>
    </row>
    <row xmlns:x14ac="http://schemas.microsoft.com/office/spreadsheetml/2009/9/ac" r="480" s="3" customFormat="true" x14ac:dyDescent="0.25">
      <c r="A480" s="419"/>
      <c r="B480" s="135"/>
      <c r="L480" s="135"/>
      <c r="V480" s="135"/>
      <c r="AF480" s="135"/>
      <c r="AP480" s="135"/>
      <c r="AZ480" s="135"/>
      <c r="BJ480" s="135"/>
      <c r="BT480" s="135"/>
      <c r="CD480" s="135"/>
      <c r="CN480" s="135"/>
      <c r="CO480" s="135"/>
      <c r="CP480" s="135"/>
      <c r="CQ480" s="135"/>
      <c r="CR480" s="135"/>
      <c r="CS480" s="135"/>
      <c r="CT480" s="135"/>
      <c r="CU480" s="135"/>
      <c r="CX480" s="135"/>
      <c r="DH480" s="135"/>
      <c r="DR480" s="135"/>
      <c r="EB480" s="135"/>
      <c r="EL480" s="135"/>
      <c r="EV480" s="135"/>
      <c r="FF480" s="135"/>
      <c r="FP480" s="135"/>
      <c r="FZ480" s="135"/>
      <c r="GJ480" s="135"/>
      <c r="GT480" s="135"/>
      <c r="HD480" s="135"/>
      <c r="HN480" s="135"/>
      <c r="HX480" s="135"/>
      <c r="IH480" s="135"/>
      <c r="IR480" s="135"/>
      <c r="JB480" s="135"/>
      <c r="JL480" s="135"/>
    </row>
    <row xmlns:x14ac="http://schemas.microsoft.com/office/spreadsheetml/2009/9/ac" r="481" s="3" customFormat="true" x14ac:dyDescent="0.25">
      <c r="A481" s="419"/>
      <c r="B481" s="135"/>
      <c r="L481" s="135"/>
      <c r="V481" s="135"/>
      <c r="AF481" s="135"/>
      <c r="AP481" s="135"/>
      <c r="AZ481" s="135"/>
      <c r="BJ481" s="135"/>
      <c r="BT481" s="135"/>
      <c r="CD481" s="135"/>
      <c r="CN481" s="135"/>
      <c r="CO481" s="135"/>
      <c r="CP481" s="135"/>
      <c r="CQ481" s="135"/>
      <c r="CR481" s="135"/>
      <c r="CS481" s="135"/>
      <c r="CT481" s="135"/>
      <c r="CU481" s="135"/>
      <c r="CX481" s="135"/>
      <c r="DH481" s="135"/>
      <c r="DR481" s="135"/>
      <c r="EB481" s="135"/>
      <c r="EL481" s="135"/>
      <c r="EV481" s="135"/>
      <c r="FF481" s="135"/>
      <c r="FP481" s="135"/>
      <c r="FZ481" s="135"/>
      <c r="GJ481" s="135"/>
      <c r="GT481" s="135"/>
      <c r="HD481" s="135"/>
      <c r="HN481" s="135"/>
      <c r="HX481" s="135"/>
      <c r="IH481" s="135"/>
      <c r="IR481" s="135"/>
      <c r="JB481" s="135"/>
      <c r="JL481" s="135"/>
    </row>
    <row xmlns:x14ac="http://schemas.microsoft.com/office/spreadsheetml/2009/9/ac" r="482" s="3" customFormat="true" x14ac:dyDescent="0.25">
      <c r="A482" s="419"/>
      <c r="B482" s="135"/>
      <c r="L482" s="135"/>
      <c r="V482" s="135"/>
      <c r="AF482" s="135"/>
      <c r="AP482" s="135"/>
      <c r="AZ482" s="135"/>
      <c r="BJ482" s="135"/>
      <c r="BT482" s="135"/>
      <c r="CD482" s="135"/>
      <c r="CN482" s="135"/>
      <c r="CO482" s="135"/>
      <c r="CP482" s="135"/>
      <c r="CQ482" s="135"/>
      <c r="CR482" s="135"/>
      <c r="CS482" s="135"/>
      <c r="CT482" s="135"/>
      <c r="CU482" s="135"/>
      <c r="CX482" s="135"/>
      <c r="DH482" s="135"/>
      <c r="DR482" s="135"/>
      <c r="EB482" s="135"/>
      <c r="EL482" s="135"/>
      <c r="EV482" s="135"/>
      <c r="FF482" s="135"/>
      <c r="FP482" s="135"/>
      <c r="FZ482" s="135"/>
      <c r="GJ482" s="135"/>
      <c r="GT482" s="135"/>
      <c r="HD482" s="135"/>
      <c r="HN482" s="135"/>
      <c r="HX482" s="135"/>
      <c r="IH482" s="135"/>
      <c r="IR482" s="135"/>
      <c r="JB482" s="135"/>
      <c r="JL482" s="135"/>
    </row>
    <row xmlns:x14ac="http://schemas.microsoft.com/office/spreadsheetml/2009/9/ac" r="483" s="3" customFormat="true" x14ac:dyDescent="0.25">
      <c r="A483" s="419"/>
      <c r="B483" s="135"/>
      <c r="L483" s="135"/>
      <c r="V483" s="135"/>
      <c r="AF483" s="135"/>
      <c r="AP483" s="135"/>
      <c r="AZ483" s="135"/>
      <c r="BJ483" s="135"/>
      <c r="BT483" s="135"/>
      <c r="CD483" s="135"/>
      <c r="CN483" s="135"/>
      <c r="CO483" s="135"/>
      <c r="CP483" s="135"/>
      <c r="CQ483" s="135"/>
      <c r="CR483" s="135"/>
      <c r="CS483" s="135"/>
      <c r="CT483" s="135"/>
      <c r="CU483" s="135"/>
      <c r="CX483" s="135"/>
      <c r="DH483" s="135"/>
      <c r="DR483" s="135"/>
      <c r="EB483" s="135"/>
      <c r="EL483" s="135"/>
      <c r="EV483" s="135"/>
      <c r="FF483" s="135"/>
      <c r="FP483" s="135"/>
      <c r="FZ483" s="135"/>
      <c r="GJ483" s="135"/>
      <c r="GT483" s="135"/>
      <c r="HD483" s="135"/>
      <c r="HN483" s="135"/>
      <c r="HX483" s="135"/>
      <c r="IH483" s="135"/>
      <c r="IR483" s="135"/>
      <c r="JB483" s="135"/>
      <c r="JL483" s="135"/>
    </row>
    <row xmlns:x14ac="http://schemas.microsoft.com/office/spreadsheetml/2009/9/ac" r="484" s="3" customFormat="true" x14ac:dyDescent="0.25">
      <c r="A484" s="419"/>
      <c r="B484" s="135"/>
      <c r="L484" s="135"/>
      <c r="V484" s="135"/>
      <c r="AF484" s="135"/>
      <c r="AP484" s="135"/>
      <c r="AZ484" s="135"/>
      <c r="BJ484" s="135"/>
      <c r="BT484" s="135"/>
      <c r="CD484" s="135"/>
      <c r="CN484" s="135"/>
      <c r="CO484" s="135"/>
      <c r="CP484" s="135"/>
      <c r="CQ484" s="135"/>
      <c r="CR484" s="135"/>
      <c r="CS484" s="135"/>
      <c r="CT484" s="135"/>
      <c r="CU484" s="135"/>
      <c r="CX484" s="135"/>
      <c r="DH484" s="135"/>
      <c r="DR484" s="135"/>
      <c r="EB484" s="135"/>
      <c r="EL484" s="135"/>
      <c r="EV484" s="135"/>
      <c r="FF484" s="135"/>
      <c r="FP484" s="135"/>
      <c r="FZ484" s="135"/>
      <c r="GJ484" s="135"/>
      <c r="GT484" s="135"/>
      <c r="HD484" s="135"/>
      <c r="HN484" s="135"/>
      <c r="HX484" s="135"/>
      <c r="IH484" s="135"/>
      <c r="IR484" s="135"/>
      <c r="JB484" s="135"/>
      <c r="JL484" s="135"/>
    </row>
    <row xmlns:x14ac="http://schemas.microsoft.com/office/spreadsheetml/2009/9/ac" r="485" s="3" customFormat="true" x14ac:dyDescent="0.25">
      <c r="A485" s="419"/>
      <c r="B485" s="135"/>
      <c r="L485" s="135"/>
      <c r="V485" s="135"/>
      <c r="AF485" s="135"/>
      <c r="AP485" s="135"/>
      <c r="AZ485" s="135"/>
      <c r="BJ485" s="135"/>
      <c r="BT485" s="135"/>
      <c r="CD485" s="135"/>
      <c r="CN485" s="135"/>
      <c r="CO485" s="135"/>
      <c r="CP485" s="135"/>
      <c r="CQ485" s="135"/>
      <c r="CR485" s="135"/>
      <c r="CS485" s="135"/>
      <c r="CT485" s="135"/>
      <c r="CU485" s="135"/>
      <c r="CX485" s="135"/>
      <c r="DH485" s="135"/>
      <c r="DR485" s="135"/>
      <c r="EB485" s="135"/>
      <c r="EL485" s="135"/>
      <c r="EV485" s="135"/>
      <c r="FF485" s="135"/>
      <c r="FP485" s="135"/>
      <c r="FZ485" s="135"/>
      <c r="GJ485" s="135"/>
      <c r="GT485" s="135"/>
      <c r="HD485" s="135"/>
      <c r="HN485" s="135"/>
      <c r="HX485" s="135"/>
      <c r="IH485" s="135"/>
      <c r="IR485" s="135"/>
      <c r="JB485" s="135"/>
      <c r="JL485" s="135"/>
    </row>
    <row xmlns:x14ac="http://schemas.microsoft.com/office/spreadsheetml/2009/9/ac" r="486" s="3" customFormat="true" x14ac:dyDescent="0.25">
      <c r="A486" s="419"/>
      <c r="B486" s="135"/>
      <c r="L486" s="135"/>
      <c r="V486" s="135"/>
      <c r="AF486" s="135"/>
      <c r="AP486" s="135"/>
      <c r="AZ486" s="135"/>
      <c r="BJ486" s="135"/>
      <c r="BT486" s="135"/>
      <c r="CD486" s="135"/>
      <c r="CN486" s="135"/>
      <c r="CO486" s="135"/>
      <c r="CP486" s="135"/>
      <c r="CQ486" s="135"/>
      <c r="CR486" s="135"/>
      <c r="CS486" s="135"/>
      <c r="CT486" s="135"/>
      <c r="CU486" s="135"/>
      <c r="CX486" s="135"/>
      <c r="DH486" s="135"/>
      <c r="DR486" s="135"/>
      <c r="EB486" s="135"/>
      <c r="EL486" s="135"/>
      <c r="EV486" s="135"/>
      <c r="FF486" s="135"/>
      <c r="FP486" s="135"/>
      <c r="FZ486" s="135"/>
      <c r="GJ486" s="135"/>
      <c r="GT486" s="135"/>
      <c r="HD486" s="135"/>
      <c r="HN486" s="135"/>
      <c r="HX486" s="135"/>
      <c r="IH486" s="135"/>
      <c r="IR486" s="135"/>
      <c r="JB486" s="135"/>
      <c r="JL486" s="135"/>
    </row>
    <row xmlns:x14ac="http://schemas.microsoft.com/office/spreadsheetml/2009/9/ac" r="487" s="3" customFormat="true" x14ac:dyDescent="0.25">
      <c r="A487" s="419"/>
      <c r="B487" s="135"/>
      <c r="L487" s="135"/>
      <c r="V487" s="135"/>
      <c r="AF487" s="135"/>
      <c r="AP487" s="135"/>
      <c r="AZ487" s="135"/>
      <c r="BJ487" s="135"/>
      <c r="BT487" s="135"/>
      <c r="CD487" s="135"/>
      <c r="CN487" s="135"/>
      <c r="CO487" s="135"/>
      <c r="CP487" s="135"/>
      <c r="CQ487" s="135"/>
      <c r="CR487" s="135"/>
      <c r="CS487" s="135"/>
      <c r="CT487" s="135"/>
      <c r="CU487" s="135"/>
      <c r="CX487" s="135"/>
      <c r="DH487" s="135"/>
      <c r="DR487" s="135"/>
      <c r="EB487" s="135"/>
      <c r="EL487" s="135"/>
      <c r="EV487" s="135"/>
      <c r="FF487" s="135"/>
      <c r="FP487" s="135"/>
      <c r="FZ487" s="135"/>
      <c r="GJ487" s="135"/>
      <c r="GT487" s="135"/>
      <c r="HD487" s="135"/>
      <c r="HN487" s="135"/>
      <c r="HX487" s="135"/>
      <c r="IH487" s="135"/>
      <c r="IR487" s="135"/>
      <c r="JB487" s="135"/>
      <c r="JL487" s="135"/>
    </row>
    <row xmlns:x14ac="http://schemas.microsoft.com/office/spreadsheetml/2009/9/ac" r="488" s="3" customFormat="true" x14ac:dyDescent="0.25">
      <c r="A488" s="419"/>
      <c r="B488" s="135"/>
      <c r="L488" s="135"/>
      <c r="V488" s="135"/>
      <c r="AF488" s="135"/>
      <c r="AP488" s="135"/>
      <c r="AZ488" s="135"/>
      <c r="BJ488" s="135"/>
      <c r="BT488" s="135"/>
      <c r="CD488" s="135"/>
      <c r="CN488" s="135"/>
      <c r="CO488" s="135"/>
      <c r="CP488" s="135"/>
      <c r="CQ488" s="135"/>
      <c r="CR488" s="135"/>
      <c r="CS488" s="135"/>
      <c r="CT488" s="135"/>
      <c r="CU488" s="135"/>
      <c r="CX488" s="135"/>
      <c r="DH488" s="135"/>
      <c r="DR488" s="135"/>
      <c r="EB488" s="135"/>
      <c r="EL488" s="135"/>
      <c r="EV488" s="135"/>
      <c r="FF488" s="135"/>
      <c r="FP488" s="135"/>
      <c r="FZ488" s="135"/>
      <c r="GJ488" s="135"/>
      <c r="GT488" s="135"/>
      <c r="HD488" s="135"/>
      <c r="HN488" s="135"/>
      <c r="HX488" s="135"/>
      <c r="IH488" s="135"/>
      <c r="IR488" s="135"/>
      <c r="JB488" s="135"/>
      <c r="JL488" s="135"/>
    </row>
    <row xmlns:x14ac="http://schemas.microsoft.com/office/spreadsheetml/2009/9/ac" r="489" s="3" customFormat="true" x14ac:dyDescent="0.25">
      <c r="A489" s="419"/>
      <c r="B489" s="135"/>
      <c r="L489" s="135"/>
      <c r="V489" s="135"/>
      <c r="AF489" s="135"/>
      <c r="AP489" s="135"/>
      <c r="AZ489" s="135"/>
      <c r="BJ489" s="135"/>
      <c r="BT489" s="135"/>
      <c r="CD489" s="135"/>
      <c r="CN489" s="135"/>
      <c r="CO489" s="135"/>
      <c r="CP489" s="135"/>
      <c r="CQ489" s="135"/>
      <c r="CR489" s="135"/>
      <c r="CS489" s="135"/>
      <c r="CT489" s="135"/>
      <c r="CU489" s="135"/>
      <c r="CX489" s="135"/>
      <c r="DH489" s="135"/>
      <c r="DR489" s="135"/>
      <c r="EB489" s="135"/>
      <c r="EL489" s="135"/>
      <c r="EV489" s="135"/>
      <c r="FF489" s="135"/>
      <c r="FP489" s="135"/>
      <c r="FZ489" s="135"/>
      <c r="GJ489" s="135"/>
      <c r="GT489" s="135"/>
      <c r="HD489" s="135"/>
      <c r="HN489" s="135"/>
      <c r="HX489" s="135"/>
      <c r="IH489" s="135"/>
      <c r="IR489" s="135"/>
      <c r="JB489" s="135"/>
      <c r="JL489" s="135"/>
    </row>
    <row xmlns:x14ac="http://schemas.microsoft.com/office/spreadsheetml/2009/9/ac" r="490" s="3" customFormat="true" x14ac:dyDescent="0.25">
      <c r="A490" s="419"/>
      <c r="B490" s="135"/>
      <c r="L490" s="135"/>
      <c r="V490" s="135"/>
      <c r="AF490" s="135"/>
      <c r="AP490" s="135"/>
      <c r="AZ490" s="135"/>
      <c r="BJ490" s="135"/>
      <c r="BT490" s="135"/>
      <c r="CD490" s="135"/>
      <c r="CN490" s="135"/>
      <c r="CO490" s="135"/>
      <c r="CP490" s="135"/>
      <c r="CQ490" s="135"/>
      <c r="CR490" s="135"/>
      <c r="CS490" s="135"/>
      <c r="CT490" s="135"/>
      <c r="CU490" s="135"/>
      <c r="CX490" s="135"/>
      <c r="DH490" s="135"/>
      <c r="DR490" s="135"/>
      <c r="EB490" s="135"/>
      <c r="EL490" s="135"/>
      <c r="EV490" s="135"/>
      <c r="FF490" s="135"/>
      <c r="FP490" s="135"/>
      <c r="FZ490" s="135"/>
      <c r="GJ490" s="135"/>
      <c r="GT490" s="135"/>
      <c r="HD490" s="135"/>
      <c r="HN490" s="135"/>
      <c r="HX490" s="135"/>
      <c r="IH490" s="135"/>
      <c r="IR490" s="135"/>
      <c r="JB490" s="135"/>
      <c r="JL490" s="135"/>
    </row>
    <row xmlns:x14ac="http://schemas.microsoft.com/office/spreadsheetml/2009/9/ac" r="491" s="3" customFormat="true" x14ac:dyDescent="0.25">
      <c r="A491" s="419"/>
      <c r="B491" s="135"/>
      <c r="L491" s="135"/>
      <c r="V491" s="135"/>
      <c r="AF491" s="135"/>
      <c r="AP491" s="135"/>
      <c r="AZ491" s="135"/>
      <c r="BJ491" s="135"/>
      <c r="BT491" s="135"/>
      <c r="CD491" s="135"/>
      <c r="CN491" s="135"/>
      <c r="CO491" s="135"/>
      <c r="CP491" s="135"/>
      <c r="CQ491" s="135"/>
      <c r="CR491" s="135"/>
      <c r="CS491" s="135"/>
      <c r="CT491" s="135"/>
      <c r="CU491" s="135"/>
      <c r="CX491" s="135"/>
      <c r="DH491" s="135"/>
      <c r="DR491" s="135"/>
      <c r="EB491" s="135"/>
      <c r="EL491" s="135"/>
      <c r="EV491" s="135"/>
      <c r="FF491" s="135"/>
      <c r="FP491" s="135"/>
      <c r="FZ491" s="135"/>
      <c r="GJ491" s="135"/>
      <c r="GT491" s="135"/>
      <c r="HD491" s="135"/>
      <c r="HN491" s="135"/>
      <c r="HX491" s="135"/>
      <c r="IH491" s="135"/>
      <c r="IR491" s="135"/>
      <c r="JB491" s="135"/>
      <c r="JL491" s="135"/>
    </row>
    <row xmlns:x14ac="http://schemas.microsoft.com/office/spreadsheetml/2009/9/ac" r="492" s="3" customFormat="true" x14ac:dyDescent="0.25">
      <c r="A492" s="419"/>
      <c r="B492" s="135"/>
      <c r="L492" s="135"/>
      <c r="V492" s="135"/>
      <c r="AF492" s="135"/>
      <c r="AP492" s="135"/>
      <c r="AZ492" s="135"/>
      <c r="BJ492" s="135"/>
      <c r="BT492" s="135"/>
      <c r="CD492" s="135"/>
      <c r="CN492" s="135"/>
      <c r="CO492" s="135"/>
      <c r="CP492" s="135"/>
      <c r="CQ492" s="135"/>
      <c r="CR492" s="135"/>
      <c r="CS492" s="135"/>
      <c r="CT492" s="135"/>
      <c r="CU492" s="135"/>
      <c r="CX492" s="135"/>
      <c r="DH492" s="135"/>
      <c r="DR492" s="135"/>
      <c r="EB492" s="135"/>
      <c r="EL492" s="135"/>
      <c r="EV492" s="135"/>
      <c r="FF492" s="135"/>
      <c r="FP492" s="135"/>
      <c r="FZ492" s="135"/>
      <c r="GJ492" s="135"/>
      <c r="GT492" s="135"/>
      <c r="HD492" s="135"/>
      <c r="HN492" s="135"/>
      <c r="HX492" s="135"/>
      <c r="IH492" s="135"/>
      <c r="IR492" s="135"/>
      <c r="JB492" s="135"/>
      <c r="JL492" s="135"/>
    </row>
    <row xmlns:x14ac="http://schemas.microsoft.com/office/spreadsheetml/2009/9/ac" r="493" s="3" customFormat="true" x14ac:dyDescent="0.25">
      <c r="A493" s="419"/>
      <c r="B493" s="135"/>
      <c r="L493" s="135"/>
      <c r="V493" s="135"/>
      <c r="AF493" s="135"/>
      <c r="AP493" s="135"/>
      <c r="AZ493" s="135"/>
      <c r="BJ493" s="135"/>
      <c r="BT493" s="135"/>
      <c r="CD493" s="135"/>
      <c r="CN493" s="135"/>
      <c r="CO493" s="135"/>
      <c r="CP493" s="135"/>
      <c r="CQ493" s="135"/>
      <c r="CR493" s="135"/>
      <c r="CS493" s="135"/>
      <c r="CT493" s="135"/>
      <c r="CU493" s="135"/>
      <c r="CX493" s="135"/>
      <c r="DH493" s="135"/>
      <c r="DR493" s="135"/>
      <c r="EB493" s="135"/>
      <c r="EL493" s="135"/>
      <c r="EV493" s="135"/>
      <c r="FF493" s="135"/>
      <c r="FP493" s="135"/>
      <c r="FZ493" s="135"/>
      <c r="GJ493" s="135"/>
      <c r="GT493" s="135"/>
      <c r="HD493" s="135"/>
      <c r="HN493" s="135"/>
      <c r="HX493" s="135"/>
      <c r="IH493" s="135"/>
      <c r="IR493" s="135"/>
      <c r="JB493" s="135"/>
      <c r="JL493" s="135"/>
    </row>
    <row xmlns:x14ac="http://schemas.microsoft.com/office/spreadsheetml/2009/9/ac" r="494" s="3" customFormat="true" x14ac:dyDescent="0.25">
      <c r="A494" s="419"/>
      <c r="B494" s="135"/>
      <c r="L494" s="135"/>
      <c r="V494" s="135"/>
      <c r="AF494" s="135"/>
      <c r="AP494" s="135"/>
      <c r="AZ494" s="135"/>
      <c r="BJ494" s="135"/>
      <c r="BT494" s="135"/>
      <c r="CD494" s="135"/>
      <c r="CN494" s="135"/>
      <c r="CO494" s="135"/>
      <c r="CP494" s="135"/>
      <c r="CQ494" s="135"/>
      <c r="CR494" s="135"/>
      <c r="CS494" s="135"/>
      <c r="CT494" s="135"/>
      <c r="CU494" s="135"/>
      <c r="CX494" s="135"/>
      <c r="DH494" s="135"/>
      <c r="DR494" s="135"/>
      <c r="EB494" s="135"/>
      <c r="EL494" s="135"/>
      <c r="EV494" s="135"/>
      <c r="FF494" s="135"/>
      <c r="FP494" s="135"/>
      <c r="FZ494" s="135"/>
      <c r="GJ494" s="135"/>
      <c r="GT494" s="135"/>
      <c r="HD494" s="135"/>
      <c r="HN494" s="135"/>
      <c r="HX494" s="135"/>
      <c r="IH494" s="135"/>
      <c r="IR494" s="135"/>
      <c r="JB494" s="135"/>
      <c r="JL494" s="135"/>
    </row>
    <row xmlns:x14ac="http://schemas.microsoft.com/office/spreadsheetml/2009/9/ac" r="495" s="3" customFormat="true" x14ac:dyDescent="0.25">
      <c r="A495" s="419"/>
      <c r="B495" s="135"/>
      <c r="L495" s="135"/>
      <c r="V495" s="135"/>
      <c r="AF495" s="135"/>
      <c r="AP495" s="135"/>
      <c r="AZ495" s="135"/>
      <c r="BJ495" s="135"/>
      <c r="BT495" s="135"/>
      <c r="CD495" s="135"/>
      <c r="CN495" s="135"/>
      <c r="CO495" s="135"/>
      <c r="CP495" s="135"/>
      <c r="CQ495" s="135"/>
      <c r="CR495" s="135"/>
      <c r="CS495" s="135"/>
      <c r="CT495" s="135"/>
      <c r="CU495" s="135"/>
      <c r="CX495" s="135"/>
      <c r="DH495" s="135"/>
      <c r="DR495" s="135"/>
      <c r="EB495" s="135"/>
      <c r="EL495" s="135"/>
      <c r="EV495" s="135"/>
      <c r="FF495" s="135"/>
      <c r="FP495" s="135"/>
      <c r="FZ495" s="135"/>
      <c r="GJ495" s="135"/>
      <c r="GT495" s="135"/>
      <c r="HD495" s="135"/>
      <c r="HN495" s="135"/>
      <c r="HX495" s="135"/>
      <c r="IH495" s="135"/>
      <c r="IR495" s="135"/>
      <c r="JB495" s="135"/>
      <c r="JL495" s="135"/>
    </row>
    <row xmlns:x14ac="http://schemas.microsoft.com/office/spreadsheetml/2009/9/ac" r="496" s="3" customFormat="true" x14ac:dyDescent="0.25">
      <c r="A496" s="419"/>
      <c r="B496" s="135"/>
      <c r="L496" s="135"/>
      <c r="V496" s="135"/>
      <c r="AF496" s="135"/>
      <c r="AP496" s="135"/>
      <c r="AZ496" s="135"/>
      <c r="BJ496" s="135"/>
      <c r="BT496" s="135"/>
      <c r="CD496" s="135"/>
      <c r="CN496" s="135"/>
      <c r="CO496" s="135"/>
      <c r="CP496" s="135"/>
      <c r="CQ496" s="135"/>
      <c r="CR496" s="135"/>
      <c r="CS496" s="135"/>
      <c r="CT496" s="135"/>
      <c r="CU496" s="135"/>
      <c r="CX496" s="135"/>
      <c r="DH496" s="135"/>
      <c r="DR496" s="135"/>
      <c r="EB496" s="135"/>
      <c r="EL496" s="135"/>
      <c r="EV496" s="135"/>
      <c r="FF496" s="135"/>
      <c r="FP496" s="135"/>
      <c r="FZ496" s="135"/>
      <c r="GJ496" s="135"/>
      <c r="GT496" s="135"/>
      <c r="HD496" s="135"/>
      <c r="HN496" s="135"/>
      <c r="HX496" s="135"/>
      <c r="IH496" s="135"/>
      <c r="IR496" s="135"/>
      <c r="JB496" s="135"/>
      <c r="JL496" s="135"/>
    </row>
    <row xmlns:x14ac="http://schemas.microsoft.com/office/spreadsheetml/2009/9/ac" r="497" s="3" customFormat="true" x14ac:dyDescent="0.25">
      <c r="A497" s="419"/>
      <c r="B497" s="135"/>
      <c r="L497" s="135"/>
      <c r="V497" s="135"/>
      <c r="AF497" s="135"/>
      <c r="AP497" s="135"/>
      <c r="AZ497" s="135"/>
      <c r="BJ497" s="135"/>
      <c r="BT497" s="135"/>
      <c r="CD497" s="135"/>
      <c r="CN497" s="135"/>
      <c r="CO497" s="135"/>
      <c r="CP497" s="135"/>
      <c r="CQ497" s="135"/>
      <c r="CR497" s="135"/>
      <c r="CS497" s="135"/>
      <c r="CT497" s="135"/>
      <c r="CU497" s="135"/>
      <c r="CX497" s="135"/>
      <c r="DH497" s="135"/>
      <c r="DR497" s="135"/>
      <c r="EB497" s="135"/>
      <c r="EL497" s="135"/>
      <c r="EV497" s="135"/>
      <c r="FF497" s="135"/>
      <c r="FP497" s="135"/>
      <c r="FZ497" s="135"/>
      <c r="GJ497" s="135"/>
      <c r="GT497" s="135"/>
      <c r="HD497" s="135"/>
      <c r="HN497" s="135"/>
      <c r="HX497" s="135"/>
      <c r="IH497" s="135"/>
      <c r="IR497" s="135"/>
      <c r="JB497" s="135"/>
      <c r="JL497" s="135"/>
    </row>
    <row xmlns:x14ac="http://schemas.microsoft.com/office/spreadsheetml/2009/9/ac" r="498" s="3" customFormat="true" x14ac:dyDescent="0.25">
      <c r="A498" s="419"/>
      <c r="B498" s="135"/>
      <c r="L498" s="135"/>
      <c r="V498" s="135"/>
      <c r="AF498" s="135"/>
      <c r="AP498" s="135"/>
      <c r="AZ498" s="135"/>
      <c r="BJ498" s="135"/>
      <c r="BT498" s="135"/>
      <c r="CD498" s="135"/>
      <c r="CN498" s="135"/>
      <c r="CO498" s="135"/>
      <c r="CP498" s="135"/>
      <c r="CQ498" s="135"/>
      <c r="CR498" s="135"/>
      <c r="CS498" s="135"/>
      <c r="CT498" s="135"/>
      <c r="CU498" s="135"/>
      <c r="CX498" s="135"/>
      <c r="DH498" s="135"/>
      <c r="DR498" s="135"/>
      <c r="EB498" s="135"/>
      <c r="EL498" s="135"/>
      <c r="EV498" s="135"/>
      <c r="FF498" s="135"/>
      <c r="FP498" s="135"/>
      <c r="FZ498" s="135"/>
      <c r="GJ498" s="135"/>
      <c r="GT498" s="135"/>
      <c r="HD498" s="135"/>
      <c r="HN498" s="135"/>
      <c r="HX498" s="135"/>
      <c r="IH498" s="135"/>
      <c r="IR498" s="135"/>
      <c r="JB498" s="135"/>
      <c r="JL498" s="135"/>
    </row>
    <row xmlns:x14ac="http://schemas.microsoft.com/office/spreadsheetml/2009/9/ac" r="499" s="3" customFormat="true" x14ac:dyDescent="0.25">
      <c r="A499" s="419"/>
      <c r="B499" s="135"/>
      <c r="L499" s="135"/>
      <c r="V499" s="135"/>
      <c r="AF499" s="135"/>
      <c r="AP499" s="135"/>
      <c r="AZ499" s="135"/>
      <c r="BJ499" s="135"/>
      <c r="BT499" s="135"/>
      <c r="CD499" s="135"/>
      <c r="CN499" s="135"/>
      <c r="CO499" s="135"/>
      <c r="CP499" s="135"/>
      <c r="CQ499" s="135"/>
      <c r="CR499" s="135"/>
      <c r="CS499" s="135"/>
      <c r="CT499" s="135"/>
      <c r="CU499" s="135"/>
      <c r="CX499" s="135"/>
      <c r="DH499" s="135"/>
      <c r="DR499" s="135"/>
      <c r="EB499" s="135"/>
      <c r="EL499" s="135"/>
      <c r="EV499" s="135"/>
      <c r="FF499" s="135"/>
      <c r="FP499" s="135"/>
      <c r="FZ499" s="135"/>
      <c r="GJ499" s="135"/>
      <c r="GT499" s="135"/>
      <c r="HD499" s="135"/>
      <c r="HN499" s="135"/>
      <c r="HX499" s="135"/>
      <c r="IH499" s="135"/>
      <c r="IR499" s="135"/>
      <c r="JB499" s="135"/>
      <c r="JL499" s="135"/>
    </row>
    <row xmlns:x14ac="http://schemas.microsoft.com/office/spreadsheetml/2009/9/ac" r="500" s="3" customFormat="true" x14ac:dyDescent="0.25">
      <c r="A500" s="419"/>
      <c r="B500" s="135"/>
      <c r="L500" s="135"/>
      <c r="V500" s="135"/>
      <c r="AF500" s="135"/>
      <c r="AP500" s="135"/>
      <c r="AZ500" s="135"/>
      <c r="BJ500" s="135"/>
      <c r="BT500" s="135"/>
      <c r="CD500" s="135"/>
      <c r="CN500" s="135"/>
      <c r="CO500" s="135"/>
      <c r="CP500" s="135"/>
      <c r="CQ500" s="135"/>
      <c r="CR500" s="135"/>
      <c r="CS500" s="135"/>
      <c r="CT500" s="135"/>
      <c r="CU500" s="135"/>
      <c r="CX500" s="135"/>
      <c r="DH500" s="135"/>
      <c r="DR500" s="135"/>
      <c r="EB500" s="135"/>
      <c r="EL500" s="135"/>
      <c r="EV500" s="135"/>
      <c r="FF500" s="135"/>
      <c r="FP500" s="135"/>
      <c r="FZ500" s="135"/>
      <c r="GJ500" s="135"/>
      <c r="GT500" s="135"/>
      <c r="HD500" s="135"/>
      <c r="HN500" s="135"/>
      <c r="HX500" s="135"/>
      <c r="IH500" s="135"/>
      <c r="IR500" s="135"/>
      <c r="JB500" s="135"/>
      <c r="JL500" s="135"/>
    </row>
    <row xmlns:x14ac="http://schemas.microsoft.com/office/spreadsheetml/2009/9/ac" r="501" s="3" customFormat="true" x14ac:dyDescent="0.25">
      <c r="A501" s="419"/>
      <c r="B501" s="135"/>
      <c r="L501" s="135"/>
      <c r="V501" s="135"/>
      <c r="AF501" s="135"/>
      <c r="AP501" s="135"/>
      <c r="AZ501" s="135"/>
      <c r="BJ501" s="135"/>
      <c r="BT501" s="135"/>
      <c r="CD501" s="135"/>
      <c r="CN501" s="135"/>
      <c r="CO501" s="135"/>
      <c r="CP501" s="135"/>
      <c r="CQ501" s="135"/>
      <c r="CR501" s="135"/>
      <c r="CS501" s="135"/>
      <c r="CT501" s="135"/>
      <c r="CU501" s="135"/>
      <c r="CX501" s="135"/>
      <c r="DH501" s="135"/>
      <c r="DR501" s="135"/>
      <c r="EB501" s="135"/>
      <c r="EL501" s="135"/>
      <c r="EV501" s="135"/>
      <c r="FF501" s="135"/>
      <c r="FP501" s="135"/>
      <c r="FZ501" s="135"/>
      <c r="GJ501" s="135"/>
      <c r="GT501" s="135"/>
      <c r="HD501" s="135"/>
      <c r="HN501" s="135"/>
      <c r="HX501" s="135"/>
      <c r="IH501" s="135"/>
      <c r="IR501" s="135"/>
      <c r="JB501" s="135"/>
      <c r="JL501" s="135"/>
    </row>
    <row xmlns:x14ac="http://schemas.microsoft.com/office/spreadsheetml/2009/9/ac" r="502" s="3" customFormat="true" x14ac:dyDescent="0.25">
      <c r="A502" s="419"/>
      <c r="B502" s="135"/>
      <c r="L502" s="135"/>
      <c r="V502" s="135"/>
      <c r="AF502" s="135"/>
      <c r="AP502" s="135"/>
      <c r="AZ502" s="135"/>
      <c r="BJ502" s="135"/>
      <c r="BT502" s="135"/>
      <c r="CD502" s="135"/>
      <c r="CN502" s="135"/>
      <c r="CO502" s="135"/>
      <c r="CP502" s="135"/>
      <c r="CQ502" s="135"/>
      <c r="CR502" s="135"/>
      <c r="CS502" s="135"/>
      <c r="CT502" s="135"/>
      <c r="CU502" s="135"/>
      <c r="CX502" s="135"/>
      <c r="DH502" s="135"/>
      <c r="DR502" s="135"/>
      <c r="EB502" s="135"/>
      <c r="EL502" s="135"/>
      <c r="EV502" s="135"/>
      <c r="FF502" s="135"/>
      <c r="FP502" s="135"/>
      <c r="FZ502" s="135"/>
      <c r="GJ502" s="135"/>
      <c r="GT502" s="135"/>
      <c r="HD502" s="135"/>
      <c r="HN502" s="135"/>
      <c r="HX502" s="135"/>
      <c r="IH502" s="135"/>
      <c r="IR502" s="135"/>
      <c r="JB502" s="135"/>
      <c r="JL502" s="135"/>
    </row>
    <row xmlns:x14ac="http://schemas.microsoft.com/office/spreadsheetml/2009/9/ac" r="503" s="3" customFormat="true" x14ac:dyDescent="0.25">
      <c r="A503" s="419"/>
      <c r="B503" s="135"/>
      <c r="L503" s="135"/>
      <c r="V503" s="135"/>
      <c r="AF503" s="135"/>
      <c r="AP503" s="135"/>
      <c r="AZ503" s="135"/>
      <c r="BJ503" s="135"/>
      <c r="BT503" s="135"/>
      <c r="CD503" s="135"/>
      <c r="CN503" s="135"/>
      <c r="CO503" s="135"/>
      <c r="CP503" s="135"/>
      <c r="CQ503" s="135"/>
      <c r="CR503" s="135"/>
      <c r="CS503" s="135"/>
      <c r="CT503" s="135"/>
      <c r="CU503" s="135"/>
      <c r="CX503" s="135"/>
      <c r="DH503" s="135"/>
      <c r="DR503" s="135"/>
      <c r="EB503" s="135"/>
      <c r="EL503" s="135"/>
      <c r="EV503" s="135"/>
      <c r="FF503" s="135"/>
      <c r="FP503" s="135"/>
      <c r="FZ503" s="135"/>
      <c r="GJ503" s="135"/>
      <c r="GT503" s="135"/>
      <c r="HD503" s="135"/>
      <c r="HN503" s="135"/>
      <c r="HX503" s="135"/>
      <c r="IH503" s="135"/>
      <c r="IR503" s="135"/>
      <c r="JB503" s="135"/>
      <c r="JL503" s="135"/>
    </row>
    <row xmlns:x14ac="http://schemas.microsoft.com/office/spreadsheetml/2009/9/ac" r="504" s="3" customFormat="true" x14ac:dyDescent="0.25">
      <c r="A504" s="419"/>
      <c r="B504" s="135"/>
      <c r="L504" s="135"/>
      <c r="V504" s="135"/>
      <c r="AF504" s="135"/>
      <c r="AP504" s="135"/>
      <c r="AZ504" s="135"/>
      <c r="BJ504" s="135"/>
      <c r="BT504" s="135"/>
      <c r="CD504" s="135"/>
      <c r="CN504" s="135"/>
      <c r="CO504" s="135"/>
      <c r="CP504" s="135"/>
      <c r="CQ504" s="135"/>
      <c r="CR504" s="135"/>
      <c r="CS504" s="135"/>
      <c r="CT504" s="135"/>
      <c r="CU504" s="135"/>
      <c r="CX504" s="135"/>
      <c r="DH504" s="135"/>
      <c r="DR504" s="135"/>
      <c r="EB504" s="135"/>
      <c r="EL504" s="135"/>
      <c r="EV504" s="135"/>
      <c r="FF504" s="135"/>
      <c r="FP504" s="135"/>
      <c r="FZ504" s="135"/>
      <c r="GJ504" s="135"/>
      <c r="GT504" s="135"/>
      <c r="HD504" s="135"/>
      <c r="HN504" s="135"/>
      <c r="HX504" s="135"/>
      <c r="IH504" s="135"/>
      <c r="IR504" s="135"/>
      <c r="JB504" s="135"/>
      <c r="JL504" s="135"/>
    </row>
    <row xmlns:x14ac="http://schemas.microsoft.com/office/spreadsheetml/2009/9/ac" r="505" s="3" customFormat="true" x14ac:dyDescent="0.25">
      <c r="A505" s="419"/>
      <c r="B505" s="135"/>
      <c r="L505" s="135"/>
      <c r="V505" s="135"/>
      <c r="AF505" s="135"/>
      <c r="AP505" s="135"/>
      <c r="AZ505" s="135"/>
      <c r="BJ505" s="135"/>
      <c r="BT505" s="135"/>
      <c r="CD505" s="135"/>
      <c r="CN505" s="135"/>
      <c r="CO505" s="135"/>
      <c r="CP505" s="135"/>
      <c r="CQ505" s="135"/>
      <c r="CR505" s="135"/>
      <c r="CS505" s="135"/>
      <c r="CT505" s="135"/>
      <c r="CU505" s="135"/>
      <c r="CX505" s="135"/>
      <c r="DH505" s="135"/>
      <c r="DR505" s="135"/>
      <c r="EB505" s="135"/>
      <c r="EL505" s="135"/>
      <c r="EV505" s="135"/>
      <c r="FF505" s="135"/>
      <c r="FP505" s="135"/>
      <c r="FZ505" s="135"/>
      <c r="GJ505" s="135"/>
      <c r="GT505" s="135"/>
      <c r="HD505" s="135"/>
      <c r="HN505" s="135"/>
      <c r="HX505" s="135"/>
      <c r="IH505" s="135"/>
      <c r="IR505" s="135"/>
      <c r="JB505" s="135"/>
      <c r="JL505" s="135"/>
    </row>
    <row xmlns:x14ac="http://schemas.microsoft.com/office/spreadsheetml/2009/9/ac" r="506" s="3" customFormat="true" x14ac:dyDescent="0.25">
      <c r="A506" s="419"/>
      <c r="B506" s="135"/>
      <c r="L506" s="135"/>
      <c r="V506" s="135"/>
      <c r="AF506" s="135"/>
      <c r="AP506" s="135"/>
      <c r="AZ506" s="135"/>
      <c r="BJ506" s="135"/>
      <c r="BT506" s="135"/>
      <c r="CD506" s="135"/>
      <c r="CN506" s="135"/>
      <c r="CO506" s="135"/>
      <c r="CP506" s="135"/>
      <c r="CQ506" s="135"/>
      <c r="CR506" s="135"/>
      <c r="CS506" s="135"/>
      <c r="CT506" s="135"/>
      <c r="CU506" s="135"/>
      <c r="CX506" s="135"/>
      <c r="DH506" s="135"/>
      <c r="DR506" s="135"/>
      <c r="EB506" s="135"/>
      <c r="EL506" s="135"/>
      <c r="EV506" s="135"/>
      <c r="FF506" s="135"/>
      <c r="FP506" s="135"/>
      <c r="FZ506" s="135"/>
      <c r="GJ506" s="135"/>
      <c r="GT506" s="135"/>
      <c r="HD506" s="135"/>
      <c r="HN506" s="135"/>
      <c r="HX506" s="135"/>
      <c r="IH506" s="135"/>
      <c r="IR506" s="135"/>
      <c r="JB506" s="135"/>
      <c r="JL506" s="135"/>
    </row>
    <row xmlns:x14ac="http://schemas.microsoft.com/office/spreadsheetml/2009/9/ac" r="507" s="3" customFormat="true" x14ac:dyDescent="0.25">
      <c r="A507" s="419"/>
      <c r="B507" s="135"/>
      <c r="L507" s="135"/>
      <c r="V507" s="135"/>
      <c r="AF507" s="135"/>
      <c r="AP507" s="135"/>
      <c r="AZ507" s="135"/>
      <c r="BJ507" s="135"/>
      <c r="BT507" s="135"/>
      <c r="CD507" s="135"/>
      <c r="CN507" s="135"/>
      <c r="CO507" s="135"/>
      <c r="CP507" s="135"/>
      <c r="CQ507" s="135"/>
      <c r="CR507" s="135"/>
      <c r="CS507" s="135"/>
      <c r="CT507" s="135"/>
      <c r="CU507" s="135"/>
      <c r="CX507" s="135"/>
      <c r="DH507" s="135"/>
      <c r="DR507" s="135"/>
      <c r="EB507" s="135"/>
      <c r="EL507" s="135"/>
      <c r="EV507" s="135"/>
      <c r="FF507" s="135"/>
      <c r="FP507" s="135"/>
      <c r="FZ507" s="135"/>
      <c r="GJ507" s="135"/>
      <c r="GT507" s="135"/>
      <c r="HD507" s="135"/>
      <c r="HN507" s="135"/>
      <c r="HX507" s="135"/>
      <c r="IH507" s="135"/>
      <c r="IR507" s="135"/>
      <c r="JB507" s="135"/>
      <c r="JL507" s="135"/>
    </row>
    <row xmlns:x14ac="http://schemas.microsoft.com/office/spreadsheetml/2009/9/ac" r="508" s="3" customFormat="true" x14ac:dyDescent="0.25">
      <c r="A508" s="419"/>
      <c r="B508" s="135"/>
      <c r="L508" s="135"/>
      <c r="V508" s="135"/>
      <c r="AF508" s="135"/>
      <c r="AP508" s="135"/>
      <c r="AZ508" s="135"/>
      <c r="BJ508" s="135"/>
      <c r="BT508" s="135"/>
      <c r="CD508" s="135"/>
      <c r="CN508" s="135"/>
      <c r="CO508" s="135"/>
      <c r="CP508" s="135"/>
      <c r="CQ508" s="135"/>
      <c r="CR508" s="135"/>
      <c r="CS508" s="135"/>
      <c r="CT508" s="135"/>
      <c r="CU508" s="135"/>
      <c r="CX508" s="135"/>
      <c r="DH508" s="135"/>
      <c r="DR508" s="135"/>
      <c r="EB508" s="135"/>
      <c r="EL508" s="135"/>
      <c r="EV508" s="135"/>
      <c r="FF508" s="135"/>
      <c r="FP508" s="135"/>
      <c r="FZ508" s="135"/>
      <c r="GJ508" s="135"/>
      <c r="GT508" s="135"/>
      <c r="HD508" s="135"/>
      <c r="HN508" s="135"/>
      <c r="HX508" s="135"/>
      <c r="IH508" s="135"/>
      <c r="IR508" s="135"/>
      <c r="JB508" s="135"/>
      <c r="JL508" s="135"/>
    </row>
    <row xmlns:x14ac="http://schemas.microsoft.com/office/spreadsheetml/2009/9/ac" r="509" s="3" customFormat="true" x14ac:dyDescent="0.25">
      <c r="A509" s="419"/>
      <c r="B509" s="135"/>
      <c r="L509" s="135"/>
      <c r="V509" s="135"/>
      <c r="AF509" s="135"/>
      <c r="AP509" s="135"/>
      <c r="AZ509" s="135"/>
      <c r="BJ509" s="135"/>
      <c r="BT509" s="135"/>
      <c r="CD509" s="135"/>
      <c r="CN509" s="135"/>
      <c r="CO509" s="135"/>
      <c r="CP509" s="135"/>
      <c r="CQ509" s="135"/>
      <c r="CR509" s="135"/>
      <c r="CS509" s="135"/>
      <c r="CT509" s="135"/>
      <c r="CU509" s="135"/>
      <c r="CX509" s="135"/>
      <c r="DH509" s="135"/>
      <c r="DR509" s="135"/>
      <c r="EB509" s="135"/>
      <c r="EL509" s="135"/>
      <c r="EV509" s="135"/>
      <c r="FF509" s="135"/>
      <c r="FP509" s="135"/>
      <c r="FZ509" s="135"/>
      <c r="GJ509" s="135"/>
      <c r="GT509" s="135"/>
      <c r="HD509" s="135"/>
      <c r="HN509" s="135"/>
      <c r="HX509" s="135"/>
      <c r="IH509" s="135"/>
      <c r="IR509" s="135"/>
      <c r="JB509" s="135"/>
      <c r="JL509" s="135"/>
    </row>
    <row xmlns:x14ac="http://schemas.microsoft.com/office/spreadsheetml/2009/9/ac" r="510" s="3" customFormat="true" x14ac:dyDescent="0.25">
      <c r="A510" s="419"/>
      <c r="B510" s="135"/>
      <c r="L510" s="135"/>
      <c r="V510" s="135"/>
      <c r="AF510" s="135"/>
      <c r="AP510" s="135"/>
      <c r="AZ510" s="135"/>
      <c r="BJ510" s="135"/>
      <c r="BT510" s="135"/>
      <c r="CD510" s="135"/>
      <c r="CN510" s="135"/>
      <c r="CO510" s="135"/>
      <c r="CP510" s="135"/>
      <c r="CQ510" s="135"/>
      <c r="CR510" s="135"/>
      <c r="CS510" s="135"/>
      <c r="CT510" s="135"/>
      <c r="CU510" s="135"/>
      <c r="CX510" s="135"/>
      <c r="DH510" s="135"/>
      <c r="DR510" s="135"/>
      <c r="EB510" s="135"/>
      <c r="EL510" s="135"/>
      <c r="EV510" s="135"/>
      <c r="FF510" s="135"/>
      <c r="FP510" s="135"/>
      <c r="FZ510" s="135"/>
      <c r="GJ510" s="135"/>
      <c r="GT510" s="135"/>
      <c r="HD510" s="135"/>
      <c r="HN510" s="135"/>
      <c r="HX510" s="135"/>
      <c r="IH510" s="135"/>
      <c r="IR510" s="135"/>
      <c r="JB510" s="135"/>
      <c r="JL510" s="135"/>
    </row>
    <row xmlns:x14ac="http://schemas.microsoft.com/office/spreadsheetml/2009/9/ac" r="511" s="3" customFormat="true" x14ac:dyDescent="0.25">
      <c r="A511" s="419"/>
      <c r="B511" s="135"/>
      <c r="L511" s="135"/>
      <c r="V511" s="135"/>
      <c r="AF511" s="135"/>
      <c r="AP511" s="135"/>
      <c r="AZ511" s="135"/>
      <c r="BJ511" s="135"/>
      <c r="BT511" s="135"/>
      <c r="CD511" s="135"/>
      <c r="CN511" s="135"/>
      <c r="CO511" s="135"/>
      <c r="CP511" s="135"/>
      <c r="CQ511" s="135"/>
      <c r="CR511" s="135"/>
      <c r="CS511" s="135"/>
      <c r="CT511" s="135"/>
      <c r="CU511" s="135"/>
      <c r="CX511" s="135"/>
      <c r="DH511" s="135"/>
      <c r="DR511" s="135"/>
      <c r="EB511" s="135"/>
      <c r="EL511" s="135"/>
      <c r="EV511" s="135"/>
      <c r="FF511" s="135"/>
      <c r="FP511" s="135"/>
      <c r="FZ511" s="135"/>
      <c r="GJ511" s="135"/>
      <c r="GT511" s="135"/>
      <c r="HD511" s="135"/>
      <c r="HN511" s="135"/>
      <c r="HX511" s="135"/>
      <c r="IH511" s="135"/>
      <c r="IR511" s="135"/>
      <c r="JB511" s="135"/>
      <c r="JL511" s="135"/>
    </row>
    <row xmlns:x14ac="http://schemas.microsoft.com/office/spreadsheetml/2009/9/ac" r="512" s="3" customFormat="true" x14ac:dyDescent="0.25">
      <c r="A512" s="419"/>
      <c r="B512" s="135"/>
      <c r="L512" s="135"/>
      <c r="V512" s="135"/>
      <c r="AF512" s="135"/>
      <c r="AP512" s="135"/>
      <c r="AZ512" s="135"/>
      <c r="BJ512" s="135"/>
      <c r="BT512" s="135"/>
      <c r="CD512" s="135"/>
      <c r="CN512" s="135"/>
      <c r="CO512" s="135"/>
      <c r="CP512" s="135"/>
      <c r="CQ512" s="135"/>
      <c r="CR512" s="135"/>
      <c r="CS512" s="135"/>
      <c r="CT512" s="135"/>
      <c r="CU512" s="135"/>
      <c r="CX512" s="135"/>
      <c r="DH512" s="135"/>
      <c r="DR512" s="135"/>
      <c r="EB512" s="135"/>
      <c r="EL512" s="135"/>
      <c r="EV512" s="135"/>
      <c r="FF512" s="135"/>
      <c r="FP512" s="135"/>
      <c r="FZ512" s="135"/>
      <c r="GJ512" s="135"/>
      <c r="GT512" s="135"/>
      <c r="HD512" s="135"/>
      <c r="HN512" s="135"/>
      <c r="HX512" s="135"/>
      <c r="IH512" s="135"/>
      <c r="IR512" s="135"/>
      <c r="JB512" s="135"/>
      <c r="JL512" s="135"/>
    </row>
    <row xmlns:x14ac="http://schemas.microsoft.com/office/spreadsheetml/2009/9/ac" r="513" s="3" customFormat="true" x14ac:dyDescent="0.25">
      <c r="A513" s="419"/>
      <c r="B513" s="135"/>
      <c r="L513" s="135"/>
      <c r="V513" s="135"/>
      <c r="AF513" s="135"/>
      <c r="AP513" s="135"/>
      <c r="AZ513" s="135"/>
      <c r="BJ513" s="135"/>
      <c r="BT513" s="135"/>
      <c r="CD513" s="135"/>
      <c r="CN513" s="135"/>
      <c r="CO513" s="135"/>
      <c r="CP513" s="135"/>
      <c r="CQ513" s="135"/>
      <c r="CR513" s="135"/>
      <c r="CS513" s="135"/>
      <c r="CT513" s="135"/>
      <c r="CU513" s="135"/>
      <c r="CX513" s="135"/>
      <c r="DH513" s="135"/>
      <c r="DR513" s="135"/>
      <c r="EB513" s="135"/>
      <c r="EL513" s="135"/>
      <c r="EV513" s="135"/>
      <c r="FF513" s="135"/>
      <c r="FP513" s="135"/>
      <c r="FZ513" s="135"/>
      <c r="GJ513" s="135"/>
      <c r="GT513" s="135"/>
      <c r="HD513" s="135"/>
      <c r="HN513" s="135"/>
      <c r="HX513" s="135"/>
      <c r="IH513" s="135"/>
      <c r="IR513" s="135"/>
      <c r="JB513" s="135"/>
      <c r="JL513" s="135"/>
    </row>
    <row xmlns:x14ac="http://schemas.microsoft.com/office/spreadsheetml/2009/9/ac" r="514" s="3" customFormat="true" x14ac:dyDescent="0.25">
      <c r="A514" s="419"/>
      <c r="B514" s="135"/>
      <c r="L514" s="135"/>
      <c r="V514" s="135"/>
      <c r="AF514" s="135"/>
      <c r="AP514" s="135"/>
      <c r="AZ514" s="135"/>
      <c r="BJ514" s="135"/>
      <c r="BT514" s="135"/>
      <c r="CD514" s="135"/>
      <c r="CN514" s="135"/>
      <c r="CO514" s="135"/>
      <c r="CP514" s="135"/>
      <c r="CQ514" s="135"/>
      <c r="CR514" s="135"/>
      <c r="CS514" s="135"/>
      <c r="CT514" s="135"/>
      <c r="CU514" s="135"/>
      <c r="CX514" s="135"/>
      <c r="DH514" s="135"/>
      <c r="DR514" s="135"/>
      <c r="EB514" s="135"/>
      <c r="EL514" s="135"/>
      <c r="EV514" s="135"/>
      <c r="FF514" s="135"/>
      <c r="FP514" s="135"/>
      <c r="FZ514" s="135"/>
      <c r="GJ514" s="135"/>
      <c r="GT514" s="135"/>
      <c r="HD514" s="135"/>
      <c r="HN514" s="135"/>
      <c r="HX514" s="135"/>
      <c r="IH514" s="135"/>
      <c r="IR514" s="135"/>
      <c r="JB514" s="135"/>
      <c r="JL514" s="135"/>
    </row>
    <row xmlns:x14ac="http://schemas.microsoft.com/office/spreadsheetml/2009/9/ac" r="515" s="3" customFormat="true" x14ac:dyDescent="0.25">
      <c r="A515" s="419"/>
      <c r="B515" s="135"/>
      <c r="L515" s="135"/>
      <c r="V515" s="135"/>
      <c r="AF515" s="135"/>
      <c r="AP515" s="135"/>
      <c r="AZ515" s="135"/>
      <c r="BJ515" s="135"/>
      <c r="BT515" s="135"/>
      <c r="CD515" s="135"/>
      <c r="CN515" s="135"/>
      <c r="CO515" s="135"/>
      <c r="CP515" s="135"/>
      <c r="CQ515" s="135"/>
      <c r="CR515" s="135"/>
      <c r="CS515" s="135"/>
      <c r="CT515" s="135"/>
      <c r="CU515" s="135"/>
      <c r="CX515" s="135"/>
      <c r="DH515" s="135"/>
      <c r="DR515" s="135"/>
      <c r="EB515" s="135"/>
      <c r="EL515" s="135"/>
      <c r="EV515" s="135"/>
      <c r="FF515" s="135"/>
      <c r="FP515" s="135"/>
      <c r="FZ515" s="135"/>
      <c r="GJ515" s="135"/>
      <c r="GT515" s="135"/>
      <c r="HD515" s="135"/>
      <c r="HN515" s="135"/>
      <c r="HX515" s="135"/>
      <c r="IH515" s="135"/>
      <c r="IR515" s="135"/>
      <c r="JB515" s="135"/>
      <c r="JL515" s="135"/>
    </row>
    <row xmlns:x14ac="http://schemas.microsoft.com/office/spreadsheetml/2009/9/ac" r="516" s="3" customFormat="true" x14ac:dyDescent="0.25">
      <c r="A516" s="419"/>
      <c r="B516" s="135"/>
      <c r="L516" s="135"/>
      <c r="V516" s="135"/>
      <c r="AF516" s="135"/>
      <c r="AP516" s="135"/>
      <c r="AZ516" s="135"/>
      <c r="BJ516" s="135"/>
      <c r="BT516" s="135"/>
      <c r="CD516" s="135"/>
      <c r="CN516" s="135"/>
      <c r="CO516" s="135"/>
      <c r="CP516" s="135"/>
      <c r="CQ516" s="135"/>
      <c r="CR516" s="135"/>
      <c r="CS516" s="135"/>
      <c r="CT516" s="135"/>
      <c r="CU516" s="135"/>
      <c r="CX516" s="135"/>
      <c r="DH516" s="135"/>
      <c r="DR516" s="135"/>
      <c r="EB516" s="135"/>
      <c r="EL516" s="135"/>
      <c r="EV516" s="135"/>
      <c r="FF516" s="135"/>
      <c r="FP516" s="135"/>
      <c r="FZ516" s="135"/>
      <c r="GJ516" s="135"/>
      <c r="GT516" s="135"/>
      <c r="HD516" s="135"/>
      <c r="HN516" s="135"/>
      <c r="HX516" s="135"/>
      <c r="IH516" s="135"/>
      <c r="IR516" s="135"/>
      <c r="JB516" s="135"/>
      <c r="JL516" s="135"/>
    </row>
    <row xmlns:x14ac="http://schemas.microsoft.com/office/spreadsheetml/2009/9/ac" r="517" s="3" customFormat="true" x14ac:dyDescent="0.25">
      <c r="A517" s="419"/>
      <c r="B517" s="135"/>
      <c r="L517" s="135"/>
      <c r="V517" s="135"/>
      <c r="AF517" s="135"/>
      <c r="AP517" s="135"/>
      <c r="AZ517" s="135"/>
      <c r="BJ517" s="135"/>
      <c r="BT517" s="135"/>
      <c r="CD517" s="135"/>
      <c r="CN517" s="135"/>
      <c r="CO517" s="135"/>
      <c r="CP517" s="135"/>
      <c r="CQ517" s="135"/>
      <c r="CR517" s="135"/>
      <c r="CS517" s="135"/>
      <c r="CT517" s="135"/>
      <c r="CU517" s="135"/>
      <c r="CX517" s="135"/>
      <c r="DH517" s="135"/>
      <c r="DR517" s="135"/>
      <c r="EB517" s="135"/>
      <c r="EL517" s="135"/>
      <c r="EV517" s="135"/>
      <c r="FF517" s="135"/>
      <c r="FP517" s="135"/>
      <c r="FZ517" s="135"/>
      <c r="GJ517" s="135"/>
      <c r="GT517" s="135"/>
      <c r="HD517" s="135"/>
      <c r="HN517" s="135"/>
      <c r="HX517" s="135"/>
      <c r="IH517" s="135"/>
      <c r="IR517" s="135"/>
      <c r="JB517" s="135"/>
      <c r="JL517" s="135"/>
    </row>
    <row xmlns:x14ac="http://schemas.microsoft.com/office/spreadsheetml/2009/9/ac" r="518" s="3" customFormat="true" x14ac:dyDescent="0.25">
      <c r="A518" s="419"/>
      <c r="B518" s="135"/>
      <c r="L518" s="135"/>
      <c r="V518" s="135"/>
      <c r="AF518" s="135"/>
      <c r="AP518" s="135"/>
      <c r="AZ518" s="135"/>
      <c r="BJ518" s="135"/>
      <c r="BT518" s="135"/>
      <c r="CD518" s="135"/>
      <c r="CN518" s="135"/>
      <c r="CO518" s="135"/>
      <c r="CP518" s="135"/>
      <c r="CQ518" s="135"/>
      <c r="CR518" s="135"/>
      <c r="CS518" s="135"/>
      <c r="CT518" s="135"/>
      <c r="CU518" s="135"/>
      <c r="CX518" s="135"/>
      <c r="DH518" s="135"/>
      <c r="DR518" s="135"/>
      <c r="EB518" s="135"/>
      <c r="EL518" s="135"/>
      <c r="EV518" s="135"/>
      <c r="FF518" s="135"/>
      <c r="FP518" s="135"/>
      <c r="FZ518" s="135"/>
      <c r="GJ518" s="135"/>
      <c r="GT518" s="135"/>
      <c r="HD518" s="135"/>
      <c r="HN518" s="135"/>
      <c r="HX518" s="135"/>
      <c r="IH518" s="135"/>
      <c r="IR518" s="135"/>
      <c r="JB518" s="135"/>
      <c r="JL518" s="135"/>
    </row>
    <row xmlns:x14ac="http://schemas.microsoft.com/office/spreadsheetml/2009/9/ac" r="519" s="3" customFormat="true" x14ac:dyDescent="0.25">
      <c r="A519" s="419"/>
      <c r="B519" s="135"/>
      <c r="L519" s="135"/>
      <c r="V519" s="135"/>
      <c r="AF519" s="135"/>
      <c r="AP519" s="135"/>
      <c r="AZ519" s="135"/>
      <c r="BJ519" s="135"/>
      <c r="BT519" s="135"/>
      <c r="CD519" s="135"/>
      <c r="CN519" s="135"/>
      <c r="CO519" s="135"/>
      <c r="CP519" s="135"/>
      <c r="CQ519" s="135"/>
      <c r="CR519" s="135"/>
      <c r="CS519" s="135"/>
      <c r="CT519" s="135"/>
      <c r="CU519" s="135"/>
      <c r="CX519" s="135"/>
      <c r="DH519" s="135"/>
      <c r="DR519" s="135"/>
      <c r="EB519" s="135"/>
      <c r="EL519" s="135"/>
      <c r="EV519" s="135"/>
      <c r="FF519" s="135"/>
      <c r="FP519" s="135"/>
      <c r="FZ519" s="135"/>
      <c r="GJ519" s="135"/>
      <c r="GT519" s="135"/>
      <c r="HD519" s="135"/>
      <c r="HN519" s="135"/>
      <c r="HX519" s="135"/>
      <c r="IH519" s="135"/>
      <c r="IR519" s="135"/>
      <c r="JB519" s="135"/>
      <c r="JL519" s="135"/>
    </row>
    <row xmlns:x14ac="http://schemas.microsoft.com/office/spreadsheetml/2009/9/ac" r="520" s="3" customFormat="true" x14ac:dyDescent="0.25">
      <c r="A520" s="419"/>
      <c r="B520" s="135"/>
      <c r="L520" s="135"/>
      <c r="V520" s="135"/>
      <c r="AF520" s="135"/>
      <c r="AP520" s="135"/>
      <c r="AZ520" s="135"/>
      <c r="BJ520" s="135"/>
      <c r="BT520" s="135"/>
      <c r="CD520" s="135"/>
      <c r="CN520" s="135"/>
      <c r="CO520" s="135"/>
      <c r="CP520" s="135"/>
      <c r="CQ520" s="135"/>
      <c r="CR520" s="135"/>
      <c r="CS520" s="135"/>
      <c r="CT520" s="135"/>
      <c r="CU520" s="135"/>
      <c r="CX520" s="135"/>
      <c r="DH520" s="135"/>
      <c r="DR520" s="135"/>
      <c r="EB520" s="135"/>
      <c r="EL520" s="135"/>
      <c r="EV520" s="135"/>
      <c r="FF520" s="135"/>
      <c r="FP520" s="135"/>
      <c r="FZ520" s="135"/>
      <c r="GJ520" s="135"/>
      <c r="GT520" s="135"/>
      <c r="HD520" s="135"/>
      <c r="HN520" s="135"/>
      <c r="HX520" s="135"/>
      <c r="IH520" s="135"/>
      <c r="IR520" s="135"/>
      <c r="JB520" s="135"/>
      <c r="JL520" s="135"/>
    </row>
    <row xmlns:x14ac="http://schemas.microsoft.com/office/spreadsheetml/2009/9/ac" r="521" s="3" customFormat="true" x14ac:dyDescent="0.25">
      <c r="A521" s="419"/>
      <c r="B521" s="135"/>
      <c r="L521" s="135"/>
      <c r="V521" s="135"/>
      <c r="AF521" s="135"/>
      <c r="AP521" s="135"/>
      <c r="AZ521" s="135"/>
      <c r="BJ521" s="135"/>
      <c r="BT521" s="135"/>
      <c r="CD521" s="135"/>
      <c r="CN521" s="135"/>
      <c r="CO521" s="135"/>
      <c r="CP521" s="135"/>
      <c r="CQ521" s="135"/>
      <c r="CR521" s="135"/>
      <c r="CS521" s="135"/>
      <c r="CT521" s="135"/>
      <c r="CU521" s="135"/>
      <c r="CX521" s="135"/>
      <c r="DH521" s="135"/>
      <c r="DR521" s="135"/>
      <c r="EB521" s="135"/>
      <c r="EL521" s="135"/>
      <c r="EV521" s="135"/>
      <c r="FF521" s="135"/>
      <c r="FP521" s="135"/>
      <c r="FZ521" s="135"/>
      <c r="GJ521" s="135"/>
      <c r="GT521" s="135"/>
      <c r="HD521" s="135"/>
      <c r="HN521" s="135"/>
      <c r="HX521" s="135"/>
      <c r="IH521" s="135"/>
      <c r="IR521" s="135"/>
      <c r="JB521" s="135"/>
      <c r="JL521" s="135"/>
    </row>
    <row xmlns:x14ac="http://schemas.microsoft.com/office/spreadsheetml/2009/9/ac" r="522" s="3" customFormat="true" x14ac:dyDescent="0.25">
      <c r="A522" s="419"/>
      <c r="B522" s="135"/>
      <c r="L522" s="135"/>
      <c r="V522" s="135"/>
      <c r="AF522" s="135"/>
      <c r="AP522" s="135"/>
      <c r="AZ522" s="135"/>
      <c r="BJ522" s="135"/>
      <c r="BT522" s="135"/>
      <c r="CD522" s="135"/>
      <c r="CN522" s="135"/>
      <c r="CO522" s="135"/>
      <c r="CP522" s="135"/>
      <c r="CQ522" s="135"/>
      <c r="CR522" s="135"/>
      <c r="CS522" s="135"/>
      <c r="CT522" s="135"/>
      <c r="CU522" s="135"/>
      <c r="CX522" s="135"/>
      <c r="DH522" s="135"/>
      <c r="DR522" s="135"/>
      <c r="EB522" s="135"/>
      <c r="EL522" s="135"/>
      <c r="EV522" s="135"/>
      <c r="FF522" s="135"/>
      <c r="FP522" s="135"/>
      <c r="FZ522" s="135"/>
      <c r="GJ522" s="135"/>
      <c r="GT522" s="135"/>
      <c r="HD522" s="135"/>
      <c r="HN522" s="135"/>
      <c r="HX522" s="135"/>
      <c r="IH522" s="135"/>
      <c r="IR522" s="135"/>
      <c r="JB522" s="135"/>
      <c r="JL522" s="135"/>
    </row>
    <row xmlns:x14ac="http://schemas.microsoft.com/office/spreadsheetml/2009/9/ac" r="523" s="3" customFormat="true" x14ac:dyDescent="0.25">
      <c r="A523" s="419"/>
      <c r="B523" s="135"/>
      <c r="L523" s="135"/>
      <c r="V523" s="135"/>
      <c r="AF523" s="135"/>
      <c r="AP523" s="135"/>
      <c r="AZ523" s="135"/>
      <c r="BJ523" s="135"/>
      <c r="BT523" s="135"/>
      <c r="CD523" s="135"/>
      <c r="CN523" s="135"/>
      <c r="CO523" s="135"/>
      <c r="CP523" s="135"/>
      <c r="CQ523" s="135"/>
      <c r="CR523" s="135"/>
      <c r="CS523" s="135"/>
      <c r="CT523" s="135"/>
      <c r="CU523" s="135"/>
      <c r="CX523" s="135"/>
      <c r="DH523" s="135"/>
      <c r="DR523" s="135"/>
      <c r="EB523" s="135"/>
      <c r="EL523" s="135"/>
      <c r="EV523" s="135"/>
      <c r="FF523" s="135"/>
      <c r="FP523" s="135"/>
      <c r="FZ523" s="135"/>
      <c r="GJ523" s="135"/>
      <c r="GT523" s="135"/>
      <c r="HD523" s="135"/>
      <c r="HN523" s="135"/>
      <c r="HX523" s="135"/>
      <c r="IH523" s="135"/>
      <c r="IR523" s="135"/>
      <c r="JB523" s="135"/>
      <c r="JL523" s="135"/>
    </row>
    <row xmlns:x14ac="http://schemas.microsoft.com/office/spreadsheetml/2009/9/ac" r="524" s="3" customFormat="true" x14ac:dyDescent="0.25">
      <c r="A524" s="419"/>
      <c r="B524" s="135"/>
      <c r="L524" s="135"/>
      <c r="V524" s="135"/>
      <c r="AF524" s="135"/>
      <c r="AP524" s="135"/>
      <c r="AZ524" s="135"/>
      <c r="BJ524" s="135"/>
      <c r="BT524" s="135"/>
      <c r="CD524" s="135"/>
      <c r="CN524" s="135"/>
      <c r="CO524" s="135"/>
      <c r="CP524" s="135"/>
      <c r="CQ524" s="135"/>
      <c r="CR524" s="135"/>
      <c r="CS524" s="135"/>
      <c r="CT524" s="135"/>
      <c r="CU524" s="135"/>
      <c r="CX524" s="135"/>
      <c r="DH524" s="135"/>
      <c r="DR524" s="135"/>
      <c r="EB524" s="135"/>
      <c r="EL524" s="135"/>
      <c r="EV524" s="135"/>
      <c r="FF524" s="135"/>
      <c r="FP524" s="135"/>
      <c r="FZ524" s="135"/>
      <c r="GJ524" s="135"/>
      <c r="GT524" s="135"/>
      <c r="HD524" s="135"/>
      <c r="HN524" s="135"/>
      <c r="HX524" s="135"/>
      <c r="IH524" s="135"/>
      <c r="IR524" s="135"/>
      <c r="JB524" s="135"/>
      <c r="JL524" s="135"/>
    </row>
    <row xmlns:x14ac="http://schemas.microsoft.com/office/spreadsheetml/2009/9/ac" r="525" s="3" customFormat="true" x14ac:dyDescent="0.25">
      <c r="A525" s="419"/>
      <c r="B525" s="135"/>
      <c r="L525" s="135"/>
      <c r="V525" s="135"/>
      <c r="AF525" s="135"/>
      <c r="AP525" s="135"/>
      <c r="AZ525" s="135"/>
      <c r="BJ525" s="135"/>
      <c r="BT525" s="135"/>
      <c r="CD525" s="135"/>
      <c r="CN525" s="135"/>
      <c r="CO525" s="135"/>
      <c r="CP525" s="135"/>
      <c r="CQ525" s="135"/>
      <c r="CR525" s="135"/>
      <c r="CS525" s="135"/>
      <c r="CT525" s="135"/>
      <c r="CU525" s="135"/>
      <c r="CX525" s="135"/>
      <c r="DH525" s="135"/>
      <c r="DR525" s="135"/>
      <c r="EB525" s="135"/>
      <c r="EL525" s="135"/>
      <c r="EV525" s="135"/>
      <c r="FF525" s="135"/>
      <c r="FP525" s="135"/>
      <c r="FZ525" s="135"/>
      <c r="GJ525" s="135"/>
      <c r="GT525" s="135"/>
      <c r="HD525" s="135"/>
      <c r="HN525" s="135"/>
      <c r="HX525" s="135"/>
      <c r="IH525" s="135"/>
      <c r="IR525" s="135"/>
      <c r="JB525" s="135"/>
      <c r="JL525" s="135"/>
    </row>
    <row xmlns:x14ac="http://schemas.microsoft.com/office/spreadsheetml/2009/9/ac" r="526" s="3" customFormat="true" x14ac:dyDescent="0.25">
      <c r="A526" s="419"/>
      <c r="B526" s="135"/>
      <c r="L526" s="135"/>
      <c r="V526" s="135"/>
      <c r="AF526" s="135"/>
      <c r="AP526" s="135"/>
      <c r="AZ526" s="135"/>
      <c r="BJ526" s="135"/>
      <c r="BT526" s="135"/>
      <c r="CD526" s="135"/>
      <c r="CN526" s="135"/>
      <c r="CO526" s="135"/>
      <c r="CP526" s="135"/>
      <c r="CQ526" s="135"/>
      <c r="CR526" s="135"/>
      <c r="CS526" s="135"/>
      <c r="CT526" s="135"/>
      <c r="CU526" s="135"/>
      <c r="CX526" s="135"/>
      <c r="DH526" s="135"/>
      <c r="DR526" s="135"/>
      <c r="EB526" s="135"/>
      <c r="EL526" s="135"/>
      <c r="EV526" s="135"/>
      <c r="FF526" s="135"/>
      <c r="FP526" s="135"/>
      <c r="FZ526" s="135"/>
      <c r="GJ526" s="135"/>
      <c r="GT526" s="135"/>
      <c r="HD526" s="135"/>
      <c r="HN526" s="135"/>
      <c r="HX526" s="135"/>
      <c r="IH526" s="135"/>
      <c r="IR526" s="135"/>
      <c r="JB526" s="135"/>
      <c r="JL526" s="135"/>
    </row>
    <row xmlns:x14ac="http://schemas.microsoft.com/office/spreadsheetml/2009/9/ac" r="527" s="3" customFormat="true" x14ac:dyDescent="0.25">
      <c r="A527" s="419"/>
      <c r="B527" s="135"/>
      <c r="L527" s="135"/>
      <c r="V527" s="135"/>
      <c r="AF527" s="135"/>
      <c r="AP527" s="135"/>
      <c r="AZ527" s="135"/>
      <c r="BJ527" s="135"/>
      <c r="BT527" s="135"/>
      <c r="CD527" s="135"/>
      <c r="CN527" s="135"/>
      <c r="CO527" s="135"/>
      <c r="CP527" s="135"/>
      <c r="CQ527" s="135"/>
      <c r="CR527" s="135"/>
      <c r="CS527" s="135"/>
      <c r="CT527" s="135"/>
      <c r="CU527" s="135"/>
      <c r="CX527" s="135"/>
      <c r="DH527" s="135"/>
      <c r="DR527" s="135"/>
      <c r="EB527" s="135"/>
      <c r="EL527" s="135"/>
      <c r="EV527" s="135"/>
      <c r="FF527" s="135"/>
      <c r="FP527" s="135"/>
      <c r="FZ527" s="135"/>
      <c r="GJ527" s="135"/>
      <c r="GT527" s="135"/>
      <c r="HD527" s="135"/>
      <c r="HN527" s="135"/>
      <c r="HX527" s="135"/>
      <c r="IH527" s="135"/>
      <c r="IR527" s="135"/>
      <c r="JB527" s="135"/>
      <c r="JL527" s="135"/>
    </row>
    <row xmlns:x14ac="http://schemas.microsoft.com/office/spreadsheetml/2009/9/ac" r="528" s="3" customFormat="true" x14ac:dyDescent="0.25">
      <c r="A528" s="419"/>
      <c r="B528" s="135"/>
      <c r="L528" s="135"/>
      <c r="V528" s="135"/>
      <c r="AF528" s="135"/>
      <c r="AP528" s="135"/>
      <c r="AZ528" s="135"/>
      <c r="BJ528" s="135"/>
      <c r="BT528" s="135"/>
      <c r="CD528" s="135"/>
      <c r="CN528" s="135"/>
      <c r="CO528" s="135"/>
      <c r="CP528" s="135"/>
      <c r="CQ528" s="135"/>
      <c r="CR528" s="135"/>
      <c r="CS528" s="135"/>
      <c r="CT528" s="135"/>
      <c r="CU528" s="135"/>
      <c r="CX528" s="135"/>
      <c r="DH528" s="135"/>
      <c r="DR528" s="135"/>
      <c r="EB528" s="135"/>
      <c r="EL528" s="135"/>
      <c r="EV528" s="135"/>
      <c r="FF528" s="135"/>
      <c r="FP528" s="135"/>
      <c r="FZ528" s="135"/>
      <c r="GJ528" s="135"/>
      <c r="GT528" s="135"/>
      <c r="HD528" s="135"/>
      <c r="HN528" s="135"/>
      <c r="HX528" s="135"/>
      <c r="IH528" s="135"/>
      <c r="IR528" s="135"/>
      <c r="JB528" s="135"/>
      <c r="JL528" s="135"/>
    </row>
    <row xmlns:x14ac="http://schemas.microsoft.com/office/spreadsheetml/2009/9/ac" r="529" s="3" customFormat="true" x14ac:dyDescent="0.25">
      <c r="A529" s="419"/>
      <c r="B529" s="135"/>
      <c r="L529" s="135"/>
      <c r="V529" s="135"/>
      <c r="AF529" s="135"/>
      <c r="AP529" s="135"/>
      <c r="AZ529" s="135"/>
      <c r="BJ529" s="135"/>
      <c r="BT529" s="135"/>
      <c r="CD529" s="135"/>
      <c r="CN529" s="135"/>
      <c r="CO529" s="135"/>
      <c r="CP529" s="135"/>
      <c r="CQ529" s="135"/>
      <c r="CR529" s="135"/>
      <c r="CS529" s="135"/>
      <c r="CT529" s="135"/>
      <c r="CU529" s="135"/>
      <c r="CX529" s="135"/>
      <c r="DH529" s="135"/>
      <c r="DR529" s="135"/>
      <c r="EB529" s="135"/>
      <c r="EL529" s="135"/>
      <c r="EV529" s="135"/>
      <c r="FF529" s="135"/>
      <c r="FP529" s="135"/>
      <c r="FZ529" s="135"/>
      <c r="GJ529" s="135"/>
      <c r="GT529" s="135"/>
      <c r="HD529" s="135"/>
      <c r="HN529" s="135"/>
      <c r="HX529" s="135"/>
      <c r="IH529" s="135"/>
      <c r="IR529" s="135"/>
      <c r="JB529" s="135"/>
      <c r="JL529" s="135"/>
    </row>
    <row xmlns:x14ac="http://schemas.microsoft.com/office/spreadsheetml/2009/9/ac" r="530" s="3" customFormat="true" x14ac:dyDescent="0.25">
      <c r="A530" s="419"/>
      <c r="B530" s="135"/>
      <c r="L530" s="135"/>
      <c r="V530" s="135"/>
      <c r="AF530" s="135"/>
      <c r="AP530" s="135"/>
      <c r="AZ530" s="135"/>
      <c r="BJ530" s="135"/>
      <c r="BT530" s="135"/>
      <c r="CD530" s="135"/>
      <c r="CN530" s="135"/>
      <c r="CO530" s="135"/>
      <c r="CP530" s="135"/>
      <c r="CQ530" s="135"/>
      <c r="CR530" s="135"/>
      <c r="CS530" s="135"/>
      <c r="CT530" s="135"/>
      <c r="CU530" s="135"/>
      <c r="CX530" s="135"/>
      <c r="DH530" s="135"/>
      <c r="DR530" s="135"/>
      <c r="EB530" s="135"/>
      <c r="EL530" s="135"/>
      <c r="EV530" s="135"/>
      <c r="FF530" s="135"/>
      <c r="FP530" s="135"/>
      <c r="FZ530" s="135"/>
      <c r="GJ530" s="135"/>
      <c r="GT530" s="135"/>
      <c r="HD530" s="135"/>
      <c r="HN530" s="135"/>
      <c r="HX530" s="135"/>
      <c r="IH530" s="135"/>
      <c r="IR530" s="135"/>
      <c r="JB530" s="135"/>
      <c r="JL530" s="135"/>
    </row>
    <row xmlns:x14ac="http://schemas.microsoft.com/office/spreadsheetml/2009/9/ac" r="531" s="3" customFormat="true" x14ac:dyDescent="0.25">
      <c r="A531" s="419"/>
      <c r="B531" s="135"/>
      <c r="L531" s="135"/>
      <c r="V531" s="135"/>
      <c r="AF531" s="135"/>
      <c r="AP531" s="135"/>
      <c r="AZ531" s="135"/>
      <c r="BJ531" s="135"/>
      <c r="BT531" s="135"/>
      <c r="CD531" s="135"/>
      <c r="CN531" s="135"/>
      <c r="CO531" s="135"/>
      <c r="CP531" s="135"/>
      <c r="CQ531" s="135"/>
      <c r="CR531" s="135"/>
      <c r="CS531" s="135"/>
      <c r="CT531" s="135"/>
      <c r="CU531" s="135"/>
      <c r="CX531" s="135"/>
      <c r="DH531" s="135"/>
      <c r="DR531" s="135"/>
      <c r="EB531" s="135"/>
      <c r="EL531" s="135"/>
      <c r="EV531" s="135"/>
      <c r="FF531" s="135"/>
      <c r="FP531" s="135"/>
      <c r="FZ531" s="135"/>
      <c r="GJ531" s="135"/>
      <c r="GT531" s="135"/>
      <c r="HD531" s="135"/>
      <c r="HN531" s="135"/>
      <c r="HX531" s="135"/>
      <c r="IH531" s="135"/>
      <c r="IR531" s="135"/>
      <c r="JB531" s="135"/>
      <c r="JL531" s="135"/>
    </row>
    <row xmlns:x14ac="http://schemas.microsoft.com/office/spreadsheetml/2009/9/ac" r="532" s="3" customFormat="true" x14ac:dyDescent="0.25">
      <c r="A532" s="419"/>
      <c r="B532" s="135"/>
      <c r="L532" s="135"/>
      <c r="V532" s="135"/>
      <c r="AF532" s="135"/>
      <c r="AP532" s="135"/>
      <c r="AZ532" s="135"/>
      <c r="BJ532" s="135"/>
      <c r="BT532" s="135"/>
      <c r="CD532" s="135"/>
      <c r="CN532" s="135"/>
      <c r="CO532" s="135"/>
      <c r="CP532" s="135"/>
      <c r="CQ532" s="135"/>
      <c r="CR532" s="135"/>
      <c r="CS532" s="135"/>
      <c r="CT532" s="135"/>
      <c r="CU532" s="135"/>
      <c r="CX532" s="135"/>
      <c r="DH532" s="135"/>
      <c r="DR532" s="135"/>
      <c r="EB532" s="135"/>
      <c r="EL532" s="135"/>
      <c r="EV532" s="135"/>
      <c r="FF532" s="135"/>
      <c r="FP532" s="135"/>
      <c r="FZ532" s="135"/>
      <c r="GJ532" s="135"/>
      <c r="GT532" s="135"/>
      <c r="HD532" s="135"/>
      <c r="HN532" s="135"/>
      <c r="HX532" s="135"/>
      <c r="IH532" s="135"/>
      <c r="IR532" s="135"/>
      <c r="JB532" s="135"/>
      <c r="JL532" s="135"/>
    </row>
    <row xmlns:x14ac="http://schemas.microsoft.com/office/spreadsheetml/2009/9/ac" r="533" s="3" customFormat="true" x14ac:dyDescent="0.25">
      <c r="A533" s="419"/>
      <c r="B533" s="135"/>
      <c r="L533" s="135"/>
      <c r="V533" s="135"/>
      <c r="AF533" s="135"/>
      <c r="AP533" s="135"/>
      <c r="AZ533" s="135"/>
      <c r="BJ533" s="135"/>
      <c r="BT533" s="135"/>
      <c r="CD533" s="135"/>
      <c r="CN533" s="135"/>
      <c r="CO533" s="135"/>
      <c r="CP533" s="135"/>
      <c r="CQ533" s="135"/>
      <c r="CR533" s="135"/>
      <c r="CS533" s="135"/>
      <c r="CT533" s="135"/>
      <c r="CU533" s="135"/>
      <c r="CX533" s="135"/>
      <c r="DH533" s="135"/>
      <c r="DR533" s="135"/>
      <c r="EB533" s="135"/>
      <c r="EL533" s="135"/>
      <c r="EV533" s="135"/>
      <c r="FF533" s="135"/>
      <c r="FP533" s="135"/>
      <c r="FZ533" s="135"/>
      <c r="GJ533" s="135"/>
      <c r="GT533" s="135"/>
      <c r="HD533" s="135"/>
      <c r="HN533" s="135"/>
      <c r="HX533" s="135"/>
      <c r="IH533" s="135"/>
      <c r="IR533" s="135"/>
      <c r="JB533" s="135"/>
      <c r="JL533" s="135"/>
    </row>
    <row xmlns:x14ac="http://schemas.microsoft.com/office/spreadsheetml/2009/9/ac" r="534" s="3" customFormat="true" x14ac:dyDescent="0.25">
      <c r="A534" s="419"/>
      <c r="B534" s="135"/>
      <c r="L534" s="135"/>
      <c r="V534" s="135"/>
      <c r="AF534" s="135"/>
      <c r="AP534" s="135"/>
      <c r="AZ534" s="135"/>
      <c r="BJ534" s="135"/>
      <c r="BT534" s="135"/>
      <c r="CD534" s="135"/>
      <c r="CN534" s="135"/>
      <c r="CO534" s="135"/>
      <c r="CP534" s="135"/>
      <c r="CQ534" s="135"/>
      <c r="CR534" s="135"/>
      <c r="CS534" s="135"/>
      <c r="CT534" s="135"/>
      <c r="CU534" s="135"/>
      <c r="CX534" s="135"/>
      <c r="DH534" s="135"/>
      <c r="DR534" s="135"/>
      <c r="EB534" s="135"/>
      <c r="EL534" s="135"/>
      <c r="EV534" s="135"/>
      <c r="FF534" s="135"/>
      <c r="FP534" s="135"/>
      <c r="FZ534" s="135"/>
      <c r="GJ534" s="135"/>
      <c r="GT534" s="135"/>
      <c r="HD534" s="135"/>
      <c r="HN534" s="135"/>
      <c r="HX534" s="135"/>
      <c r="IH534" s="135"/>
      <c r="IR534" s="135"/>
      <c r="JB534" s="135"/>
      <c r="JL534" s="135"/>
    </row>
    <row xmlns:x14ac="http://schemas.microsoft.com/office/spreadsheetml/2009/9/ac" r="535" s="3" customFormat="true" x14ac:dyDescent="0.25">
      <c r="A535" s="419"/>
      <c r="B535" s="135"/>
      <c r="L535" s="135"/>
      <c r="V535" s="135"/>
      <c r="AF535" s="135"/>
      <c r="AP535" s="135"/>
      <c r="AZ535" s="135"/>
      <c r="BJ535" s="135"/>
      <c r="BT535" s="135"/>
      <c r="CD535" s="135"/>
      <c r="CN535" s="135"/>
      <c r="CO535" s="135"/>
      <c r="CP535" s="135"/>
      <c r="CQ535" s="135"/>
      <c r="CR535" s="135"/>
      <c r="CS535" s="135"/>
      <c r="CT535" s="135"/>
      <c r="CU535" s="135"/>
      <c r="CX535" s="135"/>
      <c r="DH535" s="135"/>
      <c r="DR535" s="135"/>
      <c r="EB535" s="135"/>
      <c r="EL535" s="135"/>
      <c r="EV535" s="135"/>
      <c r="FF535" s="135"/>
      <c r="FP535" s="135"/>
      <c r="FZ535" s="135"/>
      <c r="GJ535" s="135"/>
      <c r="GT535" s="135"/>
      <c r="HD535" s="135"/>
      <c r="HN535" s="135"/>
      <c r="HX535" s="135"/>
      <c r="IH535" s="135"/>
      <c r="IR535" s="135"/>
      <c r="JB535" s="135"/>
      <c r="JL535" s="135"/>
    </row>
    <row xmlns:x14ac="http://schemas.microsoft.com/office/spreadsheetml/2009/9/ac" r="536" s="3" customFormat="true" x14ac:dyDescent="0.25">
      <c r="A536" s="419"/>
      <c r="B536" s="135"/>
      <c r="L536" s="135"/>
      <c r="V536" s="135"/>
      <c r="AF536" s="135"/>
      <c r="AP536" s="135"/>
      <c r="AZ536" s="135"/>
      <c r="BJ536" s="135"/>
      <c r="BT536" s="135"/>
      <c r="CD536" s="135"/>
      <c r="CN536" s="135"/>
      <c r="CO536" s="135"/>
      <c r="CP536" s="135"/>
      <c r="CQ536" s="135"/>
      <c r="CR536" s="135"/>
      <c r="CS536" s="135"/>
      <c r="CT536" s="135"/>
      <c r="CU536" s="135"/>
      <c r="CX536" s="135"/>
      <c r="DH536" s="135"/>
      <c r="DR536" s="135"/>
      <c r="EB536" s="135"/>
      <c r="EL536" s="135"/>
      <c r="EV536" s="135"/>
      <c r="FF536" s="135"/>
      <c r="FP536" s="135"/>
      <c r="FZ536" s="135"/>
      <c r="GJ536" s="135"/>
      <c r="GT536" s="135"/>
      <c r="HD536" s="135"/>
      <c r="HN536" s="135"/>
      <c r="HX536" s="135"/>
      <c r="IH536" s="135"/>
      <c r="IR536" s="135"/>
      <c r="JB536" s="135"/>
      <c r="JL536" s="135"/>
    </row>
    <row xmlns:x14ac="http://schemas.microsoft.com/office/spreadsheetml/2009/9/ac" r="537" s="3" customFormat="true" x14ac:dyDescent="0.25">
      <c r="A537" s="419"/>
      <c r="B537" s="135"/>
      <c r="L537" s="135"/>
      <c r="V537" s="135"/>
      <c r="AF537" s="135"/>
      <c r="AP537" s="135"/>
      <c r="AZ537" s="135"/>
      <c r="BJ537" s="135"/>
      <c r="BT537" s="135"/>
      <c r="CD537" s="135"/>
      <c r="CN537" s="135"/>
      <c r="CO537" s="135"/>
      <c r="CP537" s="135"/>
      <c r="CQ537" s="135"/>
      <c r="CR537" s="135"/>
      <c r="CS537" s="135"/>
      <c r="CT537" s="135"/>
      <c r="CU537" s="135"/>
      <c r="CX537" s="135"/>
      <c r="DH537" s="135"/>
      <c r="DR537" s="135"/>
      <c r="EB537" s="135"/>
      <c r="EL537" s="135"/>
      <c r="EV537" s="135"/>
      <c r="FF537" s="135"/>
      <c r="FP537" s="135"/>
      <c r="FZ537" s="135"/>
      <c r="GJ537" s="135"/>
      <c r="GT537" s="135"/>
      <c r="HD537" s="135"/>
      <c r="HN537" s="135"/>
      <c r="HX537" s="135"/>
      <c r="IH537" s="135"/>
      <c r="IR537" s="135"/>
      <c r="JB537" s="135"/>
      <c r="JL537" s="135"/>
    </row>
    <row xmlns:x14ac="http://schemas.microsoft.com/office/spreadsheetml/2009/9/ac" r="538" s="3" customFormat="true" x14ac:dyDescent="0.25">
      <c r="A538" s="419"/>
      <c r="B538" s="135"/>
      <c r="L538" s="135"/>
      <c r="V538" s="135"/>
      <c r="AF538" s="135"/>
      <c r="AP538" s="135"/>
      <c r="AZ538" s="135"/>
      <c r="BJ538" s="135"/>
      <c r="BT538" s="135"/>
      <c r="CD538" s="135"/>
      <c r="CN538" s="135"/>
      <c r="CO538" s="135"/>
      <c r="CP538" s="135"/>
      <c r="CQ538" s="135"/>
      <c r="CR538" s="135"/>
      <c r="CS538" s="135"/>
      <c r="CT538" s="135"/>
      <c r="CU538" s="135"/>
      <c r="CX538" s="135"/>
      <c r="DH538" s="135"/>
      <c r="DR538" s="135"/>
      <c r="EB538" s="135"/>
      <c r="EL538" s="135"/>
      <c r="EV538" s="135"/>
      <c r="FF538" s="135"/>
      <c r="FP538" s="135"/>
      <c r="FZ538" s="135"/>
      <c r="GJ538" s="135"/>
      <c r="GT538" s="135"/>
      <c r="HD538" s="135"/>
      <c r="HN538" s="135"/>
      <c r="HX538" s="135"/>
      <c r="IH538" s="135"/>
      <c r="IR538" s="135"/>
      <c r="JB538" s="135"/>
      <c r="JL538" s="135"/>
    </row>
    <row xmlns:x14ac="http://schemas.microsoft.com/office/spreadsheetml/2009/9/ac" r="539" s="3" customFormat="true" x14ac:dyDescent="0.25">
      <c r="A539" s="419"/>
      <c r="B539" s="135"/>
      <c r="L539" s="135"/>
      <c r="V539" s="135"/>
      <c r="AF539" s="135"/>
      <c r="AP539" s="135"/>
      <c r="AZ539" s="135"/>
      <c r="BJ539" s="135"/>
      <c r="BT539" s="135"/>
      <c r="CD539" s="135"/>
      <c r="CN539" s="135"/>
      <c r="CO539" s="135"/>
      <c r="CP539" s="135"/>
      <c r="CQ539" s="135"/>
      <c r="CR539" s="135"/>
      <c r="CS539" s="135"/>
      <c r="CT539" s="135"/>
      <c r="CU539" s="135"/>
      <c r="CX539" s="135"/>
      <c r="DH539" s="135"/>
      <c r="DR539" s="135"/>
      <c r="EB539" s="135"/>
      <c r="EL539" s="135"/>
      <c r="EV539" s="135"/>
      <c r="FF539" s="135"/>
      <c r="FP539" s="135"/>
      <c r="FZ539" s="135"/>
      <c r="GJ539" s="135"/>
      <c r="GT539" s="135"/>
      <c r="HD539" s="135"/>
      <c r="HN539" s="135"/>
      <c r="HX539" s="135"/>
      <c r="IH539" s="135"/>
      <c r="IR539" s="135"/>
      <c r="JB539" s="135"/>
      <c r="JL539" s="135"/>
    </row>
    <row xmlns:x14ac="http://schemas.microsoft.com/office/spreadsheetml/2009/9/ac" r="540" s="3" customFormat="true" x14ac:dyDescent="0.25">
      <c r="A540" s="419"/>
      <c r="B540" s="135"/>
      <c r="L540" s="135"/>
      <c r="V540" s="135"/>
      <c r="AF540" s="135"/>
      <c r="AP540" s="135"/>
      <c r="AZ540" s="135"/>
      <c r="BJ540" s="135"/>
      <c r="BT540" s="135"/>
      <c r="CD540" s="135"/>
      <c r="CN540" s="135"/>
      <c r="CO540" s="135"/>
      <c r="CP540" s="135"/>
      <c r="CQ540" s="135"/>
      <c r="CR540" s="135"/>
      <c r="CS540" s="135"/>
      <c r="CT540" s="135"/>
      <c r="CU540" s="135"/>
      <c r="CX540" s="135"/>
      <c r="DH540" s="135"/>
      <c r="DR540" s="135"/>
      <c r="EB540" s="135"/>
      <c r="EL540" s="135"/>
      <c r="EV540" s="135"/>
      <c r="FF540" s="135"/>
      <c r="FP540" s="135"/>
      <c r="FZ540" s="135"/>
      <c r="GJ540" s="135"/>
      <c r="GT540" s="135"/>
      <c r="HD540" s="135"/>
      <c r="HN540" s="135"/>
      <c r="HX540" s="135"/>
      <c r="IH540" s="135"/>
      <c r="IR540" s="135"/>
      <c r="JB540" s="135"/>
      <c r="JL540" s="135"/>
    </row>
    <row xmlns:x14ac="http://schemas.microsoft.com/office/spreadsheetml/2009/9/ac" r="541" s="3" customFormat="true" x14ac:dyDescent="0.25">
      <c r="A541" s="419"/>
      <c r="B541" s="135"/>
      <c r="L541" s="135"/>
      <c r="V541" s="135"/>
      <c r="AF541" s="135"/>
      <c r="AP541" s="135"/>
      <c r="AZ541" s="135"/>
      <c r="BJ541" s="135"/>
      <c r="BT541" s="135"/>
      <c r="CD541" s="135"/>
      <c r="CN541" s="135"/>
      <c r="CO541" s="135"/>
      <c r="CP541" s="135"/>
      <c r="CQ541" s="135"/>
      <c r="CR541" s="135"/>
      <c r="CS541" s="135"/>
      <c r="CT541" s="135"/>
      <c r="CU541" s="135"/>
      <c r="CX541" s="135"/>
      <c r="DH541" s="135"/>
      <c r="DR541" s="135"/>
      <c r="EB541" s="135"/>
      <c r="EL541" s="135"/>
      <c r="EV541" s="135"/>
      <c r="FF541" s="135"/>
      <c r="FP541" s="135"/>
      <c r="FZ541" s="135"/>
      <c r="GJ541" s="135"/>
      <c r="GT541" s="135"/>
      <c r="HD541" s="135"/>
      <c r="HN541" s="135"/>
      <c r="HX541" s="135"/>
      <c r="IH541" s="135"/>
      <c r="IR541" s="135"/>
      <c r="JB541" s="135"/>
      <c r="JL541" s="135"/>
    </row>
    <row xmlns:x14ac="http://schemas.microsoft.com/office/spreadsheetml/2009/9/ac" r="542" s="3" customFormat="true" x14ac:dyDescent="0.25">
      <c r="A542" s="419"/>
      <c r="B542" s="135"/>
      <c r="L542" s="135"/>
      <c r="V542" s="135"/>
      <c r="AF542" s="135"/>
      <c r="AP542" s="135"/>
      <c r="AZ542" s="135"/>
      <c r="BJ542" s="135"/>
      <c r="BT542" s="135"/>
      <c r="CD542" s="135"/>
      <c r="CN542" s="135"/>
      <c r="CO542" s="135"/>
      <c r="CP542" s="135"/>
      <c r="CQ542" s="135"/>
      <c r="CR542" s="135"/>
      <c r="CS542" s="135"/>
      <c r="CT542" s="135"/>
      <c r="CU542" s="135"/>
      <c r="CX542" s="135"/>
      <c r="DH542" s="135"/>
      <c r="DR542" s="135"/>
      <c r="EB542" s="135"/>
      <c r="EL542" s="135"/>
      <c r="EV542" s="135"/>
      <c r="FF542" s="135"/>
      <c r="FP542" s="135"/>
      <c r="FZ542" s="135"/>
      <c r="GJ542" s="135"/>
      <c r="GT542" s="135"/>
      <c r="HD542" s="135"/>
      <c r="HN542" s="135"/>
      <c r="HX542" s="135"/>
      <c r="IH542" s="135"/>
      <c r="IR542" s="135"/>
      <c r="JB542" s="135"/>
      <c r="JL542" s="135"/>
    </row>
    <row xmlns:x14ac="http://schemas.microsoft.com/office/spreadsheetml/2009/9/ac" r="543" s="3" customFormat="true" x14ac:dyDescent="0.25">
      <c r="A543" s="419"/>
      <c r="B543" s="135"/>
      <c r="L543" s="135"/>
      <c r="V543" s="135"/>
      <c r="AF543" s="135"/>
      <c r="AP543" s="135"/>
      <c r="AZ543" s="135"/>
      <c r="BJ543" s="135"/>
      <c r="BT543" s="135"/>
      <c r="CD543" s="135"/>
      <c r="CN543" s="135"/>
      <c r="CO543" s="135"/>
      <c r="CP543" s="135"/>
      <c r="CQ543" s="135"/>
      <c r="CR543" s="135"/>
      <c r="CS543" s="135"/>
      <c r="CT543" s="135"/>
      <c r="CU543" s="135"/>
      <c r="CX543" s="135"/>
      <c r="DH543" s="135"/>
      <c r="DR543" s="135"/>
      <c r="EB543" s="135"/>
      <c r="EL543" s="135"/>
      <c r="EV543" s="135"/>
      <c r="FF543" s="135"/>
      <c r="FP543" s="135"/>
      <c r="FZ543" s="135"/>
      <c r="GJ543" s="135"/>
      <c r="GT543" s="135"/>
      <c r="HD543" s="135"/>
      <c r="HN543" s="135"/>
      <c r="HX543" s="135"/>
      <c r="IH543" s="135"/>
      <c r="IR543" s="135"/>
      <c r="JB543" s="135"/>
      <c r="JL543" s="135"/>
    </row>
    <row xmlns:x14ac="http://schemas.microsoft.com/office/spreadsheetml/2009/9/ac" r="544" s="3" customFormat="true" x14ac:dyDescent="0.25">
      <c r="A544" s="419"/>
      <c r="B544" s="135"/>
      <c r="L544" s="135"/>
      <c r="V544" s="135"/>
      <c r="AF544" s="135"/>
      <c r="AP544" s="135"/>
      <c r="AZ544" s="135"/>
      <c r="BJ544" s="135"/>
      <c r="BT544" s="135"/>
      <c r="CD544" s="135"/>
      <c r="CN544" s="135"/>
      <c r="CO544" s="135"/>
      <c r="CP544" s="135"/>
      <c r="CQ544" s="135"/>
      <c r="CR544" s="135"/>
      <c r="CS544" s="135"/>
      <c r="CT544" s="135"/>
      <c r="CU544" s="135"/>
      <c r="CX544" s="135"/>
      <c r="DH544" s="135"/>
      <c r="DR544" s="135"/>
      <c r="EB544" s="135"/>
      <c r="EL544" s="135"/>
      <c r="EV544" s="135"/>
      <c r="FF544" s="135"/>
      <c r="FP544" s="135"/>
      <c r="FZ544" s="135"/>
      <c r="GJ544" s="135"/>
      <c r="GT544" s="135"/>
      <c r="HD544" s="135"/>
      <c r="HN544" s="135"/>
      <c r="HX544" s="135"/>
      <c r="IH544" s="135"/>
      <c r="IR544" s="135"/>
      <c r="JB544" s="135"/>
      <c r="JL544" s="135"/>
    </row>
    <row xmlns:x14ac="http://schemas.microsoft.com/office/spreadsheetml/2009/9/ac" r="545" s="3" customFormat="true" x14ac:dyDescent="0.25">
      <c r="A545" s="419"/>
      <c r="B545" s="135"/>
      <c r="L545" s="135"/>
      <c r="V545" s="135"/>
      <c r="AF545" s="135"/>
      <c r="AP545" s="135"/>
      <c r="AZ545" s="135"/>
      <c r="BJ545" s="135"/>
      <c r="BT545" s="135"/>
      <c r="CD545" s="135"/>
      <c r="CN545" s="135"/>
      <c r="CO545" s="135"/>
      <c r="CP545" s="135"/>
      <c r="CQ545" s="135"/>
      <c r="CR545" s="135"/>
      <c r="CS545" s="135"/>
      <c r="CT545" s="135"/>
      <c r="CU545" s="135"/>
      <c r="CX545" s="135"/>
      <c r="DH545" s="135"/>
      <c r="DR545" s="135"/>
      <c r="EB545" s="135"/>
      <c r="EL545" s="135"/>
      <c r="EV545" s="135"/>
      <c r="FF545" s="135"/>
      <c r="FP545" s="135"/>
      <c r="FZ545" s="135"/>
      <c r="GJ545" s="135"/>
      <c r="GT545" s="135"/>
      <c r="HD545" s="135"/>
      <c r="HN545" s="135"/>
      <c r="HX545" s="135"/>
      <c r="IH545" s="135"/>
      <c r="IR545" s="135"/>
      <c r="JB545" s="135"/>
      <c r="JL545" s="135"/>
    </row>
    <row xmlns:x14ac="http://schemas.microsoft.com/office/spreadsheetml/2009/9/ac" r="546" s="3" customFormat="true" x14ac:dyDescent="0.25">
      <c r="A546" s="419"/>
      <c r="B546" s="135"/>
      <c r="L546" s="135"/>
      <c r="V546" s="135"/>
      <c r="AF546" s="135"/>
      <c r="AP546" s="135"/>
      <c r="AZ546" s="135"/>
      <c r="BJ546" s="135"/>
      <c r="BT546" s="135"/>
      <c r="CD546" s="135"/>
      <c r="CN546" s="135"/>
      <c r="CO546" s="135"/>
      <c r="CP546" s="135"/>
      <c r="CQ546" s="135"/>
      <c r="CR546" s="135"/>
      <c r="CS546" s="135"/>
      <c r="CT546" s="135"/>
      <c r="CU546" s="135"/>
      <c r="CX546" s="135"/>
      <c r="DH546" s="135"/>
      <c r="DR546" s="135"/>
      <c r="EB546" s="135"/>
      <c r="EL546" s="135"/>
      <c r="EV546" s="135"/>
      <c r="FF546" s="135"/>
      <c r="FP546" s="135"/>
      <c r="FZ546" s="135"/>
      <c r="GJ546" s="135"/>
      <c r="GT546" s="135"/>
      <c r="HD546" s="135"/>
      <c r="HN546" s="135"/>
      <c r="HX546" s="135"/>
      <c r="IH546" s="135"/>
      <c r="IR546" s="135"/>
      <c r="JB546" s="135"/>
      <c r="JL546" s="135"/>
    </row>
    <row xmlns:x14ac="http://schemas.microsoft.com/office/spreadsheetml/2009/9/ac" r="547" s="3" customFormat="true" x14ac:dyDescent="0.25">
      <c r="A547" s="419"/>
      <c r="B547" s="135"/>
      <c r="L547" s="135"/>
      <c r="V547" s="135"/>
      <c r="AF547" s="135"/>
      <c r="AP547" s="135"/>
      <c r="AZ547" s="135"/>
      <c r="BJ547" s="135"/>
      <c r="BT547" s="135"/>
      <c r="CD547" s="135"/>
      <c r="CN547" s="135"/>
      <c r="CO547" s="135"/>
      <c r="CP547" s="135"/>
      <c r="CQ547" s="135"/>
      <c r="CR547" s="135"/>
      <c r="CS547" s="135"/>
      <c r="CT547" s="135"/>
      <c r="CU547" s="135"/>
      <c r="CX547" s="135"/>
      <c r="DH547" s="135"/>
      <c r="DR547" s="135"/>
      <c r="EB547" s="135"/>
      <c r="EL547" s="135"/>
      <c r="EV547" s="135"/>
      <c r="FF547" s="135"/>
      <c r="FP547" s="135"/>
      <c r="FZ547" s="135"/>
      <c r="GJ547" s="135"/>
      <c r="GT547" s="135"/>
      <c r="HD547" s="135"/>
      <c r="HN547" s="135"/>
      <c r="HX547" s="135"/>
      <c r="IH547" s="135"/>
      <c r="IR547" s="135"/>
      <c r="JB547" s="135"/>
      <c r="JL547" s="135"/>
    </row>
    <row xmlns:x14ac="http://schemas.microsoft.com/office/spreadsheetml/2009/9/ac" r="548" s="3" customFormat="true" x14ac:dyDescent="0.25">
      <c r="A548" s="419"/>
      <c r="B548" s="135"/>
      <c r="L548" s="135"/>
      <c r="V548" s="135"/>
      <c r="AF548" s="135"/>
      <c r="AP548" s="135"/>
      <c r="AZ548" s="135"/>
      <c r="BJ548" s="135"/>
      <c r="BT548" s="135"/>
      <c r="CD548" s="135"/>
      <c r="CN548" s="135"/>
      <c r="CO548" s="135"/>
      <c r="CP548" s="135"/>
      <c r="CQ548" s="135"/>
      <c r="CR548" s="135"/>
      <c r="CS548" s="135"/>
      <c r="CT548" s="135"/>
      <c r="CU548" s="135"/>
      <c r="CX548" s="135"/>
      <c r="DH548" s="135"/>
      <c r="DR548" s="135"/>
      <c r="EB548" s="135"/>
      <c r="EL548" s="135"/>
      <c r="EV548" s="135"/>
      <c r="FF548" s="135"/>
      <c r="FP548" s="135"/>
      <c r="FZ548" s="135"/>
      <c r="GJ548" s="135"/>
      <c r="GT548" s="135"/>
      <c r="HD548" s="135"/>
      <c r="HN548" s="135"/>
      <c r="HX548" s="135"/>
      <c r="IH548" s="135"/>
      <c r="IR548" s="135"/>
      <c r="JB548" s="135"/>
      <c r="JL548" s="135"/>
    </row>
    <row xmlns:x14ac="http://schemas.microsoft.com/office/spreadsheetml/2009/9/ac" r="549" s="3" customFormat="true" x14ac:dyDescent="0.25">
      <c r="A549" s="419"/>
      <c r="B549" s="135"/>
      <c r="L549" s="135"/>
      <c r="V549" s="135"/>
      <c r="AF549" s="135"/>
      <c r="AP549" s="135"/>
      <c r="AZ549" s="135"/>
      <c r="BJ549" s="135"/>
      <c r="BT549" s="135"/>
      <c r="CD549" s="135"/>
      <c r="CN549" s="135"/>
      <c r="CO549" s="135"/>
      <c r="CP549" s="135"/>
      <c r="CQ549" s="135"/>
      <c r="CR549" s="135"/>
      <c r="CS549" s="135"/>
      <c r="CT549" s="135"/>
      <c r="CU549" s="135"/>
      <c r="CX549" s="135"/>
      <c r="DH549" s="135"/>
      <c r="DR549" s="135"/>
      <c r="EB549" s="135"/>
      <c r="EL549" s="135"/>
      <c r="EV549" s="135"/>
      <c r="FF549" s="135"/>
      <c r="FP549" s="135"/>
      <c r="FZ549" s="135"/>
      <c r="GJ549" s="135"/>
      <c r="GT549" s="135"/>
      <c r="HD549" s="135"/>
      <c r="HN549" s="135"/>
      <c r="HX549" s="135"/>
      <c r="IH549" s="135"/>
      <c r="IR549" s="135"/>
      <c r="JB549" s="135"/>
      <c r="JL549" s="135"/>
    </row>
    <row xmlns:x14ac="http://schemas.microsoft.com/office/spreadsheetml/2009/9/ac" r="550" s="3" customFormat="true" x14ac:dyDescent="0.25">
      <c r="A550" s="419"/>
      <c r="B550" s="135"/>
      <c r="L550" s="135"/>
      <c r="V550" s="135"/>
      <c r="AF550" s="135"/>
      <c r="AP550" s="135"/>
      <c r="AZ550" s="135"/>
      <c r="BJ550" s="135"/>
      <c r="BT550" s="135"/>
      <c r="CD550" s="135"/>
      <c r="CN550" s="135"/>
      <c r="CO550" s="135"/>
      <c r="CP550" s="135"/>
      <c r="CQ550" s="135"/>
      <c r="CR550" s="135"/>
      <c r="CS550" s="135"/>
      <c r="CT550" s="135"/>
      <c r="CU550" s="135"/>
      <c r="CX550" s="135"/>
      <c r="DH550" s="135"/>
      <c r="DR550" s="135"/>
      <c r="EB550" s="135"/>
      <c r="EL550" s="135"/>
      <c r="EV550" s="135"/>
      <c r="FF550" s="135"/>
      <c r="FP550" s="135"/>
      <c r="FZ550" s="135"/>
      <c r="GJ550" s="135"/>
      <c r="GT550" s="135"/>
      <c r="HD550" s="135"/>
      <c r="HN550" s="135"/>
      <c r="HX550" s="135"/>
      <c r="IH550" s="135"/>
      <c r="IR550" s="135"/>
      <c r="JB550" s="135"/>
      <c r="JL550" s="135"/>
    </row>
    <row xmlns:x14ac="http://schemas.microsoft.com/office/spreadsheetml/2009/9/ac" r="551" s="3" customFormat="true" x14ac:dyDescent="0.25">
      <c r="A551" s="419"/>
      <c r="B551" s="135"/>
      <c r="L551" s="135"/>
      <c r="V551" s="135"/>
      <c r="AF551" s="135"/>
      <c r="AP551" s="135"/>
      <c r="AZ551" s="135"/>
      <c r="BJ551" s="135"/>
      <c r="BT551" s="135"/>
      <c r="CD551" s="135"/>
      <c r="CN551" s="135"/>
      <c r="CO551" s="135"/>
      <c r="CP551" s="135"/>
      <c r="CQ551" s="135"/>
      <c r="CR551" s="135"/>
      <c r="CS551" s="135"/>
      <c r="CT551" s="135"/>
      <c r="CU551" s="135"/>
      <c r="CX551" s="135"/>
      <c r="DH551" s="135"/>
      <c r="DR551" s="135"/>
      <c r="EB551" s="135"/>
      <c r="EL551" s="135"/>
      <c r="EV551" s="135"/>
      <c r="FF551" s="135"/>
      <c r="FP551" s="135"/>
      <c r="FZ551" s="135"/>
      <c r="GJ551" s="135"/>
      <c r="GT551" s="135"/>
      <c r="HD551" s="135"/>
      <c r="HN551" s="135"/>
      <c r="HX551" s="135"/>
      <c r="IH551" s="135"/>
      <c r="IR551" s="135"/>
      <c r="JB551" s="135"/>
      <c r="JL551" s="135"/>
    </row>
    <row xmlns:x14ac="http://schemas.microsoft.com/office/spreadsheetml/2009/9/ac" r="552" s="3" customFormat="true" x14ac:dyDescent="0.25">
      <c r="A552" s="419"/>
      <c r="B552" s="135"/>
      <c r="L552" s="135"/>
      <c r="V552" s="135"/>
      <c r="AF552" s="135"/>
      <c r="AP552" s="135"/>
      <c r="AZ552" s="135"/>
      <c r="BJ552" s="135"/>
      <c r="BT552" s="135"/>
      <c r="CD552" s="135"/>
      <c r="CN552" s="135"/>
      <c r="CO552" s="135"/>
      <c r="CP552" s="135"/>
      <c r="CQ552" s="135"/>
      <c r="CR552" s="135"/>
      <c r="CS552" s="135"/>
      <c r="CT552" s="135"/>
      <c r="CU552" s="135"/>
      <c r="CX552" s="135"/>
      <c r="DH552" s="135"/>
      <c r="DR552" s="135"/>
      <c r="EB552" s="135"/>
      <c r="EL552" s="135"/>
      <c r="EV552" s="135"/>
      <c r="FF552" s="135"/>
      <c r="FP552" s="135"/>
      <c r="FZ552" s="135"/>
      <c r="GJ552" s="135"/>
      <c r="GT552" s="135"/>
      <c r="HD552" s="135"/>
      <c r="HN552" s="135"/>
      <c r="HX552" s="135"/>
      <c r="IH552" s="135"/>
      <c r="IR552" s="135"/>
      <c r="JB552" s="135"/>
      <c r="JL552" s="135"/>
    </row>
    <row xmlns:x14ac="http://schemas.microsoft.com/office/spreadsheetml/2009/9/ac" r="553" s="3" customFormat="true" x14ac:dyDescent="0.25">
      <c r="A553" s="419"/>
      <c r="B553" s="135"/>
      <c r="L553" s="135"/>
      <c r="V553" s="135"/>
      <c r="AF553" s="135"/>
      <c r="AP553" s="135"/>
      <c r="AZ553" s="135"/>
      <c r="BJ553" s="135"/>
      <c r="BT553" s="135"/>
      <c r="CD553" s="135"/>
      <c r="CN553" s="135"/>
      <c r="CO553" s="135"/>
      <c r="CP553" s="135"/>
      <c r="CQ553" s="135"/>
      <c r="CR553" s="135"/>
      <c r="CS553" s="135"/>
      <c r="CT553" s="135"/>
      <c r="CU553" s="135"/>
      <c r="CX553" s="135"/>
      <c r="DH553" s="135"/>
      <c r="DR553" s="135"/>
      <c r="EB553" s="135"/>
      <c r="EL553" s="135"/>
      <c r="EV553" s="135"/>
      <c r="FF553" s="135"/>
      <c r="FP553" s="135"/>
      <c r="FZ553" s="135"/>
      <c r="GJ553" s="135"/>
      <c r="GT553" s="135"/>
      <c r="HD553" s="135"/>
      <c r="HN553" s="135"/>
      <c r="HX553" s="135"/>
      <c r="IH553" s="135"/>
      <c r="IR553" s="135"/>
      <c r="JB553" s="135"/>
      <c r="JL553" s="135"/>
    </row>
    <row xmlns:x14ac="http://schemas.microsoft.com/office/spreadsheetml/2009/9/ac" r="554" s="3" customFormat="true" x14ac:dyDescent="0.25">
      <c r="A554" s="419"/>
      <c r="B554" s="135"/>
      <c r="L554" s="135"/>
      <c r="V554" s="135"/>
      <c r="AF554" s="135"/>
      <c r="AP554" s="135"/>
      <c r="AZ554" s="135"/>
      <c r="BJ554" s="135"/>
      <c r="BT554" s="135"/>
      <c r="CD554" s="135"/>
      <c r="CN554" s="135"/>
      <c r="CO554" s="135"/>
      <c r="CP554" s="135"/>
      <c r="CQ554" s="135"/>
      <c r="CR554" s="135"/>
      <c r="CS554" s="135"/>
      <c r="CT554" s="135"/>
      <c r="CU554" s="135"/>
      <c r="CX554" s="135"/>
      <c r="DH554" s="135"/>
      <c r="DR554" s="135"/>
      <c r="EB554" s="135"/>
      <c r="EL554" s="135"/>
      <c r="EV554" s="135"/>
      <c r="FF554" s="135"/>
      <c r="FP554" s="135"/>
      <c r="FZ554" s="135"/>
      <c r="GJ554" s="135"/>
      <c r="GT554" s="135"/>
      <c r="HD554" s="135"/>
      <c r="HN554" s="135"/>
      <c r="HX554" s="135"/>
      <c r="IH554" s="135"/>
      <c r="IR554" s="135"/>
      <c r="JB554" s="135"/>
      <c r="JL554" s="135"/>
    </row>
    <row xmlns:x14ac="http://schemas.microsoft.com/office/spreadsheetml/2009/9/ac" r="555" s="3" customFormat="true" x14ac:dyDescent="0.25">
      <c r="A555" s="419"/>
      <c r="B555" s="135"/>
      <c r="L555" s="135"/>
      <c r="V555" s="135"/>
      <c r="AF555" s="135"/>
      <c r="AP555" s="135"/>
      <c r="AZ555" s="135"/>
      <c r="BJ555" s="135"/>
      <c r="BT555" s="135"/>
      <c r="CD555" s="135"/>
      <c r="CN555" s="135"/>
      <c r="CO555" s="135"/>
      <c r="CP555" s="135"/>
      <c r="CQ555" s="135"/>
      <c r="CR555" s="135"/>
      <c r="CS555" s="135"/>
      <c r="CT555" s="135"/>
      <c r="CU555" s="135"/>
      <c r="CX555" s="135"/>
      <c r="DH555" s="135"/>
      <c r="DR555" s="135"/>
      <c r="EB555" s="135"/>
      <c r="EL555" s="135"/>
      <c r="EV555" s="135"/>
      <c r="FF555" s="135"/>
      <c r="FP555" s="135"/>
      <c r="FZ555" s="135"/>
      <c r="GJ555" s="135"/>
      <c r="GT555" s="135"/>
      <c r="HD555" s="135"/>
      <c r="HN555" s="135"/>
      <c r="HX555" s="135"/>
      <c r="IH555" s="135"/>
      <c r="IR555" s="135"/>
      <c r="JB555" s="135"/>
      <c r="JL555" s="135"/>
    </row>
    <row xmlns:x14ac="http://schemas.microsoft.com/office/spreadsheetml/2009/9/ac" r="556" s="3" customFormat="true" x14ac:dyDescent="0.25">
      <c r="A556" s="419"/>
      <c r="B556" s="135"/>
      <c r="L556" s="135"/>
      <c r="V556" s="135"/>
      <c r="AF556" s="135"/>
      <c r="AP556" s="135"/>
      <c r="AZ556" s="135"/>
      <c r="BJ556" s="135"/>
      <c r="BT556" s="135"/>
      <c r="CD556" s="135"/>
      <c r="CN556" s="135"/>
      <c r="CO556" s="135"/>
      <c r="CP556" s="135"/>
      <c r="CQ556" s="135"/>
      <c r="CR556" s="135"/>
      <c r="CS556" s="135"/>
      <c r="CT556" s="135"/>
      <c r="CU556" s="135"/>
      <c r="CX556" s="135"/>
      <c r="DH556" s="135"/>
      <c r="DR556" s="135"/>
      <c r="EB556" s="135"/>
      <c r="EL556" s="135"/>
      <c r="EV556" s="135"/>
      <c r="FF556" s="135"/>
      <c r="FP556" s="135"/>
      <c r="FZ556" s="135"/>
      <c r="GJ556" s="135"/>
      <c r="GT556" s="135"/>
      <c r="HD556" s="135"/>
      <c r="HN556" s="135"/>
      <c r="HX556" s="135"/>
      <c r="IH556" s="135"/>
      <c r="IR556" s="135"/>
      <c r="JB556" s="135"/>
      <c r="JL556" s="135"/>
    </row>
    <row xmlns:x14ac="http://schemas.microsoft.com/office/spreadsheetml/2009/9/ac" r="557" s="3" customFormat="true" x14ac:dyDescent="0.25">
      <c r="A557" s="419"/>
      <c r="B557" s="135"/>
      <c r="L557" s="135"/>
      <c r="V557" s="135"/>
      <c r="AF557" s="135"/>
      <c r="AP557" s="135"/>
      <c r="AZ557" s="135"/>
      <c r="BJ557" s="135"/>
      <c r="BT557" s="135"/>
      <c r="CD557" s="135"/>
      <c r="CN557" s="135"/>
      <c r="CO557" s="135"/>
      <c r="CP557" s="135"/>
      <c r="CQ557" s="135"/>
      <c r="CR557" s="135"/>
      <c r="CS557" s="135"/>
      <c r="CT557" s="135"/>
      <c r="CU557" s="135"/>
      <c r="CX557" s="135"/>
      <c r="DH557" s="135"/>
      <c r="DR557" s="135"/>
      <c r="EB557" s="135"/>
      <c r="EL557" s="135"/>
      <c r="EV557" s="135"/>
      <c r="FF557" s="135"/>
      <c r="FP557" s="135"/>
      <c r="FZ557" s="135"/>
      <c r="GJ557" s="135"/>
      <c r="GT557" s="135"/>
      <c r="HD557" s="135"/>
      <c r="HN557" s="135"/>
      <c r="HX557" s="135"/>
      <c r="IH557" s="135"/>
      <c r="IR557" s="135"/>
      <c r="JB557" s="135"/>
      <c r="JL557" s="135"/>
    </row>
    <row xmlns:x14ac="http://schemas.microsoft.com/office/spreadsheetml/2009/9/ac" r="558" s="3" customFormat="true" x14ac:dyDescent="0.25">
      <c r="A558" s="419"/>
      <c r="B558" s="135"/>
      <c r="L558" s="135"/>
      <c r="V558" s="135"/>
      <c r="AF558" s="135"/>
      <c r="AP558" s="135"/>
      <c r="AZ558" s="135"/>
      <c r="BJ558" s="135"/>
      <c r="BT558" s="135"/>
      <c r="CD558" s="135"/>
      <c r="CN558" s="135"/>
      <c r="CO558" s="135"/>
      <c r="CP558" s="135"/>
      <c r="CQ558" s="135"/>
      <c r="CR558" s="135"/>
      <c r="CS558" s="135"/>
      <c r="CT558" s="135"/>
      <c r="CU558" s="135"/>
      <c r="CX558" s="135"/>
      <c r="DH558" s="135"/>
      <c r="DR558" s="135"/>
      <c r="EB558" s="135"/>
      <c r="EL558" s="135"/>
      <c r="EV558" s="135"/>
      <c r="FF558" s="135"/>
      <c r="FP558" s="135"/>
      <c r="FZ558" s="135"/>
      <c r="GJ558" s="135"/>
      <c r="GT558" s="135"/>
      <c r="HD558" s="135"/>
      <c r="HN558" s="135"/>
      <c r="HX558" s="135"/>
      <c r="IH558" s="135"/>
      <c r="IR558" s="135"/>
      <c r="JB558" s="135"/>
      <c r="JL558" s="135"/>
    </row>
    <row xmlns:x14ac="http://schemas.microsoft.com/office/spreadsheetml/2009/9/ac" r="559" s="3" customFormat="true" x14ac:dyDescent="0.25">
      <c r="A559" s="419"/>
      <c r="B559" s="135"/>
      <c r="L559" s="135"/>
      <c r="V559" s="135"/>
      <c r="AF559" s="135"/>
      <c r="AP559" s="135"/>
      <c r="AZ559" s="135"/>
      <c r="BJ559" s="135"/>
      <c r="BT559" s="135"/>
      <c r="CD559" s="135"/>
      <c r="CN559" s="135"/>
      <c r="CO559" s="135"/>
      <c r="CP559" s="135"/>
      <c r="CQ559" s="135"/>
      <c r="CR559" s="135"/>
      <c r="CS559" s="135"/>
      <c r="CT559" s="135"/>
      <c r="CU559" s="135"/>
      <c r="CX559" s="135"/>
      <c r="DH559" s="135"/>
      <c r="DR559" s="135"/>
      <c r="EB559" s="135"/>
      <c r="EL559" s="135"/>
      <c r="EV559" s="135"/>
      <c r="FF559" s="135"/>
      <c r="FP559" s="135"/>
      <c r="FZ559" s="135"/>
      <c r="GJ559" s="135"/>
      <c r="GT559" s="135"/>
      <c r="HD559" s="135"/>
      <c r="HN559" s="135"/>
      <c r="HX559" s="135"/>
      <c r="IH559" s="135"/>
      <c r="IR559" s="135"/>
      <c r="JB559" s="135"/>
      <c r="JL559" s="135"/>
    </row>
    <row xmlns:x14ac="http://schemas.microsoft.com/office/spreadsheetml/2009/9/ac" r="560" s="3" customFormat="true" x14ac:dyDescent="0.25">
      <c r="A560" s="419"/>
      <c r="B560" s="135"/>
      <c r="L560" s="135"/>
      <c r="V560" s="135"/>
      <c r="AF560" s="135"/>
      <c r="AP560" s="135"/>
      <c r="AZ560" s="135"/>
      <c r="BJ560" s="135"/>
      <c r="BT560" s="135"/>
      <c r="CD560" s="135"/>
      <c r="CN560" s="135"/>
      <c r="CO560" s="135"/>
      <c r="CP560" s="135"/>
      <c r="CQ560" s="135"/>
      <c r="CR560" s="135"/>
      <c r="CS560" s="135"/>
      <c r="CT560" s="135"/>
      <c r="CU560" s="135"/>
      <c r="CX560" s="135"/>
      <c r="DH560" s="135"/>
      <c r="DR560" s="135"/>
      <c r="EB560" s="135"/>
      <c r="EL560" s="135"/>
      <c r="EV560" s="135"/>
      <c r="FF560" s="135"/>
      <c r="FP560" s="135"/>
      <c r="FZ560" s="135"/>
      <c r="GJ560" s="135"/>
      <c r="GT560" s="135"/>
      <c r="HD560" s="135"/>
      <c r="HN560" s="135"/>
      <c r="HX560" s="135"/>
      <c r="IH560" s="135"/>
      <c r="IR560" s="135"/>
      <c r="JB560" s="135"/>
      <c r="JL560" s="135"/>
    </row>
    <row xmlns:x14ac="http://schemas.microsoft.com/office/spreadsheetml/2009/9/ac" r="561" s="3" customFormat="true" x14ac:dyDescent="0.25">
      <c r="A561" s="419"/>
      <c r="B561" s="135"/>
      <c r="L561" s="135"/>
      <c r="V561" s="135"/>
      <c r="AF561" s="135"/>
      <c r="AP561" s="135"/>
      <c r="AZ561" s="135"/>
      <c r="BJ561" s="135"/>
      <c r="BT561" s="135"/>
      <c r="CD561" s="135"/>
      <c r="CN561" s="135"/>
      <c r="CO561" s="135"/>
      <c r="CP561" s="135"/>
      <c r="CQ561" s="135"/>
      <c r="CR561" s="135"/>
      <c r="CS561" s="135"/>
      <c r="CT561" s="135"/>
      <c r="CU561" s="135"/>
      <c r="CX561" s="135"/>
      <c r="DH561" s="135"/>
      <c r="DR561" s="135"/>
      <c r="EB561" s="135"/>
      <c r="EL561" s="135"/>
      <c r="EV561" s="135"/>
      <c r="FF561" s="135"/>
      <c r="FP561" s="135"/>
      <c r="FZ561" s="135"/>
      <c r="GJ561" s="135"/>
      <c r="GT561" s="135"/>
      <c r="HD561" s="135"/>
      <c r="HN561" s="135"/>
      <c r="HX561" s="135"/>
      <c r="IH561" s="135"/>
      <c r="IR561" s="135"/>
      <c r="JB561" s="135"/>
      <c r="JL561" s="135"/>
    </row>
    <row xmlns:x14ac="http://schemas.microsoft.com/office/spreadsheetml/2009/9/ac" r="562" s="3" customFormat="true" x14ac:dyDescent="0.25">
      <c r="A562" s="419"/>
      <c r="B562" s="135"/>
      <c r="L562" s="135"/>
      <c r="V562" s="135"/>
      <c r="AF562" s="135"/>
      <c r="AP562" s="135"/>
      <c r="AZ562" s="135"/>
      <c r="BJ562" s="135"/>
      <c r="BT562" s="135"/>
      <c r="CD562" s="135"/>
      <c r="CN562" s="135"/>
      <c r="CO562" s="135"/>
      <c r="CP562" s="135"/>
      <c r="CQ562" s="135"/>
      <c r="CR562" s="135"/>
      <c r="CS562" s="135"/>
      <c r="CT562" s="135"/>
      <c r="CU562" s="135"/>
      <c r="CX562" s="135"/>
      <c r="DH562" s="135"/>
      <c r="DR562" s="135"/>
      <c r="EB562" s="135"/>
      <c r="EL562" s="135"/>
      <c r="EV562" s="135"/>
      <c r="FF562" s="135"/>
      <c r="FP562" s="135"/>
      <c r="FZ562" s="135"/>
      <c r="GJ562" s="135"/>
      <c r="GT562" s="135"/>
      <c r="HD562" s="135"/>
      <c r="HN562" s="135"/>
      <c r="HX562" s="135"/>
      <c r="IH562" s="135"/>
      <c r="IR562" s="135"/>
      <c r="JB562" s="135"/>
      <c r="JL562" s="135"/>
    </row>
    <row xmlns:x14ac="http://schemas.microsoft.com/office/spreadsheetml/2009/9/ac" r="563" s="3" customFormat="true" x14ac:dyDescent="0.25">
      <c r="A563" s="419"/>
      <c r="B563" s="135"/>
      <c r="L563" s="135"/>
      <c r="V563" s="135"/>
      <c r="AF563" s="135"/>
      <c r="AP563" s="135"/>
      <c r="AZ563" s="135"/>
      <c r="BJ563" s="135"/>
      <c r="BT563" s="135"/>
      <c r="CD563" s="135"/>
      <c r="CN563" s="135"/>
      <c r="CO563" s="135"/>
      <c r="CP563" s="135"/>
      <c r="CQ563" s="135"/>
      <c r="CR563" s="135"/>
      <c r="CS563" s="135"/>
      <c r="CT563" s="135"/>
      <c r="CU563" s="135"/>
      <c r="CX563" s="135"/>
      <c r="DH563" s="135"/>
      <c r="DR563" s="135"/>
      <c r="EB563" s="135"/>
      <c r="EL563" s="135"/>
      <c r="EV563" s="135"/>
      <c r="FF563" s="135"/>
      <c r="FP563" s="135"/>
      <c r="FZ563" s="135"/>
      <c r="GJ563" s="135"/>
      <c r="GT563" s="135"/>
      <c r="HD563" s="135"/>
      <c r="HN563" s="135"/>
      <c r="HX563" s="135"/>
      <c r="IH563" s="135"/>
      <c r="IR563" s="135"/>
      <c r="JB563" s="135"/>
      <c r="JL563" s="135"/>
    </row>
    <row xmlns:x14ac="http://schemas.microsoft.com/office/spreadsheetml/2009/9/ac" r="564" s="3" customFormat="true" x14ac:dyDescent="0.25">
      <c r="A564" s="419"/>
      <c r="B564" s="135"/>
      <c r="L564" s="135"/>
      <c r="V564" s="135"/>
      <c r="AF564" s="135"/>
      <c r="AP564" s="135"/>
      <c r="AZ564" s="135"/>
      <c r="BJ564" s="135"/>
      <c r="BT564" s="135"/>
      <c r="CD564" s="135"/>
      <c r="CN564" s="135"/>
      <c r="CO564" s="135"/>
      <c r="CP564" s="135"/>
      <c r="CQ564" s="135"/>
      <c r="CR564" s="135"/>
      <c r="CS564" s="135"/>
      <c r="CT564" s="135"/>
      <c r="CU564" s="135"/>
      <c r="CX564" s="135"/>
      <c r="DH564" s="135"/>
      <c r="DR564" s="135"/>
      <c r="EB564" s="135"/>
      <c r="EL564" s="135"/>
      <c r="EV564" s="135"/>
      <c r="FF564" s="135"/>
      <c r="FP564" s="135"/>
      <c r="FZ564" s="135"/>
      <c r="GJ564" s="135"/>
      <c r="GT564" s="135"/>
      <c r="HD564" s="135"/>
      <c r="HN564" s="135"/>
      <c r="HX564" s="135"/>
      <c r="IH564" s="135"/>
      <c r="IR564" s="135"/>
      <c r="JB564" s="135"/>
      <c r="JL564" s="135"/>
    </row>
    <row xmlns:x14ac="http://schemas.microsoft.com/office/spreadsheetml/2009/9/ac" r="565" s="3" customFormat="true" x14ac:dyDescent="0.25">
      <c r="A565" s="419"/>
      <c r="B565" s="135"/>
      <c r="L565" s="135"/>
      <c r="V565" s="135"/>
      <c r="AF565" s="135"/>
      <c r="AP565" s="135"/>
      <c r="AZ565" s="135"/>
      <c r="BJ565" s="135"/>
      <c r="BT565" s="135"/>
      <c r="CD565" s="135"/>
      <c r="CN565" s="135"/>
      <c r="CO565" s="135"/>
      <c r="CP565" s="135"/>
      <c r="CQ565" s="135"/>
      <c r="CR565" s="135"/>
      <c r="CS565" s="135"/>
      <c r="CT565" s="135"/>
      <c r="CU565" s="135"/>
      <c r="CX565" s="135"/>
      <c r="DH565" s="135"/>
      <c r="DR565" s="135"/>
      <c r="EB565" s="135"/>
      <c r="EL565" s="135"/>
      <c r="EV565" s="135"/>
      <c r="FF565" s="135"/>
      <c r="FP565" s="135"/>
      <c r="FZ565" s="135"/>
      <c r="GJ565" s="135"/>
      <c r="GT565" s="135"/>
      <c r="HD565" s="135"/>
      <c r="HN565" s="135"/>
      <c r="HX565" s="135"/>
      <c r="IH565" s="135"/>
      <c r="IR565" s="135"/>
      <c r="JB565" s="135"/>
      <c r="JL565" s="135"/>
    </row>
    <row xmlns:x14ac="http://schemas.microsoft.com/office/spreadsheetml/2009/9/ac" r="566" s="3" customFormat="true" x14ac:dyDescent="0.25">
      <c r="A566" s="419"/>
      <c r="B566" s="135"/>
      <c r="L566" s="135"/>
      <c r="V566" s="135"/>
      <c r="AF566" s="135"/>
      <c r="AP566" s="135"/>
      <c r="AZ566" s="135"/>
      <c r="BJ566" s="135"/>
      <c r="BT566" s="135"/>
      <c r="CD566" s="135"/>
      <c r="CN566" s="135"/>
      <c r="CO566" s="135"/>
      <c r="CP566" s="135"/>
      <c r="CQ566" s="135"/>
      <c r="CR566" s="135"/>
      <c r="CS566" s="135"/>
      <c r="CT566" s="135"/>
      <c r="CU566" s="135"/>
      <c r="CX566" s="135"/>
      <c r="DH566" s="135"/>
      <c r="DR566" s="135"/>
      <c r="EB566" s="135"/>
      <c r="EL566" s="135"/>
      <c r="EV566" s="135"/>
      <c r="FF566" s="135"/>
      <c r="FP566" s="135"/>
      <c r="FZ566" s="135"/>
      <c r="GJ566" s="135"/>
      <c r="GT566" s="135"/>
      <c r="HD566" s="135"/>
      <c r="HN566" s="135"/>
      <c r="HX566" s="135"/>
      <c r="IH566" s="135"/>
      <c r="IR566" s="135"/>
      <c r="JB566" s="135"/>
      <c r="JL566" s="135"/>
    </row>
    <row xmlns:x14ac="http://schemas.microsoft.com/office/spreadsheetml/2009/9/ac" r="567" s="3" customFormat="true" x14ac:dyDescent="0.25">
      <c r="A567" s="419"/>
      <c r="B567" s="135"/>
      <c r="L567" s="135"/>
      <c r="V567" s="135"/>
      <c r="AF567" s="135"/>
      <c r="AP567" s="135"/>
      <c r="AZ567" s="135"/>
      <c r="BJ567" s="135"/>
      <c r="BT567" s="135"/>
      <c r="CD567" s="135"/>
      <c r="CN567" s="135"/>
      <c r="CO567" s="135"/>
      <c r="CP567" s="135"/>
      <c r="CQ567" s="135"/>
      <c r="CR567" s="135"/>
      <c r="CS567" s="135"/>
      <c r="CT567" s="135"/>
      <c r="CU567" s="135"/>
      <c r="CX567" s="135"/>
      <c r="DH567" s="135"/>
      <c r="DR567" s="135"/>
      <c r="EB567" s="135"/>
      <c r="EL567" s="135"/>
      <c r="EV567" s="135"/>
      <c r="FF567" s="135"/>
      <c r="FP567" s="135"/>
      <c r="FZ567" s="135"/>
      <c r="GJ567" s="135"/>
      <c r="GT567" s="135"/>
      <c r="HD567" s="135"/>
      <c r="HN567" s="135"/>
      <c r="HX567" s="135"/>
      <c r="IH567" s="135"/>
      <c r="IR567" s="135"/>
      <c r="JB567" s="135"/>
      <c r="JL567" s="135"/>
    </row>
    <row xmlns:x14ac="http://schemas.microsoft.com/office/spreadsheetml/2009/9/ac" r="568" s="3" customFormat="true" x14ac:dyDescent="0.25">
      <c r="A568" s="419"/>
      <c r="B568" s="135"/>
      <c r="L568" s="135"/>
      <c r="V568" s="135"/>
      <c r="AF568" s="135"/>
      <c r="AP568" s="135"/>
      <c r="AZ568" s="135"/>
      <c r="BJ568" s="135"/>
      <c r="BT568" s="135"/>
      <c r="CD568" s="135"/>
      <c r="CN568" s="135"/>
      <c r="CO568" s="135"/>
      <c r="CP568" s="135"/>
      <c r="CQ568" s="135"/>
      <c r="CR568" s="135"/>
      <c r="CS568" s="135"/>
      <c r="CT568" s="135"/>
      <c r="CU568" s="135"/>
      <c r="CX568" s="135"/>
      <c r="DH568" s="135"/>
      <c r="DR568" s="135"/>
      <c r="EB568" s="135"/>
      <c r="EL568" s="135"/>
      <c r="EV568" s="135"/>
      <c r="FF568" s="135"/>
      <c r="FP568" s="135"/>
      <c r="FZ568" s="135"/>
      <c r="GJ568" s="135"/>
      <c r="GT568" s="135"/>
      <c r="HD568" s="135"/>
      <c r="HN568" s="135"/>
      <c r="HX568" s="135"/>
      <c r="IH568" s="135"/>
      <c r="IR568" s="135"/>
      <c r="JB568" s="135"/>
      <c r="JL568" s="135"/>
    </row>
    <row xmlns:x14ac="http://schemas.microsoft.com/office/spreadsheetml/2009/9/ac" r="569" s="3" customFormat="true" x14ac:dyDescent="0.25">
      <c r="A569" s="419"/>
      <c r="B569" s="135"/>
      <c r="L569" s="135"/>
      <c r="V569" s="135"/>
      <c r="AF569" s="135"/>
      <c r="AP569" s="135"/>
      <c r="AZ569" s="135"/>
      <c r="BJ569" s="135"/>
      <c r="BT569" s="135"/>
      <c r="CD569" s="135"/>
      <c r="CN569" s="135"/>
      <c r="CO569" s="135"/>
      <c r="CP569" s="135"/>
      <c r="CQ569" s="135"/>
      <c r="CR569" s="135"/>
      <c r="CS569" s="135"/>
      <c r="CT569" s="135"/>
      <c r="CU569" s="135"/>
      <c r="CX569" s="135"/>
      <c r="DH569" s="135"/>
      <c r="DR569" s="135"/>
      <c r="EB569" s="135"/>
      <c r="EL569" s="135"/>
      <c r="EV569" s="135"/>
      <c r="FF569" s="135"/>
      <c r="FP569" s="135"/>
      <c r="FZ569" s="135"/>
      <c r="GJ569" s="135"/>
      <c r="GT569" s="135"/>
      <c r="HD569" s="135"/>
      <c r="HN569" s="135"/>
      <c r="HX569" s="135"/>
      <c r="IH569" s="135"/>
      <c r="IR569" s="135"/>
      <c r="JB569" s="135"/>
      <c r="JL569" s="135"/>
    </row>
    <row xmlns:x14ac="http://schemas.microsoft.com/office/spreadsheetml/2009/9/ac" r="570" s="3" customFormat="true" x14ac:dyDescent="0.25">
      <c r="A570" s="419"/>
      <c r="B570" s="135"/>
      <c r="L570" s="135"/>
      <c r="V570" s="135"/>
      <c r="AF570" s="135"/>
      <c r="AP570" s="135"/>
      <c r="AZ570" s="135"/>
      <c r="BJ570" s="135"/>
      <c r="BT570" s="135"/>
      <c r="CD570" s="135"/>
      <c r="CN570" s="135"/>
      <c r="CO570" s="135"/>
      <c r="CP570" s="135"/>
      <c r="CQ570" s="135"/>
      <c r="CR570" s="135"/>
      <c r="CS570" s="135"/>
      <c r="CT570" s="135"/>
      <c r="CU570" s="135"/>
      <c r="CX570" s="135"/>
      <c r="DH570" s="135"/>
      <c r="DR570" s="135"/>
      <c r="EB570" s="135"/>
      <c r="EL570" s="135"/>
      <c r="EV570" s="135"/>
      <c r="FF570" s="135"/>
      <c r="FP570" s="135"/>
      <c r="FZ570" s="135"/>
      <c r="GJ570" s="135"/>
      <c r="GT570" s="135"/>
      <c r="HD570" s="135"/>
      <c r="HN570" s="135"/>
      <c r="HX570" s="135"/>
      <c r="IH570" s="135"/>
      <c r="IR570" s="135"/>
      <c r="JB570" s="135"/>
      <c r="JL570" s="135"/>
    </row>
    <row xmlns:x14ac="http://schemas.microsoft.com/office/spreadsheetml/2009/9/ac" r="571" s="3" customFormat="true" x14ac:dyDescent="0.25">
      <c r="A571" s="419"/>
      <c r="B571" s="135"/>
      <c r="L571" s="135"/>
      <c r="V571" s="135"/>
      <c r="AF571" s="135"/>
      <c r="AP571" s="135"/>
      <c r="AZ571" s="135"/>
      <c r="BJ571" s="135"/>
      <c r="BT571" s="135"/>
      <c r="CD571" s="135"/>
      <c r="CN571" s="135"/>
      <c r="CO571" s="135"/>
      <c r="CP571" s="135"/>
      <c r="CQ571" s="135"/>
      <c r="CR571" s="135"/>
      <c r="CS571" s="135"/>
      <c r="CT571" s="135"/>
      <c r="CU571" s="135"/>
      <c r="CX571" s="135"/>
      <c r="DH571" s="135"/>
      <c r="DR571" s="135"/>
      <c r="EB571" s="135"/>
      <c r="EL571" s="135"/>
      <c r="EV571" s="135"/>
      <c r="FF571" s="135"/>
      <c r="FP571" s="135"/>
      <c r="FZ571" s="135"/>
      <c r="GJ571" s="135"/>
      <c r="GT571" s="135"/>
      <c r="HD571" s="135"/>
      <c r="HN571" s="135"/>
      <c r="HX571" s="135"/>
      <c r="IH571" s="135"/>
      <c r="IR571" s="135"/>
      <c r="JB571" s="135"/>
      <c r="JL571" s="135"/>
    </row>
    <row xmlns:x14ac="http://schemas.microsoft.com/office/spreadsheetml/2009/9/ac" r="572" s="3" customFormat="true" x14ac:dyDescent="0.25">
      <c r="A572" s="419"/>
      <c r="B572" s="135"/>
      <c r="L572" s="135"/>
      <c r="V572" s="135"/>
      <c r="AF572" s="135"/>
      <c r="AP572" s="135"/>
      <c r="AZ572" s="135"/>
      <c r="BJ572" s="135"/>
      <c r="BT572" s="135"/>
      <c r="CD572" s="135"/>
      <c r="CN572" s="135"/>
      <c r="CO572" s="135"/>
      <c r="CP572" s="135"/>
      <c r="CQ572" s="135"/>
      <c r="CR572" s="135"/>
      <c r="CS572" s="135"/>
      <c r="CT572" s="135"/>
      <c r="CU572" s="135"/>
      <c r="CX572" s="135"/>
      <c r="DH572" s="135"/>
      <c r="DR572" s="135"/>
      <c r="EB572" s="135"/>
      <c r="EL572" s="135"/>
      <c r="EV572" s="135"/>
      <c r="FF572" s="135"/>
      <c r="FP572" s="135"/>
      <c r="FZ572" s="135"/>
      <c r="GJ572" s="135"/>
      <c r="GT572" s="135"/>
      <c r="HD572" s="135"/>
      <c r="HN572" s="135"/>
      <c r="HX572" s="135"/>
      <c r="IH572" s="135"/>
      <c r="IR572" s="135"/>
      <c r="JB572" s="135"/>
      <c r="JL572" s="135"/>
    </row>
    <row xmlns:x14ac="http://schemas.microsoft.com/office/spreadsheetml/2009/9/ac" r="573" s="3" customFormat="true" x14ac:dyDescent="0.25">
      <c r="A573" s="419"/>
      <c r="B573" s="135"/>
      <c r="L573" s="135"/>
      <c r="V573" s="135"/>
      <c r="AF573" s="135"/>
      <c r="AP573" s="135"/>
      <c r="AZ573" s="135"/>
      <c r="BJ573" s="135"/>
      <c r="BT573" s="135"/>
      <c r="CD573" s="135"/>
      <c r="CN573" s="135"/>
      <c r="CO573" s="135"/>
      <c r="CP573" s="135"/>
      <c r="CQ573" s="135"/>
      <c r="CR573" s="135"/>
      <c r="CS573" s="135"/>
      <c r="CT573" s="135"/>
      <c r="CU573" s="135"/>
      <c r="CX573" s="135"/>
      <c r="DH573" s="135"/>
      <c r="DR573" s="135"/>
      <c r="EB573" s="135"/>
      <c r="EL573" s="135"/>
      <c r="EV573" s="135"/>
      <c r="FF573" s="135"/>
      <c r="FP573" s="135"/>
      <c r="FZ573" s="135"/>
      <c r="GJ573" s="135"/>
      <c r="GT573" s="135"/>
      <c r="HD573" s="135"/>
      <c r="HN573" s="135"/>
      <c r="HX573" s="135"/>
      <c r="IH573" s="135"/>
      <c r="IR573" s="135"/>
      <c r="JB573" s="135"/>
      <c r="JL573" s="135"/>
    </row>
    <row xmlns:x14ac="http://schemas.microsoft.com/office/spreadsheetml/2009/9/ac" r="574" s="3" customFormat="true" x14ac:dyDescent="0.25">
      <c r="A574" s="419"/>
      <c r="B574" s="135"/>
      <c r="L574" s="135"/>
      <c r="V574" s="135"/>
      <c r="AF574" s="135"/>
      <c r="AP574" s="135"/>
      <c r="AZ574" s="135"/>
      <c r="BJ574" s="135"/>
      <c r="BT574" s="135"/>
      <c r="CD574" s="135"/>
      <c r="CN574" s="135"/>
      <c r="CO574" s="135"/>
      <c r="CP574" s="135"/>
      <c r="CQ574" s="135"/>
      <c r="CR574" s="135"/>
      <c r="CS574" s="135"/>
      <c r="CT574" s="135"/>
      <c r="CU574" s="135"/>
      <c r="CX574" s="135"/>
      <c r="DH574" s="135"/>
      <c r="DR574" s="135"/>
      <c r="EB574" s="135"/>
      <c r="EL574" s="135"/>
      <c r="EV574" s="135"/>
      <c r="FF574" s="135"/>
      <c r="FP574" s="135"/>
      <c r="FZ574" s="135"/>
      <c r="GJ574" s="135"/>
      <c r="GT574" s="135"/>
      <c r="HD574" s="135"/>
      <c r="HN574" s="135"/>
      <c r="HX574" s="135"/>
      <c r="IH574" s="135"/>
      <c r="IR574" s="135"/>
      <c r="JB574" s="135"/>
      <c r="JL574" s="135"/>
    </row>
    <row xmlns:x14ac="http://schemas.microsoft.com/office/spreadsheetml/2009/9/ac" r="575" s="3" customFormat="true" x14ac:dyDescent="0.25">
      <c r="A575" s="419"/>
      <c r="B575" s="135"/>
      <c r="L575" s="135"/>
      <c r="V575" s="135"/>
      <c r="AF575" s="135"/>
      <c r="AP575" s="135"/>
      <c r="AZ575" s="135"/>
      <c r="BJ575" s="135"/>
      <c r="BT575" s="135"/>
      <c r="CD575" s="135"/>
      <c r="CN575" s="135"/>
      <c r="CO575" s="135"/>
      <c r="CP575" s="135"/>
      <c r="CQ575" s="135"/>
      <c r="CR575" s="135"/>
      <c r="CS575" s="135"/>
      <c r="CT575" s="135"/>
      <c r="CU575" s="135"/>
      <c r="CX575" s="135"/>
      <c r="DH575" s="135"/>
      <c r="DR575" s="135"/>
      <c r="EB575" s="135"/>
      <c r="EL575" s="135"/>
      <c r="EV575" s="135"/>
      <c r="FF575" s="135"/>
      <c r="FP575" s="135"/>
      <c r="FZ575" s="135"/>
      <c r="GJ575" s="135"/>
      <c r="GT575" s="135"/>
      <c r="HD575" s="135"/>
      <c r="HN575" s="135"/>
      <c r="HX575" s="135"/>
      <c r="IH575" s="135"/>
      <c r="IR575" s="135"/>
      <c r="JB575" s="135"/>
      <c r="JL575" s="135"/>
    </row>
    <row xmlns:x14ac="http://schemas.microsoft.com/office/spreadsheetml/2009/9/ac" r="576" s="3" customFormat="true" x14ac:dyDescent="0.25">
      <c r="A576" s="419"/>
      <c r="B576" s="135"/>
      <c r="L576" s="135"/>
      <c r="V576" s="135"/>
      <c r="AF576" s="135"/>
      <c r="AP576" s="135"/>
      <c r="AZ576" s="135"/>
      <c r="BJ576" s="135"/>
      <c r="BT576" s="135"/>
      <c r="CD576" s="135"/>
      <c r="CN576" s="135"/>
      <c r="CO576" s="135"/>
      <c r="CP576" s="135"/>
      <c r="CQ576" s="135"/>
      <c r="CR576" s="135"/>
      <c r="CS576" s="135"/>
      <c r="CT576" s="135"/>
      <c r="CU576" s="135"/>
      <c r="CX576" s="135"/>
      <c r="DH576" s="135"/>
      <c r="DR576" s="135"/>
      <c r="EB576" s="135"/>
      <c r="EL576" s="135"/>
      <c r="EV576" s="135"/>
      <c r="FF576" s="135"/>
      <c r="FP576" s="135"/>
      <c r="FZ576" s="135"/>
      <c r="GJ576" s="135"/>
      <c r="GT576" s="135"/>
      <c r="HD576" s="135"/>
      <c r="HN576" s="135"/>
      <c r="HX576" s="135"/>
      <c r="IH576" s="135"/>
      <c r="IR576" s="135"/>
      <c r="JB576" s="135"/>
      <c r="JL576" s="135"/>
    </row>
    <row xmlns:x14ac="http://schemas.microsoft.com/office/spreadsheetml/2009/9/ac" r="577" s="3" customFormat="true" x14ac:dyDescent="0.25">
      <c r="A577" s="419"/>
      <c r="B577" s="135"/>
      <c r="L577" s="135"/>
      <c r="V577" s="135"/>
      <c r="AF577" s="135"/>
      <c r="AP577" s="135"/>
      <c r="AZ577" s="135"/>
      <c r="BJ577" s="135"/>
      <c r="BT577" s="135"/>
      <c r="CD577" s="135"/>
      <c r="CN577" s="135"/>
      <c r="CO577" s="135"/>
      <c r="CP577" s="135"/>
      <c r="CQ577" s="135"/>
      <c r="CR577" s="135"/>
      <c r="CS577" s="135"/>
      <c r="CT577" s="135"/>
      <c r="CU577" s="135"/>
      <c r="CX577" s="135"/>
      <c r="DH577" s="135"/>
      <c r="DR577" s="135"/>
      <c r="EB577" s="135"/>
      <c r="EL577" s="135"/>
      <c r="EV577" s="135"/>
      <c r="FF577" s="135"/>
      <c r="FP577" s="135"/>
      <c r="FZ577" s="135"/>
      <c r="GJ577" s="135"/>
      <c r="GT577" s="135"/>
      <c r="HD577" s="135"/>
      <c r="HN577" s="135"/>
      <c r="HX577" s="135"/>
      <c r="IH577" s="135"/>
      <c r="IR577" s="135"/>
      <c r="JB577" s="135"/>
      <c r="JL577" s="135"/>
    </row>
    <row xmlns:x14ac="http://schemas.microsoft.com/office/spreadsheetml/2009/9/ac" r="578" s="3" customFormat="true" x14ac:dyDescent="0.25">
      <c r="A578" s="419"/>
      <c r="B578" s="135"/>
      <c r="L578" s="135"/>
      <c r="V578" s="135"/>
      <c r="AF578" s="135"/>
      <c r="AP578" s="135"/>
      <c r="AZ578" s="135"/>
      <c r="BJ578" s="135"/>
      <c r="BT578" s="135"/>
      <c r="CD578" s="135"/>
      <c r="CN578" s="135"/>
      <c r="CO578" s="135"/>
      <c r="CP578" s="135"/>
      <c r="CQ578" s="135"/>
      <c r="CR578" s="135"/>
      <c r="CS578" s="135"/>
      <c r="CT578" s="135"/>
      <c r="CU578" s="135"/>
      <c r="CX578" s="135"/>
      <c r="DH578" s="135"/>
      <c r="DR578" s="135"/>
      <c r="EB578" s="135"/>
      <c r="EL578" s="135"/>
      <c r="EV578" s="135"/>
      <c r="FF578" s="135"/>
      <c r="FP578" s="135"/>
      <c r="FZ578" s="135"/>
      <c r="GJ578" s="135"/>
      <c r="GT578" s="135"/>
      <c r="HD578" s="135"/>
      <c r="HN578" s="135"/>
      <c r="HX578" s="135"/>
      <c r="IH578" s="135"/>
      <c r="IR578" s="135"/>
      <c r="JB578" s="135"/>
      <c r="JL578" s="135"/>
    </row>
    <row xmlns:x14ac="http://schemas.microsoft.com/office/spreadsheetml/2009/9/ac" r="579" s="3" customFormat="true" x14ac:dyDescent="0.25">
      <c r="A579" s="419"/>
      <c r="B579" s="135"/>
      <c r="L579" s="135"/>
      <c r="V579" s="135"/>
      <c r="AF579" s="135"/>
      <c r="AP579" s="135"/>
      <c r="AZ579" s="135"/>
      <c r="BJ579" s="135"/>
      <c r="BT579" s="135"/>
      <c r="CD579" s="135"/>
      <c r="CN579" s="135"/>
      <c r="CO579" s="135"/>
      <c r="CP579" s="135"/>
      <c r="CQ579" s="135"/>
      <c r="CR579" s="135"/>
      <c r="CS579" s="135"/>
      <c r="CT579" s="135"/>
      <c r="CU579" s="135"/>
      <c r="CX579" s="135"/>
      <c r="DH579" s="135"/>
      <c r="DR579" s="135"/>
      <c r="EB579" s="135"/>
      <c r="EL579" s="135"/>
      <c r="EV579" s="135"/>
      <c r="FF579" s="135"/>
      <c r="FP579" s="135"/>
      <c r="FZ579" s="135"/>
      <c r="GJ579" s="135"/>
      <c r="GT579" s="135"/>
      <c r="HD579" s="135"/>
      <c r="HN579" s="135"/>
      <c r="HX579" s="135"/>
      <c r="IH579" s="135"/>
      <c r="IR579" s="135"/>
      <c r="JB579" s="135"/>
      <c r="JL579" s="135"/>
    </row>
    <row xmlns:x14ac="http://schemas.microsoft.com/office/spreadsheetml/2009/9/ac" r="580" s="3" customFormat="true" x14ac:dyDescent="0.25">
      <c r="A580" s="419"/>
      <c r="B580" s="135"/>
      <c r="L580" s="135"/>
      <c r="V580" s="135"/>
      <c r="AF580" s="135"/>
      <c r="AP580" s="135"/>
      <c r="AZ580" s="135"/>
      <c r="BJ580" s="135"/>
      <c r="BT580" s="135"/>
      <c r="CD580" s="135"/>
      <c r="CN580" s="135"/>
      <c r="CO580" s="135"/>
      <c r="CP580" s="135"/>
      <c r="CQ580" s="135"/>
      <c r="CR580" s="135"/>
      <c r="CS580" s="135"/>
      <c r="CT580" s="135"/>
      <c r="CU580" s="135"/>
      <c r="CX580" s="135"/>
      <c r="DH580" s="135"/>
      <c r="DR580" s="135"/>
      <c r="EB580" s="135"/>
      <c r="EL580" s="135"/>
      <c r="EV580" s="135"/>
      <c r="FF580" s="135"/>
      <c r="FP580" s="135"/>
      <c r="FZ580" s="135"/>
      <c r="GJ580" s="135"/>
      <c r="GT580" s="135"/>
      <c r="HD580" s="135"/>
      <c r="HN580" s="135"/>
      <c r="HX580" s="135"/>
      <c r="IH580" s="135"/>
      <c r="IR580" s="135"/>
      <c r="JB580" s="135"/>
      <c r="JL580" s="135"/>
    </row>
    <row xmlns:x14ac="http://schemas.microsoft.com/office/spreadsheetml/2009/9/ac" r="581" s="3" customFormat="true" x14ac:dyDescent="0.25">
      <c r="A581" s="419"/>
      <c r="B581" s="135"/>
      <c r="L581" s="135"/>
      <c r="V581" s="135"/>
      <c r="AF581" s="135"/>
      <c r="AP581" s="135"/>
      <c r="AZ581" s="135"/>
      <c r="BJ581" s="135"/>
      <c r="BT581" s="135"/>
      <c r="CD581" s="135"/>
      <c r="CN581" s="135"/>
      <c r="CO581" s="135"/>
      <c r="CP581" s="135"/>
      <c r="CQ581" s="135"/>
      <c r="CR581" s="135"/>
      <c r="CS581" s="135"/>
      <c r="CT581" s="135"/>
      <c r="CU581" s="135"/>
      <c r="CX581" s="135"/>
      <c r="DH581" s="135"/>
      <c r="DR581" s="135"/>
      <c r="EB581" s="135"/>
      <c r="EL581" s="135"/>
      <c r="EV581" s="135"/>
      <c r="FF581" s="135"/>
      <c r="FP581" s="135"/>
      <c r="FZ581" s="135"/>
      <c r="GJ581" s="135"/>
      <c r="GT581" s="135"/>
      <c r="HD581" s="135"/>
      <c r="HN581" s="135"/>
      <c r="HX581" s="135"/>
      <c r="IH581" s="135"/>
      <c r="IR581" s="135"/>
      <c r="JB581" s="135"/>
      <c r="JL581" s="135"/>
    </row>
    <row xmlns:x14ac="http://schemas.microsoft.com/office/spreadsheetml/2009/9/ac" r="582" s="3" customFormat="true" x14ac:dyDescent="0.25">
      <c r="A582" s="419"/>
      <c r="B582" s="135"/>
      <c r="L582" s="135"/>
      <c r="V582" s="135"/>
      <c r="AF582" s="135"/>
      <c r="AP582" s="135"/>
      <c r="AZ582" s="135"/>
      <c r="BJ582" s="135"/>
      <c r="BT582" s="135"/>
      <c r="CD582" s="135"/>
      <c r="CN582" s="135"/>
      <c r="CO582" s="135"/>
      <c r="CP582" s="135"/>
      <c r="CQ582" s="135"/>
      <c r="CR582" s="135"/>
      <c r="CS582" s="135"/>
      <c r="CT582" s="135"/>
      <c r="CU582" s="135"/>
      <c r="CX582" s="135"/>
      <c r="DH582" s="135"/>
      <c r="DR582" s="135"/>
      <c r="EB582" s="135"/>
      <c r="EL582" s="135"/>
      <c r="EV582" s="135"/>
      <c r="FF582" s="135"/>
      <c r="FP582" s="135"/>
      <c r="FZ582" s="135"/>
      <c r="GJ582" s="135"/>
      <c r="GT582" s="135"/>
      <c r="HD582" s="135"/>
      <c r="HN582" s="135"/>
      <c r="HX582" s="135"/>
      <c r="IH582" s="135"/>
      <c r="IR582" s="135"/>
      <c r="JB582" s="135"/>
      <c r="JL582" s="135"/>
    </row>
    <row xmlns:x14ac="http://schemas.microsoft.com/office/spreadsheetml/2009/9/ac" r="583" s="3" customFormat="true" x14ac:dyDescent="0.25">
      <c r="A583" s="419"/>
      <c r="B583" s="135"/>
      <c r="L583" s="135"/>
      <c r="V583" s="135"/>
      <c r="AF583" s="135"/>
      <c r="AP583" s="135"/>
      <c r="AZ583" s="135"/>
      <c r="BJ583" s="135"/>
      <c r="BT583" s="135"/>
      <c r="CD583" s="135"/>
      <c r="CN583" s="135"/>
      <c r="CO583" s="135"/>
      <c r="CP583" s="135"/>
      <c r="CQ583" s="135"/>
      <c r="CR583" s="135"/>
      <c r="CS583" s="135"/>
      <c r="CT583" s="135"/>
      <c r="CU583" s="135"/>
      <c r="CX583" s="135"/>
      <c r="DH583" s="135"/>
      <c r="DR583" s="135"/>
      <c r="EB583" s="135"/>
      <c r="EL583" s="135"/>
      <c r="EV583" s="135"/>
      <c r="FF583" s="135"/>
      <c r="FP583" s="135"/>
      <c r="FZ583" s="135"/>
      <c r="GJ583" s="135"/>
      <c r="GT583" s="135"/>
      <c r="HD583" s="135"/>
      <c r="HN583" s="135"/>
      <c r="HX583" s="135"/>
      <c r="IH583" s="135"/>
      <c r="IR583" s="135"/>
      <c r="JB583" s="135"/>
      <c r="JL583" s="135"/>
    </row>
    <row xmlns:x14ac="http://schemas.microsoft.com/office/spreadsheetml/2009/9/ac" r="584" s="3" customFormat="true" x14ac:dyDescent="0.25">
      <c r="A584" s="419"/>
      <c r="B584" s="135"/>
      <c r="L584" s="135"/>
      <c r="V584" s="135"/>
      <c r="AF584" s="135"/>
      <c r="AP584" s="135"/>
      <c r="AZ584" s="135"/>
      <c r="BJ584" s="135"/>
      <c r="BT584" s="135"/>
      <c r="CD584" s="135"/>
      <c r="CN584" s="135"/>
      <c r="CO584" s="135"/>
      <c r="CP584" s="135"/>
      <c r="CQ584" s="135"/>
      <c r="CR584" s="135"/>
      <c r="CS584" s="135"/>
      <c r="CT584" s="135"/>
      <c r="CU584" s="135"/>
      <c r="CX584" s="135"/>
      <c r="DH584" s="135"/>
      <c r="DR584" s="135"/>
      <c r="EB584" s="135"/>
      <c r="EL584" s="135"/>
      <c r="EV584" s="135"/>
      <c r="FF584" s="135"/>
      <c r="FP584" s="135"/>
      <c r="FZ584" s="135"/>
      <c r="GJ584" s="135"/>
      <c r="GT584" s="135"/>
      <c r="HD584" s="135"/>
      <c r="HN584" s="135"/>
      <c r="HX584" s="135"/>
      <c r="IH584" s="135"/>
      <c r="IR584" s="135"/>
      <c r="JB584" s="135"/>
      <c r="JL584" s="135"/>
    </row>
    <row xmlns:x14ac="http://schemas.microsoft.com/office/spreadsheetml/2009/9/ac" r="585" s="3" customFormat="true" x14ac:dyDescent="0.25">
      <c r="A585" s="419"/>
      <c r="B585" s="135"/>
      <c r="L585" s="135"/>
      <c r="V585" s="135"/>
      <c r="AF585" s="135"/>
      <c r="AP585" s="135"/>
      <c r="AZ585" s="135"/>
      <c r="BJ585" s="135"/>
      <c r="BT585" s="135"/>
      <c r="CD585" s="135"/>
      <c r="CN585" s="135"/>
      <c r="CO585" s="135"/>
      <c r="CP585" s="135"/>
      <c r="CQ585" s="135"/>
      <c r="CR585" s="135"/>
      <c r="CS585" s="135"/>
      <c r="CT585" s="135"/>
      <c r="CU585" s="135"/>
      <c r="CX585" s="135"/>
      <c r="DH585" s="135"/>
      <c r="DR585" s="135"/>
      <c r="EB585" s="135"/>
      <c r="EL585" s="135"/>
      <c r="EV585" s="135"/>
      <c r="FF585" s="135"/>
      <c r="FP585" s="135"/>
      <c r="FZ585" s="135"/>
      <c r="GJ585" s="135"/>
      <c r="GT585" s="135"/>
      <c r="HD585" s="135"/>
      <c r="HN585" s="135"/>
      <c r="HX585" s="135"/>
      <c r="IH585" s="135"/>
      <c r="IR585" s="135"/>
      <c r="JB585" s="135"/>
      <c r="JL585" s="135"/>
    </row>
    <row xmlns:x14ac="http://schemas.microsoft.com/office/spreadsheetml/2009/9/ac" r="586" s="3" customFormat="true" x14ac:dyDescent="0.25">
      <c r="A586" s="419"/>
      <c r="B586" s="135"/>
      <c r="L586" s="135"/>
      <c r="V586" s="135"/>
      <c r="AF586" s="135"/>
      <c r="AP586" s="135"/>
      <c r="AZ586" s="135"/>
      <c r="BJ586" s="135"/>
      <c r="BT586" s="135"/>
      <c r="CD586" s="135"/>
      <c r="CN586" s="135"/>
      <c r="CO586" s="135"/>
      <c r="CP586" s="135"/>
      <c r="CQ586" s="135"/>
      <c r="CR586" s="135"/>
      <c r="CS586" s="135"/>
      <c r="CT586" s="135"/>
      <c r="CU586" s="135"/>
      <c r="CX586" s="135"/>
      <c r="DH586" s="135"/>
      <c r="DR586" s="135"/>
      <c r="EB586" s="135"/>
      <c r="EL586" s="135"/>
      <c r="EV586" s="135"/>
      <c r="FF586" s="135"/>
      <c r="FP586" s="135"/>
      <c r="FZ586" s="135"/>
      <c r="GJ586" s="135"/>
      <c r="GT586" s="135"/>
      <c r="HD586" s="135"/>
      <c r="HN586" s="135"/>
      <c r="HX586" s="135"/>
      <c r="IH586" s="135"/>
      <c r="IR586" s="135"/>
      <c r="JB586" s="135"/>
      <c r="JL586" s="135"/>
    </row>
    <row xmlns:x14ac="http://schemas.microsoft.com/office/spreadsheetml/2009/9/ac" r="587" s="3" customFormat="true" x14ac:dyDescent="0.25">
      <c r="A587" s="419"/>
      <c r="B587" s="135"/>
      <c r="L587" s="135"/>
      <c r="V587" s="135"/>
      <c r="AF587" s="135"/>
      <c r="AP587" s="135"/>
      <c r="AZ587" s="135"/>
      <c r="BJ587" s="135"/>
      <c r="BT587" s="135"/>
      <c r="CD587" s="135"/>
      <c r="CN587" s="135"/>
      <c r="CO587" s="135"/>
      <c r="CP587" s="135"/>
      <c r="CQ587" s="135"/>
      <c r="CR587" s="135"/>
      <c r="CS587" s="135"/>
      <c r="CT587" s="135"/>
      <c r="CU587" s="135"/>
      <c r="CX587" s="135"/>
      <c r="DH587" s="135"/>
      <c r="DR587" s="135"/>
      <c r="EB587" s="135"/>
      <c r="EL587" s="135"/>
      <c r="EV587" s="135"/>
      <c r="FF587" s="135"/>
      <c r="FP587" s="135"/>
      <c r="FZ587" s="135"/>
      <c r="GJ587" s="135"/>
      <c r="GT587" s="135"/>
      <c r="HD587" s="135"/>
      <c r="HN587" s="135"/>
      <c r="HX587" s="135"/>
      <c r="IH587" s="135"/>
      <c r="IR587" s="135"/>
      <c r="JB587" s="135"/>
      <c r="JL587" s="135"/>
    </row>
    <row xmlns:x14ac="http://schemas.microsoft.com/office/spreadsheetml/2009/9/ac" r="588" s="3" customFormat="true" x14ac:dyDescent="0.25">
      <c r="A588" s="419"/>
      <c r="B588" s="135"/>
      <c r="L588" s="135"/>
      <c r="V588" s="135"/>
      <c r="AF588" s="135"/>
      <c r="AP588" s="135"/>
      <c r="AZ588" s="135"/>
      <c r="BJ588" s="135"/>
      <c r="BT588" s="135"/>
      <c r="CD588" s="135"/>
      <c r="CN588" s="135"/>
      <c r="CO588" s="135"/>
      <c r="CP588" s="135"/>
      <c r="CQ588" s="135"/>
      <c r="CR588" s="135"/>
      <c r="CS588" s="135"/>
      <c r="CT588" s="135"/>
      <c r="CU588" s="135"/>
      <c r="CX588" s="135"/>
      <c r="DH588" s="135"/>
      <c r="DR588" s="135"/>
      <c r="EB588" s="135"/>
      <c r="EL588" s="135"/>
      <c r="EV588" s="135"/>
      <c r="FF588" s="135"/>
      <c r="FP588" s="135"/>
      <c r="FZ588" s="135"/>
      <c r="GJ588" s="135"/>
      <c r="GT588" s="135"/>
      <c r="HD588" s="135"/>
      <c r="HN588" s="135"/>
      <c r="HX588" s="135"/>
      <c r="IH588" s="135"/>
      <c r="IR588" s="135"/>
      <c r="JB588" s="135"/>
      <c r="JL588" s="135"/>
    </row>
    <row xmlns:x14ac="http://schemas.microsoft.com/office/spreadsheetml/2009/9/ac" r="589" s="3" customFormat="true" x14ac:dyDescent="0.25">
      <c r="A589" s="419"/>
      <c r="B589" s="135"/>
      <c r="L589" s="135"/>
      <c r="V589" s="135"/>
      <c r="AF589" s="135"/>
      <c r="AP589" s="135"/>
      <c r="AZ589" s="135"/>
      <c r="BJ589" s="135"/>
      <c r="BT589" s="135"/>
      <c r="CD589" s="135"/>
      <c r="CN589" s="135"/>
      <c r="CO589" s="135"/>
      <c r="CP589" s="135"/>
      <c r="CQ589" s="135"/>
      <c r="CR589" s="135"/>
      <c r="CS589" s="135"/>
      <c r="CT589" s="135"/>
      <c r="CU589" s="135"/>
      <c r="CX589" s="135"/>
      <c r="DH589" s="135"/>
      <c r="DR589" s="135"/>
      <c r="EB589" s="135"/>
      <c r="EL589" s="135"/>
      <c r="EV589" s="135"/>
      <c r="FF589" s="135"/>
      <c r="FP589" s="135"/>
      <c r="FZ589" s="135"/>
      <c r="GJ589" s="135"/>
      <c r="GT589" s="135"/>
      <c r="HD589" s="135"/>
      <c r="HN589" s="135"/>
      <c r="HX589" s="135"/>
      <c r="IH589" s="135"/>
      <c r="IR589" s="135"/>
      <c r="JB589" s="135"/>
      <c r="JL589" s="135"/>
    </row>
    <row xmlns:x14ac="http://schemas.microsoft.com/office/spreadsheetml/2009/9/ac" r="590" s="3" customFormat="true" x14ac:dyDescent="0.25">
      <c r="A590" s="419"/>
      <c r="B590" s="135"/>
      <c r="L590" s="135"/>
      <c r="V590" s="135"/>
      <c r="AF590" s="135"/>
      <c r="AP590" s="135"/>
      <c r="AZ590" s="135"/>
      <c r="BJ590" s="135"/>
      <c r="BT590" s="135"/>
      <c r="CD590" s="135"/>
      <c r="CN590" s="135"/>
      <c r="CO590" s="135"/>
      <c r="CP590" s="135"/>
      <c r="CQ590" s="135"/>
      <c r="CR590" s="135"/>
      <c r="CS590" s="135"/>
      <c r="CT590" s="135"/>
      <c r="CU590" s="135"/>
      <c r="CX590" s="135"/>
      <c r="DH590" s="135"/>
      <c r="DR590" s="135"/>
      <c r="EB590" s="135"/>
      <c r="EL590" s="135"/>
      <c r="EV590" s="135"/>
      <c r="FF590" s="135"/>
      <c r="FP590" s="135"/>
      <c r="FZ590" s="135"/>
      <c r="GJ590" s="135"/>
      <c r="GT590" s="135"/>
      <c r="HD590" s="135"/>
      <c r="HN590" s="135"/>
      <c r="HX590" s="135"/>
      <c r="IH590" s="135"/>
      <c r="IR590" s="135"/>
      <c r="JB590" s="135"/>
      <c r="JL590" s="135"/>
    </row>
    <row xmlns:x14ac="http://schemas.microsoft.com/office/spreadsheetml/2009/9/ac" r="591" s="3" customFormat="true" x14ac:dyDescent="0.25">
      <c r="A591" s="419"/>
      <c r="B591" s="135"/>
      <c r="L591" s="135"/>
      <c r="V591" s="135"/>
      <c r="AF591" s="135"/>
      <c r="AP591" s="135"/>
      <c r="AZ591" s="135"/>
      <c r="BJ591" s="135"/>
      <c r="BT591" s="135"/>
      <c r="CD591" s="135"/>
      <c r="CN591" s="135"/>
      <c r="CO591" s="135"/>
      <c r="CP591" s="135"/>
      <c r="CQ591" s="135"/>
      <c r="CR591" s="135"/>
      <c r="CS591" s="135"/>
      <c r="CT591" s="135"/>
      <c r="CU591" s="135"/>
      <c r="CX591" s="135"/>
      <c r="DH591" s="135"/>
      <c r="DR591" s="135"/>
      <c r="EB591" s="135"/>
      <c r="EL591" s="135"/>
      <c r="EV591" s="135"/>
      <c r="FF591" s="135"/>
      <c r="FP591" s="135"/>
      <c r="FZ591" s="135"/>
      <c r="GJ591" s="135"/>
      <c r="GT591" s="135"/>
      <c r="HD591" s="135"/>
      <c r="HN591" s="135"/>
      <c r="HX591" s="135"/>
      <c r="IH591" s="135"/>
      <c r="IR591" s="135"/>
      <c r="JB591" s="135"/>
      <c r="JL591" s="135"/>
    </row>
    <row xmlns:x14ac="http://schemas.microsoft.com/office/spreadsheetml/2009/9/ac" r="592" s="3" customFormat="true" x14ac:dyDescent="0.25">
      <c r="A592" s="419"/>
      <c r="B592" s="135"/>
      <c r="L592" s="135"/>
      <c r="V592" s="135"/>
      <c r="AF592" s="135"/>
      <c r="AP592" s="135"/>
      <c r="AZ592" s="135"/>
      <c r="BJ592" s="135"/>
      <c r="BT592" s="135"/>
      <c r="CD592" s="135"/>
      <c r="CN592" s="135"/>
      <c r="CO592" s="135"/>
      <c r="CP592" s="135"/>
      <c r="CQ592" s="135"/>
      <c r="CR592" s="135"/>
      <c r="CS592" s="135"/>
      <c r="CT592" s="135"/>
      <c r="CU592" s="135"/>
      <c r="CX592" s="135"/>
      <c r="DH592" s="135"/>
      <c r="DR592" s="135"/>
      <c r="EB592" s="135"/>
      <c r="EL592" s="135"/>
      <c r="EV592" s="135"/>
      <c r="FF592" s="135"/>
      <c r="FP592" s="135"/>
      <c r="FZ592" s="135"/>
      <c r="GJ592" s="135"/>
      <c r="GT592" s="135"/>
      <c r="HD592" s="135"/>
      <c r="HN592" s="135"/>
      <c r="HX592" s="135"/>
      <c r="IH592" s="135"/>
      <c r="IR592" s="135"/>
      <c r="JB592" s="135"/>
      <c r="JL592" s="135"/>
    </row>
    <row xmlns:x14ac="http://schemas.microsoft.com/office/spreadsheetml/2009/9/ac" r="593" s="3" customFormat="true" x14ac:dyDescent="0.25">
      <c r="A593" s="419"/>
      <c r="B593" s="135"/>
      <c r="L593" s="135"/>
      <c r="V593" s="135"/>
      <c r="AF593" s="135"/>
      <c r="AP593" s="135"/>
      <c r="AZ593" s="135"/>
      <c r="BJ593" s="135"/>
      <c r="BT593" s="135"/>
      <c r="CD593" s="135"/>
      <c r="CN593" s="135"/>
      <c r="CO593" s="135"/>
      <c r="CP593" s="135"/>
      <c r="CQ593" s="135"/>
      <c r="CR593" s="135"/>
      <c r="CS593" s="135"/>
      <c r="CT593" s="135"/>
      <c r="CU593" s="135"/>
      <c r="CX593" s="135"/>
      <c r="DH593" s="135"/>
      <c r="DR593" s="135"/>
      <c r="EB593" s="135"/>
      <c r="EL593" s="135"/>
      <c r="EV593" s="135"/>
      <c r="FF593" s="135"/>
      <c r="FP593" s="135"/>
      <c r="FZ593" s="135"/>
      <c r="GJ593" s="135"/>
      <c r="GT593" s="135"/>
      <c r="HD593" s="135"/>
      <c r="HN593" s="135"/>
      <c r="HX593" s="135"/>
      <c r="IH593" s="135"/>
      <c r="IR593" s="135"/>
      <c r="JB593" s="135"/>
      <c r="JL593" s="135"/>
    </row>
    <row xmlns:x14ac="http://schemas.microsoft.com/office/spreadsheetml/2009/9/ac" r="594" s="3" customFormat="true" x14ac:dyDescent="0.25">
      <c r="A594" s="419"/>
      <c r="B594" s="135"/>
      <c r="L594" s="135"/>
      <c r="V594" s="135"/>
      <c r="AF594" s="135"/>
      <c r="AP594" s="135"/>
      <c r="AZ594" s="135"/>
      <c r="BJ594" s="135"/>
      <c r="BT594" s="135"/>
      <c r="CD594" s="135"/>
      <c r="CN594" s="135"/>
      <c r="CO594" s="135"/>
      <c r="CP594" s="135"/>
      <c r="CQ594" s="135"/>
      <c r="CR594" s="135"/>
      <c r="CS594" s="135"/>
      <c r="CT594" s="135"/>
      <c r="CU594" s="135"/>
      <c r="CX594" s="135"/>
      <c r="DH594" s="135"/>
      <c r="DR594" s="135"/>
      <c r="EB594" s="135"/>
      <c r="EL594" s="135"/>
      <c r="EV594" s="135"/>
      <c r="FF594" s="135"/>
      <c r="FP594" s="135"/>
      <c r="FZ594" s="135"/>
      <c r="GJ594" s="135"/>
      <c r="GT594" s="135"/>
      <c r="HD594" s="135"/>
      <c r="HN594" s="135"/>
      <c r="HX594" s="135"/>
      <c r="IH594" s="135"/>
      <c r="IR594" s="135"/>
      <c r="JB594" s="135"/>
      <c r="JL594" s="135"/>
    </row>
    <row xmlns:x14ac="http://schemas.microsoft.com/office/spreadsheetml/2009/9/ac" r="595" s="3" customFormat="true" x14ac:dyDescent="0.25">
      <c r="A595" s="419"/>
      <c r="B595" s="135"/>
      <c r="L595" s="135"/>
      <c r="V595" s="135"/>
      <c r="AF595" s="135"/>
      <c r="AP595" s="135"/>
      <c r="AZ595" s="135"/>
      <c r="BJ595" s="135"/>
      <c r="BT595" s="135"/>
      <c r="CD595" s="135"/>
      <c r="CN595" s="135"/>
      <c r="CO595" s="135"/>
      <c r="CP595" s="135"/>
      <c r="CQ595" s="135"/>
      <c r="CR595" s="135"/>
      <c r="CS595" s="135"/>
      <c r="CT595" s="135"/>
      <c r="CU595" s="135"/>
      <c r="CX595" s="135"/>
      <c r="DH595" s="135"/>
      <c r="DR595" s="135"/>
      <c r="EB595" s="135"/>
      <c r="EL595" s="135"/>
      <c r="EV595" s="135"/>
      <c r="FF595" s="135"/>
      <c r="FP595" s="135"/>
      <c r="FZ595" s="135"/>
      <c r="GJ595" s="135"/>
      <c r="GT595" s="135"/>
      <c r="HD595" s="135"/>
      <c r="HN595" s="135"/>
      <c r="HX595" s="135"/>
      <c r="IH595" s="135"/>
      <c r="IR595" s="135"/>
      <c r="JB595" s="135"/>
      <c r="JL595" s="135"/>
    </row>
    <row xmlns:x14ac="http://schemas.microsoft.com/office/spreadsheetml/2009/9/ac" r="596" s="3" customFormat="true" x14ac:dyDescent="0.25">
      <c r="A596" s="419"/>
      <c r="B596" s="135"/>
      <c r="L596" s="135"/>
      <c r="V596" s="135"/>
      <c r="AF596" s="135"/>
      <c r="AP596" s="135"/>
      <c r="AZ596" s="135"/>
      <c r="BJ596" s="135"/>
      <c r="BT596" s="135"/>
      <c r="CD596" s="135"/>
      <c r="CN596" s="135"/>
      <c r="CO596" s="135"/>
      <c r="CP596" s="135"/>
      <c r="CQ596" s="135"/>
      <c r="CR596" s="135"/>
      <c r="CS596" s="135"/>
      <c r="CT596" s="135"/>
      <c r="CU596" s="135"/>
      <c r="CX596" s="135"/>
      <c r="DH596" s="135"/>
      <c r="DR596" s="135"/>
      <c r="EB596" s="135"/>
      <c r="EL596" s="135"/>
      <c r="EV596" s="135"/>
      <c r="FF596" s="135"/>
      <c r="FP596" s="135"/>
      <c r="FZ596" s="135"/>
      <c r="GJ596" s="135"/>
      <c r="GT596" s="135"/>
      <c r="HD596" s="135"/>
      <c r="HN596" s="135"/>
      <c r="HX596" s="135"/>
      <c r="IH596" s="135"/>
      <c r="IR596" s="135"/>
      <c r="JB596" s="135"/>
      <c r="JL596" s="135"/>
    </row>
    <row xmlns:x14ac="http://schemas.microsoft.com/office/spreadsheetml/2009/9/ac" r="597" s="3" customFormat="true" x14ac:dyDescent="0.25">
      <c r="A597" s="419"/>
      <c r="B597" s="135"/>
      <c r="L597" s="135"/>
      <c r="V597" s="135"/>
      <c r="AF597" s="135"/>
      <c r="AP597" s="135"/>
      <c r="AZ597" s="135"/>
      <c r="BJ597" s="135"/>
      <c r="BT597" s="135"/>
      <c r="CD597" s="135"/>
      <c r="CN597" s="135"/>
      <c r="CO597" s="135"/>
      <c r="CP597" s="135"/>
      <c r="CQ597" s="135"/>
      <c r="CR597" s="135"/>
      <c r="CS597" s="135"/>
      <c r="CT597" s="135"/>
      <c r="CU597" s="135"/>
      <c r="CX597" s="135"/>
      <c r="DH597" s="135"/>
      <c r="DR597" s="135"/>
      <c r="EB597" s="135"/>
      <c r="EL597" s="135"/>
      <c r="EV597" s="135"/>
      <c r="FF597" s="135"/>
      <c r="FP597" s="135"/>
      <c r="FZ597" s="135"/>
      <c r="GJ597" s="135"/>
      <c r="GT597" s="135"/>
      <c r="HD597" s="135"/>
      <c r="HN597" s="135"/>
      <c r="HX597" s="135"/>
      <c r="IH597" s="135"/>
      <c r="IR597" s="135"/>
      <c r="JB597" s="135"/>
      <c r="JL597" s="135"/>
    </row>
    <row xmlns:x14ac="http://schemas.microsoft.com/office/spreadsheetml/2009/9/ac" r="598" s="3" customFormat="true" x14ac:dyDescent="0.25">
      <c r="A598" s="419"/>
      <c r="B598" s="135"/>
      <c r="L598" s="135"/>
      <c r="V598" s="135"/>
      <c r="AF598" s="135"/>
      <c r="AP598" s="135"/>
      <c r="AZ598" s="135"/>
      <c r="BJ598" s="135"/>
      <c r="BT598" s="135"/>
      <c r="CD598" s="135"/>
      <c r="CN598" s="135"/>
      <c r="CO598" s="135"/>
      <c r="CP598" s="135"/>
      <c r="CQ598" s="135"/>
      <c r="CR598" s="135"/>
      <c r="CS598" s="135"/>
      <c r="CT598" s="135"/>
      <c r="CU598" s="135"/>
      <c r="CX598" s="135"/>
      <c r="DH598" s="135"/>
      <c r="DR598" s="135"/>
      <c r="EB598" s="135"/>
      <c r="EL598" s="135"/>
      <c r="EV598" s="135"/>
      <c r="FF598" s="135"/>
      <c r="FP598" s="135"/>
      <c r="FZ598" s="135"/>
      <c r="GJ598" s="135"/>
      <c r="GT598" s="135"/>
      <c r="HD598" s="135"/>
      <c r="HN598" s="135"/>
      <c r="HX598" s="135"/>
      <c r="IH598" s="135"/>
      <c r="IR598" s="135"/>
      <c r="JB598" s="135"/>
      <c r="JL598" s="135"/>
    </row>
    <row xmlns:x14ac="http://schemas.microsoft.com/office/spreadsheetml/2009/9/ac" r="599" s="3" customFormat="true" x14ac:dyDescent="0.25">
      <c r="A599" s="419"/>
      <c r="B599" s="135"/>
      <c r="L599" s="135"/>
      <c r="V599" s="135"/>
      <c r="AF599" s="135"/>
      <c r="AP599" s="135"/>
      <c r="AZ599" s="135"/>
      <c r="BJ599" s="135"/>
      <c r="BT599" s="135"/>
      <c r="CD599" s="135"/>
      <c r="CN599" s="135"/>
      <c r="CO599" s="135"/>
      <c r="CP599" s="135"/>
      <c r="CQ599" s="135"/>
      <c r="CR599" s="135"/>
      <c r="CS599" s="135"/>
      <c r="CT599" s="135"/>
      <c r="CU599" s="135"/>
      <c r="CX599" s="135"/>
      <c r="DH599" s="135"/>
      <c r="DR599" s="135"/>
      <c r="EB599" s="135"/>
      <c r="EL599" s="135"/>
      <c r="EV599" s="135"/>
      <c r="FF599" s="135"/>
      <c r="FP599" s="135"/>
      <c r="FZ599" s="135"/>
      <c r="GJ599" s="135"/>
      <c r="GT599" s="135"/>
      <c r="HD599" s="135"/>
      <c r="HN599" s="135"/>
      <c r="HX599" s="135"/>
      <c r="IH599" s="135"/>
      <c r="IR599" s="135"/>
      <c r="JB599" s="135"/>
      <c r="JL599" s="135"/>
    </row>
    <row xmlns:x14ac="http://schemas.microsoft.com/office/spreadsheetml/2009/9/ac" r="600" s="3" customFormat="true" x14ac:dyDescent="0.25">
      <c r="A600" s="419"/>
      <c r="B600" s="135"/>
      <c r="L600" s="135"/>
      <c r="V600" s="135"/>
      <c r="AF600" s="135"/>
      <c r="AP600" s="135"/>
      <c r="AZ600" s="135"/>
      <c r="BJ600" s="135"/>
      <c r="BT600" s="135"/>
      <c r="CD600" s="135"/>
      <c r="CN600" s="135"/>
      <c r="CO600" s="135"/>
      <c r="CP600" s="135"/>
      <c r="CQ600" s="135"/>
      <c r="CR600" s="135"/>
      <c r="CS600" s="135"/>
      <c r="CT600" s="135"/>
      <c r="CU600" s="135"/>
      <c r="CX600" s="135"/>
      <c r="DH600" s="135"/>
      <c r="DR600" s="135"/>
      <c r="EB600" s="135"/>
      <c r="EL600" s="135"/>
      <c r="EV600" s="135"/>
      <c r="FF600" s="135"/>
      <c r="FP600" s="135"/>
      <c r="FZ600" s="135"/>
      <c r="GJ600" s="135"/>
      <c r="GT600" s="135"/>
      <c r="HD600" s="135"/>
      <c r="HN600" s="135"/>
      <c r="HX600" s="135"/>
      <c r="IH600" s="135"/>
      <c r="IR600" s="135"/>
      <c r="JB600" s="135"/>
      <c r="JL600" s="135"/>
    </row>
    <row xmlns:x14ac="http://schemas.microsoft.com/office/spreadsheetml/2009/9/ac" r="601" s="3" customFormat="true" x14ac:dyDescent="0.25">
      <c r="A601" s="419"/>
      <c r="B601" s="135"/>
      <c r="L601" s="135"/>
      <c r="V601" s="135"/>
      <c r="AF601" s="135"/>
      <c r="AP601" s="135"/>
      <c r="AZ601" s="135"/>
      <c r="BJ601" s="135"/>
      <c r="BT601" s="135"/>
      <c r="CD601" s="135"/>
      <c r="CN601" s="135"/>
      <c r="CO601" s="135"/>
      <c r="CP601" s="135"/>
      <c r="CQ601" s="135"/>
      <c r="CR601" s="135"/>
      <c r="CS601" s="135"/>
      <c r="CT601" s="135"/>
      <c r="CU601" s="135"/>
      <c r="CX601" s="135"/>
      <c r="DH601" s="135"/>
      <c r="DR601" s="135"/>
      <c r="EB601" s="135"/>
      <c r="EL601" s="135"/>
      <c r="EV601" s="135"/>
      <c r="FF601" s="135"/>
      <c r="FP601" s="135"/>
      <c r="FZ601" s="135"/>
      <c r="GJ601" s="135"/>
      <c r="GT601" s="135"/>
      <c r="HD601" s="135"/>
      <c r="HN601" s="135"/>
      <c r="HX601" s="135"/>
      <c r="IH601" s="135"/>
      <c r="IR601" s="135"/>
      <c r="JB601" s="135"/>
      <c r="JL601" s="135"/>
    </row>
    <row xmlns:x14ac="http://schemas.microsoft.com/office/spreadsheetml/2009/9/ac" r="602" s="3" customFormat="true" x14ac:dyDescent="0.25">
      <c r="A602" s="419"/>
      <c r="B602" s="135"/>
      <c r="L602" s="135"/>
      <c r="V602" s="135"/>
      <c r="AF602" s="135"/>
      <c r="AP602" s="135"/>
      <c r="AZ602" s="135"/>
      <c r="BJ602" s="135"/>
      <c r="BT602" s="135"/>
      <c r="CD602" s="135"/>
      <c r="CN602" s="135"/>
      <c r="CO602" s="135"/>
      <c r="CP602" s="135"/>
      <c r="CQ602" s="135"/>
      <c r="CR602" s="135"/>
      <c r="CS602" s="135"/>
      <c r="CT602" s="135"/>
      <c r="CU602" s="135"/>
      <c r="CX602" s="135"/>
      <c r="DH602" s="135"/>
      <c r="DR602" s="135"/>
      <c r="EB602" s="135"/>
      <c r="EL602" s="135"/>
      <c r="EV602" s="135"/>
      <c r="FF602" s="135"/>
      <c r="FP602" s="135"/>
      <c r="FZ602" s="135"/>
      <c r="GJ602" s="135"/>
      <c r="GT602" s="135"/>
      <c r="HD602" s="135"/>
      <c r="HN602" s="135"/>
      <c r="HX602" s="135"/>
      <c r="IH602" s="135"/>
      <c r="IR602" s="135"/>
      <c r="JB602" s="135"/>
      <c r="JL602" s="135"/>
    </row>
    <row xmlns:x14ac="http://schemas.microsoft.com/office/spreadsheetml/2009/9/ac" r="603" s="3" customFormat="true" x14ac:dyDescent="0.25">
      <c r="A603" s="419"/>
      <c r="B603" s="135"/>
      <c r="L603" s="135"/>
      <c r="V603" s="135"/>
      <c r="AF603" s="135"/>
      <c r="AP603" s="135"/>
      <c r="AZ603" s="135"/>
      <c r="BJ603" s="135"/>
      <c r="BT603" s="135"/>
      <c r="CD603" s="135"/>
      <c r="CN603" s="135"/>
      <c r="CO603" s="135"/>
      <c r="CP603" s="135"/>
      <c r="CQ603" s="135"/>
      <c r="CR603" s="135"/>
      <c r="CS603" s="135"/>
      <c r="CT603" s="135"/>
      <c r="CU603" s="135"/>
      <c r="CX603" s="135"/>
      <c r="DH603" s="135"/>
      <c r="DR603" s="135"/>
      <c r="EB603" s="135"/>
      <c r="EL603" s="135"/>
      <c r="EV603" s="135"/>
      <c r="FF603" s="135"/>
      <c r="FP603" s="135"/>
      <c r="FZ603" s="135"/>
      <c r="GJ603" s="135"/>
      <c r="GT603" s="135"/>
      <c r="HD603" s="135"/>
      <c r="HN603" s="135"/>
      <c r="HX603" s="135"/>
      <c r="IH603" s="135"/>
      <c r="IR603" s="135"/>
      <c r="JB603" s="135"/>
      <c r="JL603" s="135"/>
    </row>
    <row xmlns:x14ac="http://schemas.microsoft.com/office/spreadsheetml/2009/9/ac" r="604" s="3" customFormat="true" x14ac:dyDescent="0.25">
      <c r="A604" s="419"/>
      <c r="B604" s="135"/>
      <c r="L604" s="135"/>
      <c r="V604" s="135"/>
      <c r="AF604" s="135"/>
      <c r="AP604" s="135"/>
      <c r="AZ604" s="135"/>
      <c r="BJ604" s="135"/>
      <c r="BT604" s="135"/>
      <c r="CD604" s="135"/>
      <c r="CN604" s="135"/>
      <c r="CO604" s="135"/>
      <c r="CP604" s="135"/>
      <c r="CQ604" s="135"/>
      <c r="CR604" s="135"/>
      <c r="CS604" s="135"/>
      <c r="CT604" s="135"/>
      <c r="CU604" s="135"/>
      <c r="CX604" s="135"/>
      <c r="DH604" s="135"/>
      <c r="DR604" s="135"/>
      <c r="EB604" s="135"/>
      <c r="EL604" s="135"/>
      <c r="EV604" s="135"/>
      <c r="FF604" s="135"/>
      <c r="FP604" s="135"/>
      <c r="FZ604" s="135"/>
      <c r="GJ604" s="135"/>
      <c r="GT604" s="135"/>
      <c r="HD604" s="135"/>
      <c r="HN604" s="135"/>
      <c r="HX604" s="135"/>
      <c r="IH604" s="135"/>
      <c r="IR604" s="135"/>
      <c r="JB604" s="135"/>
      <c r="JL604" s="135"/>
    </row>
    <row xmlns:x14ac="http://schemas.microsoft.com/office/spreadsheetml/2009/9/ac" r="605" s="3" customFormat="true" x14ac:dyDescent="0.25">
      <c r="A605" s="419"/>
      <c r="B605" s="135"/>
      <c r="L605" s="135"/>
      <c r="V605" s="135"/>
      <c r="AF605" s="135"/>
      <c r="AP605" s="135"/>
      <c r="AZ605" s="135"/>
      <c r="BJ605" s="135"/>
      <c r="BT605" s="135"/>
      <c r="CD605" s="135"/>
      <c r="CN605" s="135"/>
      <c r="CO605" s="135"/>
      <c r="CP605" s="135"/>
      <c r="CQ605" s="135"/>
      <c r="CR605" s="135"/>
      <c r="CS605" s="135"/>
      <c r="CT605" s="135"/>
      <c r="CU605" s="135"/>
      <c r="CX605" s="135"/>
      <c r="DH605" s="135"/>
      <c r="DR605" s="135"/>
      <c r="EB605" s="135"/>
      <c r="EL605" s="135"/>
      <c r="EV605" s="135"/>
      <c r="FF605" s="135"/>
      <c r="FP605" s="135"/>
      <c r="FZ605" s="135"/>
      <c r="GJ605" s="135"/>
      <c r="GT605" s="135"/>
      <c r="HD605" s="135"/>
      <c r="HN605" s="135"/>
      <c r="HX605" s="135"/>
      <c r="IH605" s="135"/>
      <c r="IR605" s="135"/>
      <c r="JB605" s="135"/>
      <c r="JL605" s="135"/>
    </row>
    <row xmlns:x14ac="http://schemas.microsoft.com/office/spreadsheetml/2009/9/ac" r="606" s="3" customFormat="true" x14ac:dyDescent="0.25">
      <c r="A606" s="419"/>
      <c r="B606" s="135"/>
      <c r="L606" s="135"/>
      <c r="V606" s="135"/>
      <c r="AF606" s="135"/>
      <c r="AP606" s="135"/>
      <c r="AZ606" s="135"/>
      <c r="BJ606" s="135"/>
      <c r="BT606" s="135"/>
      <c r="CD606" s="135"/>
      <c r="CN606" s="135"/>
      <c r="CO606" s="135"/>
      <c r="CP606" s="135"/>
      <c r="CQ606" s="135"/>
      <c r="CR606" s="135"/>
      <c r="CS606" s="135"/>
      <c r="CT606" s="135"/>
      <c r="CU606" s="135"/>
      <c r="CX606" s="135"/>
      <c r="DH606" s="135"/>
      <c r="DR606" s="135"/>
      <c r="EB606" s="135"/>
      <c r="EL606" s="135"/>
      <c r="EV606" s="135"/>
      <c r="FF606" s="135"/>
      <c r="FP606" s="135"/>
      <c r="FZ606" s="135"/>
      <c r="GJ606" s="135"/>
      <c r="GT606" s="135"/>
      <c r="HD606" s="135"/>
      <c r="HN606" s="135"/>
      <c r="HX606" s="135"/>
      <c r="IH606" s="135"/>
      <c r="IR606" s="135"/>
      <c r="JB606" s="135"/>
      <c r="JL606" s="135"/>
    </row>
    <row xmlns:x14ac="http://schemas.microsoft.com/office/spreadsheetml/2009/9/ac" r="607" s="3" customFormat="true" x14ac:dyDescent="0.25">
      <c r="A607" s="419"/>
      <c r="B607" s="135"/>
      <c r="L607" s="135"/>
      <c r="V607" s="135"/>
      <c r="AF607" s="135"/>
      <c r="AP607" s="135"/>
      <c r="AZ607" s="135"/>
      <c r="BJ607" s="135"/>
      <c r="BT607" s="135"/>
      <c r="CD607" s="135"/>
      <c r="CN607" s="135"/>
      <c r="CO607" s="135"/>
      <c r="CP607" s="135"/>
      <c r="CQ607" s="135"/>
      <c r="CR607" s="135"/>
      <c r="CS607" s="135"/>
      <c r="CT607" s="135"/>
      <c r="CU607" s="135"/>
      <c r="CX607" s="135"/>
      <c r="DH607" s="135"/>
      <c r="DR607" s="135"/>
      <c r="EB607" s="135"/>
      <c r="EL607" s="135"/>
      <c r="EV607" s="135"/>
      <c r="FF607" s="135"/>
      <c r="FP607" s="135"/>
      <c r="FZ607" s="135"/>
      <c r="GJ607" s="135"/>
      <c r="GT607" s="135"/>
      <c r="HD607" s="135"/>
      <c r="HN607" s="135"/>
      <c r="HX607" s="135"/>
      <c r="IH607" s="135"/>
      <c r="IR607" s="135"/>
      <c r="JB607" s="135"/>
      <c r="JL607" s="135"/>
    </row>
    <row xmlns:x14ac="http://schemas.microsoft.com/office/spreadsheetml/2009/9/ac" r="608" s="3" customFormat="true" x14ac:dyDescent="0.25">
      <c r="A608" s="419"/>
      <c r="B608" s="135"/>
      <c r="L608" s="135"/>
      <c r="V608" s="135"/>
      <c r="AF608" s="135"/>
      <c r="AP608" s="135"/>
      <c r="AZ608" s="135"/>
      <c r="BJ608" s="135"/>
      <c r="BT608" s="135"/>
      <c r="CD608" s="135"/>
      <c r="CN608" s="135"/>
      <c r="CO608" s="135"/>
      <c r="CP608" s="135"/>
      <c r="CQ608" s="135"/>
      <c r="CR608" s="135"/>
      <c r="CS608" s="135"/>
      <c r="CT608" s="135"/>
      <c r="CU608" s="135"/>
      <c r="CX608" s="135"/>
      <c r="DH608" s="135"/>
      <c r="DR608" s="135"/>
      <c r="EB608" s="135"/>
      <c r="EL608" s="135"/>
      <c r="EV608" s="135"/>
      <c r="FF608" s="135"/>
      <c r="FP608" s="135"/>
      <c r="FZ608" s="135"/>
      <c r="GJ608" s="135"/>
      <c r="GT608" s="135"/>
      <c r="HD608" s="135"/>
      <c r="HN608" s="135"/>
      <c r="HX608" s="135"/>
      <c r="IH608" s="135"/>
      <c r="IR608" s="135"/>
      <c r="JB608" s="135"/>
      <c r="JL608" s="135"/>
    </row>
    <row xmlns:x14ac="http://schemas.microsoft.com/office/spreadsheetml/2009/9/ac" r="609" s="3" customFormat="true" x14ac:dyDescent="0.25">
      <c r="A609" s="419"/>
      <c r="B609" s="135"/>
      <c r="L609" s="135"/>
      <c r="V609" s="135"/>
      <c r="AF609" s="135"/>
      <c r="AP609" s="135"/>
      <c r="AZ609" s="135"/>
      <c r="BJ609" s="135"/>
      <c r="BT609" s="135"/>
      <c r="CD609" s="135"/>
      <c r="CN609" s="135"/>
      <c r="CO609" s="135"/>
      <c r="CP609" s="135"/>
      <c r="CQ609" s="135"/>
      <c r="CR609" s="135"/>
      <c r="CS609" s="135"/>
      <c r="CT609" s="135"/>
      <c r="CU609" s="135"/>
      <c r="CX609" s="135"/>
      <c r="DH609" s="135"/>
      <c r="DR609" s="135"/>
      <c r="EB609" s="135"/>
      <c r="EL609" s="135"/>
      <c r="EV609" s="135"/>
      <c r="FF609" s="135"/>
      <c r="FP609" s="135"/>
      <c r="FZ609" s="135"/>
      <c r="GJ609" s="135"/>
      <c r="GT609" s="135"/>
      <c r="HD609" s="135"/>
      <c r="HN609" s="135"/>
      <c r="HX609" s="135"/>
      <c r="IH609" s="135"/>
      <c r="IR609" s="135"/>
      <c r="JB609" s="135"/>
      <c r="JL609" s="135"/>
    </row>
    <row xmlns:x14ac="http://schemas.microsoft.com/office/spreadsheetml/2009/9/ac" r="610" s="3" customFormat="true" x14ac:dyDescent="0.25">
      <c r="A610" s="419"/>
      <c r="B610" s="135"/>
      <c r="L610" s="135"/>
      <c r="V610" s="135"/>
      <c r="AF610" s="135"/>
      <c r="AP610" s="135"/>
      <c r="AZ610" s="135"/>
      <c r="BJ610" s="135"/>
      <c r="BT610" s="135"/>
      <c r="CD610" s="135"/>
      <c r="CN610" s="135"/>
      <c r="CO610" s="135"/>
      <c r="CP610" s="135"/>
      <c r="CQ610" s="135"/>
      <c r="CR610" s="135"/>
      <c r="CS610" s="135"/>
      <c r="CT610" s="135"/>
      <c r="CU610" s="135"/>
      <c r="CX610" s="135"/>
      <c r="DH610" s="135"/>
      <c r="DR610" s="135"/>
      <c r="EB610" s="135"/>
      <c r="EL610" s="135"/>
      <c r="EV610" s="135"/>
      <c r="FF610" s="135"/>
      <c r="FP610" s="135"/>
      <c r="FZ610" s="135"/>
      <c r="GJ610" s="135"/>
      <c r="GT610" s="135"/>
      <c r="HD610" s="135"/>
      <c r="HN610" s="135"/>
      <c r="HX610" s="135"/>
      <c r="IH610" s="135"/>
      <c r="IR610" s="135"/>
      <c r="JB610" s="135"/>
      <c r="JL610" s="135"/>
    </row>
    <row xmlns:x14ac="http://schemas.microsoft.com/office/spreadsheetml/2009/9/ac" r="611" s="3" customFormat="true" x14ac:dyDescent="0.25">
      <c r="A611" s="419"/>
      <c r="B611" s="135"/>
      <c r="L611" s="135"/>
      <c r="V611" s="135"/>
      <c r="AF611" s="135"/>
      <c r="AP611" s="135"/>
      <c r="AZ611" s="135"/>
      <c r="BJ611" s="135"/>
      <c r="BT611" s="135"/>
      <c r="CD611" s="135"/>
      <c r="CN611" s="135"/>
      <c r="CO611" s="135"/>
      <c r="CP611" s="135"/>
      <c r="CQ611" s="135"/>
      <c r="CR611" s="135"/>
      <c r="CS611" s="135"/>
      <c r="CT611" s="135"/>
      <c r="CU611" s="135"/>
      <c r="CX611" s="135"/>
      <c r="DH611" s="135"/>
      <c r="DR611" s="135"/>
      <c r="EB611" s="135"/>
      <c r="EL611" s="135"/>
      <c r="EV611" s="135"/>
      <c r="FF611" s="135"/>
      <c r="FP611" s="135"/>
      <c r="FZ611" s="135"/>
      <c r="GJ611" s="135"/>
      <c r="GT611" s="135"/>
      <c r="HD611" s="135"/>
      <c r="HN611" s="135"/>
      <c r="HX611" s="135"/>
      <c r="IH611" s="135"/>
      <c r="IR611" s="135"/>
      <c r="JB611" s="135"/>
      <c r="JL611" s="135"/>
    </row>
    <row xmlns:x14ac="http://schemas.microsoft.com/office/spreadsheetml/2009/9/ac" r="612" s="3" customFormat="true" x14ac:dyDescent="0.25">
      <c r="A612" s="419"/>
      <c r="B612" s="135"/>
      <c r="L612" s="135"/>
      <c r="V612" s="135"/>
      <c r="AF612" s="135"/>
      <c r="AP612" s="135"/>
      <c r="AZ612" s="135"/>
      <c r="BJ612" s="135"/>
      <c r="BT612" s="135"/>
      <c r="CD612" s="135"/>
      <c r="CN612" s="135"/>
      <c r="CO612" s="135"/>
      <c r="CP612" s="135"/>
      <c r="CQ612" s="135"/>
      <c r="CR612" s="135"/>
      <c r="CS612" s="135"/>
      <c r="CT612" s="135"/>
      <c r="CU612" s="135"/>
      <c r="CX612" s="135"/>
      <c r="DH612" s="135"/>
      <c r="DR612" s="135"/>
      <c r="EB612" s="135"/>
      <c r="EL612" s="135"/>
      <c r="EV612" s="135"/>
      <c r="FF612" s="135"/>
      <c r="FP612" s="135"/>
      <c r="FZ612" s="135"/>
      <c r="GJ612" s="135"/>
      <c r="GT612" s="135"/>
      <c r="HD612" s="135"/>
      <c r="HN612" s="135"/>
      <c r="HX612" s="135"/>
      <c r="IH612" s="135"/>
      <c r="IR612" s="135"/>
      <c r="JB612" s="135"/>
      <c r="JL612" s="135"/>
    </row>
    <row xmlns:x14ac="http://schemas.microsoft.com/office/spreadsheetml/2009/9/ac" r="613" s="3" customFormat="true" x14ac:dyDescent="0.25">
      <c r="A613" s="419"/>
      <c r="B613" s="135"/>
      <c r="L613" s="135"/>
      <c r="V613" s="135"/>
      <c r="AF613" s="135"/>
      <c r="AP613" s="135"/>
      <c r="AZ613" s="135"/>
      <c r="BJ613" s="135"/>
      <c r="BT613" s="135"/>
      <c r="CD613" s="135"/>
      <c r="CN613" s="135"/>
      <c r="CO613" s="135"/>
      <c r="CP613" s="135"/>
      <c r="CQ613" s="135"/>
      <c r="CR613" s="135"/>
      <c r="CS613" s="135"/>
      <c r="CT613" s="135"/>
      <c r="CU613" s="135"/>
      <c r="CX613" s="135"/>
      <c r="DH613" s="135"/>
      <c r="DR613" s="135"/>
      <c r="EB613" s="135"/>
      <c r="EL613" s="135"/>
      <c r="EV613" s="135"/>
      <c r="FF613" s="135"/>
      <c r="FP613" s="135"/>
      <c r="FZ613" s="135"/>
      <c r="GJ613" s="135"/>
      <c r="GT613" s="135"/>
      <c r="HD613" s="135"/>
      <c r="HN613" s="135"/>
      <c r="HX613" s="135"/>
      <c r="IH613" s="135"/>
      <c r="IR613" s="135"/>
      <c r="JB613" s="135"/>
      <c r="JL613" s="135"/>
    </row>
    <row xmlns:x14ac="http://schemas.microsoft.com/office/spreadsheetml/2009/9/ac" r="614" s="3" customFormat="true" x14ac:dyDescent="0.25">
      <c r="A614" s="419"/>
      <c r="B614" s="135"/>
      <c r="L614" s="135"/>
      <c r="V614" s="135"/>
      <c r="AF614" s="135"/>
      <c r="AP614" s="135"/>
      <c r="AZ614" s="135"/>
      <c r="BJ614" s="135"/>
      <c r="BT614" s="135"/>
      <c r="CD614" s="135"/>
      <c r="CN614" s="135"/>
      <c r="CO614" s="135"/>
      <c r="CP614" s="135"/>
      <c r="CQ614" s="135"/>
      <c r="CR614" s="135"/>
      <c r="CS614" s="135"/>
      <c r="CT614" s="135"/>
      <c r="CU614" s="135"/>
      <c r="CX614" s="135"/>
      <c r="DH614" s="135"/>
      <c r="DR614" s="135"/>
      <c r="EB614" s="135"/>
      <c r="EL614" s="135"/>
      <c r="EV614" s="135"/>
      <c r="FF614" s="135"/>
      <c r="FP614" s="135"/>
      <c r="FZ614" s="135"/>
      <c r="GJ614" s="135"/>
      <c r="GT614" s="135"/>
      <c r="HD614" s="135"/>
      <c r="HN614" s="135"/>
      <c r="HX614" s="135"/>
      <c r="IH614" s="135"/>
      <c r="IR614" s="135"/>
      <c r="JB614" s="135"/>
      <c r="JL614" s="135"/>
    </row>
    <row xmlns:x14ac="http://schemas.microsoft.com/office/spreadsheetml/2009/9/ac" r="615" s="3" customFormat="true" x14ac:dyDescent="0.25">
      <c r="A615" s="419"/>
      <c r="B615" s="135"/>
      <c r="L615" s="135"/>
      <c r="V615" s="135"/>
      <c r="AF615" s="135"/>
      <c r="AP615" s="135"/>
      <c r="AZ615" s="135"/>
      <c r="BJ615" s="135"/>
      <c r="BT615" s="135"/>
      <c r="CD615" s="135"/>
      <c r="CN615" s="135"/>
      <c r="CO615" s="135"/>
      <c r="CP615" s="135"/>
      <c r="CQ615" s="135"/>
      <c r="CR615" s="135"/>
      <c r="CS615" s="135"/>
      <c r="CT615" s="135"/>
      <c r="CU615" s="135"/>
      <c r="CX615" s="135"/>
      <c r="DH615" s="135"/>
      <c r="DR615" s="135"/>
      <c r="EB615" s="135"/>
      <c r="EL615" s="135"/>
      <c r="EV615" s="135"/>
      <c r="FF615" s="135"/>
      <c r="FP615" s="135"/>
      <c r="FZ615" s="135"/>
      <c r="GJ615" s="135"/>
      <c r="GT615" s="135"/>
      <c r="HD615" s="135"/>
      <c r="HN615" s="135"/>
      <c r="HX615" s="135"/>
      <c r="IH615" s="135"/>
      <c r="IR615" s="135"/>
      <c r="JB615" s="135"/>
      <c r="JL615" s="135"/>
    </row>
    <row xmlns:x14ac="http://schemas.microsoft.com/office/spreadsheetml/2009/9/ac" r="616" s="3" customFormat="true" x14ac:dyDescent="0.25">
      <c r="A616" s="419"/>
      <c r="B616" s="135"/>
      <c r="L616" s="135"/>
      <c r="V616" s="135"/>
      <c r="AF616" s="135"/>
      <c r="AP616" s="135"/>
      <c r="AZ616" s="135"/>
      <c r="BJ616" s="135"/>
      <c r="BT616" s="135"/>
      <c r="CD616" s="135"/>
      <c r="CN616" s="135"/>
      <c r="CO616" s="135"/>
      <c r="CP616" s="135"/>
      <c r="CQ616" s="135"/>
      <c r="CR616" s="135"/>
      <c r="CS616" s="135"/>
      <c r="CT616" s="135"/>
      <c r="CU616" s="135"/>
      <c r="CX616" s="135"/>
      <c r="DH616" s="135"/>
      <c r="DR616" s="135"/>
      <c r="EB616" s="135"/>
      <c r="EL616" s="135"/>
      <c r="EV616" s="135"/>
      <c r="FF616" s="135"/>
      <c r="FP616" s="135"/>
      <c r="FZ616" s="135"/>
      <c r="GJ616" s="135"/>
      <c r="GT616" s="135"/>
      <c r="HD616" s="135"/>
      <c r="HN616" s="135"/>
      <c r="HX616" s="135"/>
      <c r="IH616" s="135"/>
      <c r="IR616" s="135"/>
      <c r="JB616" s="135"/>
      <c r="JL616" s="135"/>
    </row>
    <row xmlns:x14ac="http://schemas.microsoft.com/office/spreadsheetml/2009/9/ac" r="617" s="3" customFormat="true" x14ac:dyDescent="0.25">
      <c r="A617" s="419"/>
      <c r="B617" s="135"/>
      <c r="L617" s="135"/>
      <c r="V617" s="135"/>
      <c r="AF617" s="135"/>
      <c r="AP617" s="135"/>
      <c r="AZ617" s="135"/>
      <c r="BJ617" s="135"/>
      <c r="BT617" s="135"/>
      <c r="CD617" s="135"/>
      <c r="CN617" s="135"/>
      <c r="CO617" s="135"/>
      <c r="CP617" s="135"/>
      <c r="CQ617" s="135"/>
      <c r="CR617" s="135"/>
      <c r="CS617" s="135"/>
      <c r="CT617" s="135"/>
      <c r="CU617" s="135"/>
      <c r="CX617" s="135"/>
      <c r="DH617" s="135"/>
      <c r="DR617" s="135"/>
      <c r="EB617" s="135"/>
      <c r="EL617" s="135"/>
      <c r="EV617" s="135"/>
      <c r="FF617" s="135"/>
      <c r="FP617" s="135"/>
      <c r="FZ617" s="135"/>
      <c r="GJ617" s="135"/>
      <c r="GT617" s="135"/>
      <c r="HD617" s="135"/>
      <c r="HN617" s="135"/>
      <c r="HX617" s="135"/>
      <c r="IH617" s="135"/>
      <c r="IR617" s="135"/>
      <c r="JB617" s="135"/>
      <c r="JL617" s="135"/>
    </row>
    <row xmlns:x14ac="http://schemas.microsoft.com/office/spreadsheetml/2009/9/ac" r="618" s="3" customFormat="true" x14ac:dyDescent="0.25">
      <c r="A618" s="419"/>
      <c r="B618" s="135"/>
      <c r="L618" s="135"/>
      <c r="V618" s="135"/>
      <c r="AF618" s="135"/>
      <c r="AP618" s="135"/>
      <c r="AZ618" s="135"/>
      <c r="BJ618" s="135"/>
      <c r="BT618" s="135"/>
      <c r="CD618" s="135"/>
      <c r="CN618" s="135"/>
      <c r="CO618" s="135"/>
      <c r="CP618" s="135"/>
      <c r="CQ618" s="135"/>
      <c r="CR618" s="135"/>
      <c r="CS618" s="135"/>
      <c r="CT618" s="135"/>
      <c r="CU618" s="135"/>
      <c r="CX618" s="135"/>
      <c r="DH618" s="135"/>
      <c r="DR618" s="135"/>
      <c r="EB618" s="135"/>
      <c r="EL618" s="135"/>
      <c r="EV618" s="135"/>
      <c r="FF618" s="135"/>
      <c r="FP618" s="135"/>
      <c r="FZ618" s="135"/>
      <c r="GJ618" s="135"/>
      <c r="GT618" s="135"/>
      <c r="HD618" s="135"/>
      <c r="HN618" s="135"/>
      <c r="HX618" s="135"/>
      <c r="IH618" s="135"/>
      <c r="IR618" s="135"/>
      <c r="JB618" s="135"/>
      <c r="JL618" s="135"/>
    </row>
    <row xmlns:x14ac="http://schemas.microsoft.com/office/spreadsheetml/2009/9/ac" r="619" s="3" customFormat="true" x14ac:dyDescent="0.25">
      <c r="A619" s="419"/>
      <c r="B619" s="135"/>
      <c r="L619" s="135"/>
      <c r="V619" s="135"/>
      <c r="AF619" s="135"/>
      <c r="AP619" s="135"/>
      <c r="AZ619" s="135"/>
      <c r="BJ619" s="135"/>
      <c r="BT619" s="135"/>
      <c r="CD619" s="135"/>
      <c r="CN619" s="135"/>
      <c r="CO619" s="135"/>
      <c r="CP619" s="135"/>
      <c r="CQ619" s="135"/>
      <c r="CR619" s="135"/>
      <c r="CS619" s="135"/>
      <c r="CT619" s="135"/>
      <c r="CU619" s="135"/>
      <c r="CX619" s="135"/>
      <c r="DH619" s="135"/>
      <c r="DR619" s="135"/>
      <c r="EB619" s="135"/>
      <c r="EL619" s="135"/>
      <c r="EV619" s="135"/>
      <c r="FF619" s="135"/>
      <c r="FP619" s="135"/>
      <c r="FZ619" s="135"/>
      <c r="GJ619" s="135"/>
      <c r="GT619" s="135"/>
      <c r="HD619" s="135"/>
      <c r="HN619" s="135"/>
      <c r="HX619" s="135"/>
      <c r="IH619" s="135"/>
      <c r="IR619" s="135"/>
      <c r="JB619" s="135"/>
      <c r="JL619" s="135"/>
    </row>
    <row xmlns:x14ac="http://schemas.microsoft.com/office/spreadsheetml/2009/9/ac" r="620" s="3" customFormat="true" x14ac:dyDescent="0.25">
      <c r="A620" s="419"/>
      <c r="B620" s="135"/>
      <c r="L620" s="135"/>
      <c r="V620" s="135"/>
      <c r="AF620" s="135"/>
      <c r="AP620" s="135"/>
      <c r="AZ620" s="135"/>
      <c r="BJ620" s="135"/>
      <c r="BT620" s="135"/>
      <c r="CD620" s="135"/>
      <c r="CN620" s="135"/>
      <c r="CO620" s="135"/>
      <c r="CP620" s="135"/>
      <c r="CQ620" s="135"/>
      <c r="CR620" s="135"/>
      <c r="CS620" s="135"/>
      <c r="CT620" s="135"/>
      <c r="CU620" s="135"/>
      <c r="CX620" s="135"/>
      <c r="DH620" s="135"/>
      <c r="DR620" s="135"/>
      <c r="EB620" s="135"/>
      <c r="EL620" s="135"/>
      <c r="EV620" s="135"/>
      <c r="FF620" s="135"/>
      <c r="FP620" s="135"/>
      <c r="FZ620" s="135"/>
      <c r="GJ620" s="135"/>
      <c r="GT620" s="135"/>
      <c r="HD620" s="135"/>
      <c r="HN620" s="135"/>
      <c r="HX620" s="135"/>
      <c r="IH620" s="135"/>
      <c r="IR620" s="135"/>
      <c r="JB620" s="135"/>
      <c r="JL620" s="135"/>
    </row>
    <row xmlns:x14ac="http://schemas.microsoft.com/office/spreadsheetml/2009/9/ac" r="621" s="3" customFormat="true" x14ac:dyDescent="0.25">
      <c r="A621" s="419"/>
      <c r="B621" s="135"/>
      <c r="L621" s="135"/>
      <c r="V621" s="135"/>
      <c r="AF621" s="135"/>
      <c r="AP621" s="135"/>
      <c r="AZ621" s="135"/>
      <c r="BJ621" s="135"/>
      <c r="BT621" s="135"/>
      <c r="CD621" s="135"/>
      <c r="CN621" s="135"/>
      <c r="CO621" s="135"/>
      <c r="CP621" s="135"/>
      <c r="CQ621" s="135"/>
      <c r="CR621" s="135"/>
      <c r="CS621" s="135"/>
      <c r="CT621" s="135"/>
      <c r="CU621" s="135"/>
      <c r="CX621" s="135"/>
      <c r="DH621" s="135"/>
      <c r="DR621" s="135"/>
      <c r="EB621" s="135"/>
      <c r="EL621" s="135"/>
      <c r="EV621" s="135"/>
      <c r="FF621" s="135"/>
      <c r="FP621" s="135"/>
      <c r="FZ621" s="135"/>
      <c r="GJ621" s="135"/>
      <c r="GT621" s="135"/>
      <c r="HD621" s="135"/>
      <c r="HN621" s="135"/>
      <c r="HX621" s="135"/>
      <c r="IH621" s="135"/>
      <c r="IR621" s="135"/>
      <c r="JB621" s="135"/>
      <c r="JL621" s="135"/>
    </row>
    <row xmlns:x14ac="http://schemas.microsoft.com/office/spreadsheetml/2009/9/ac" r="622" s="3" customFormat="true" x14ac:dyDescent="0.25">
      <c r="A622" s="419"/>
      <c r="B622" s="135"/>
      <c r="L622" s="135"/>
      <c r="V622" s="135"/>
      <c r="AF622" s="135"/>
      <c r="AP622" s="135"/>
      <c r="AZ622" s="135"/>
      <c r="BJ622" s="135"/>
      <c r="BT622" s="135"/>
      <c r="CD622" s="135"/>
      <c r="CN622" s="135"/>
      <c r="CO622" s="135"/>
      <c r="CP622" s="135"/>
      <c r="CQ622" s="135"/>
      <c r="CR622" s="135"/>
      <c r="CS622" s="135"/>
      <c r="CT622" s="135"/>
      <c r="CU622" s="135"/>
      <c r="CX622" s="135"/>
      <c r="DH622" s="135"/>
      <c r="DR622" s="135"/>
      <c r="EB622" s="135"/>
      <c r="EL622" s="135"/>
      <c r="EV622" s="135"/>
      <c r="FF622" s="135"/>
      <c r="FP622" s="135"/>
      <c r="FZ622" s="135"/>
      <c r="GJ622" s="135"/>
      <c r="GT622" s="135"/>
      <c r="HD622" s="135"/>
      <c r="HN622" s="135"/>
      <c r="HX622" s="135"/>
      <c r="IH622" s="135"/>
      <c r="IR622" s="135"/>
      <c r="JB622" s="135"/>
      <c r="JL622" s="135"/>
    </row>
    <row xmlns:x14ac="http://schemas.microsoft.com/office/spreadsheetml/2009/9/ac" r="623" s="3" customFormat="true" x14ac:dyDescent="0.25">
      <c r="A623" s="419"/>
      <c r="B623" s="135"/>
      <c r="L623" s="135"/>
      <c r="V623" s="135"/>
      <c r="AF623" s="135"/>
      <c r="AP623" s="135"/>
      <c r="AZ623" s="135"/>
      <c r="BJ623" s="135"/>
      <c r="BT623" s="135"/>
      <c r="CD623" s="135"/>
      <c r="CN623" s="135"/>
      <c r="CO623" s="135"/>
      <c r="CP623" s="135"/>
      <c r="CQ623" s="135"/>
      <c r="CR623" s="135"/>
      <c r="CS623" s="135"/>
      <c r="CT623" s="135"/>
      <c r="CU623" s="135"/>
      <c r="CX623" s="135"/>
      <c r="DH623" s="135"/>
      <c r="DR623" s="135"/>
      <c r="EB623" s="135"/>
      <c r="EL623" s="135"/>
      <c r="EV623" s="135"/>
      <c r="FF623" s="135"/>
      <c r="FP623" s="135"/>
      <c r="FZ623" s="135"/>
      <c r="GJ623" s="135"/>
      <c r="GT623" s="135"/>
      <c r="HD623" s="135"/>
      <c r="HN623" s="135"/>
      <c r="HX623" s="135"/>
      <c r="IH623" s="135"/>
      <c r="IR623" s="135"/>
      <c r="JB623" s="135"/>
      <c r="JL623" s="135"/>
    </row>
    <row xmlns:x14ac="http://schemas.microsoft.com/office/spreadsheetml/2009/9/ac" r="624" s="3" customFormat="true" x14ac:dyDescent="0.25">
      <c r="A624" s="419"/>
      <c r="B624" s="135"/>
      <c r="L624" s="135"/>
      <c r="V624" s="135"/>
      <c r="AF624" s="135"/>
      <c r="AP624" s="135"/>
      <c r="AZ624" s="135"/>
      <c r="BJ624" s="135"/>
      <c r="BT624" s="135"/>
      <c r="CD624" s="135"/>
      <c r="CN624" s="135"/>
      <c r="CO624" s="135"/>
      <c r="CP624" s="135"/>
      <c r="CQ624" s="135"/>
      <c r="CR624" s="135"/>
      <c r="CS624" s="135"/>
      <c r="CT624" s="135"/>
      <c r="CU624" s="135"/>
      <c r="CX624" s="135"/>
      <c r="DH624" s="135"/>
      <c r="DR624" s="135"/>
      <c r="EB624" s="135"/>
      <c r="EL624" s="135"/>
      <c r="EV624" s="135"/>
      <c r="FF624" s="135"/>
      <c r="FP624" s="135"/>
      <c r="FZ624" s="135"/>
      <c r="GJ624" s="135"/>
      <c r="GT624" s="135"/>
      <c r="HD624" s="135"/>
      <c r="HN624" s="135"/>
      <c r="HX624" s="135"/>
      <c r="IH624" s="135"/>
      <c r="IR624" s="135"/>
      <c r="JB624" s="135"/>
      <c r="JL624" s="135"/>
    </row>
    <row xmlns:x14ac="http://schemas.microsoft.com/office/spreadsheetml/2009/9/ac" r="625" s="3" customFormat="true" x14ac:dyDescent="0.25">
      <c r="A625" s="419"/>
      <c r="B625" s="135"/>
      <c r="L625" s="135"/>
      <c r="V625" s="135"/>
      <c r="AF625" s="135"/>
      <c r="AP625" s="135"/>
      <c r="AZ625" s="135"/>
      <c r="BJ625" s="135"/>
      <c r="BT625" s="135"/>
      <c r="CD625" s="135"/>
      <c r="CN625" s="135"/>
      <c r="CO625" s="135"/>
      <c r="CP625" s="135"/>
      <c r="CQ625" s="135"/>
      <c r="CR625" s="135"/>
      <c r="CS625" s="135"/>
      <c r="CT625" s="135"/>
      <c r="CU625" s="135"/>
      <c r="CX625" s="135"/>
      <c r="DH625" s="135"/>
      <c r="DR625" s="135"/>
      <c r="EB625" s="135"/>
      <c r="EL625" s="135"/>
      <c r="EV625" s="135"/>
      <c r="FF625" s="135"/>
      <c r="FP625" s="135"/>
      <c r="FZ625" s="135"/>
      <c r="GJ625" s="135"/>
      <c r="GT625" s="135"/>
      <c r="HD625" s="135"/>
      <c r="HN625" s="135"/>
      <c r="HX625" s="135"/>
      <c r="IH625" s="135"/>
      <c r="IR625" s="135"/>
      <c r="JB625" s="135"/>
      <c r="JL625" s="135"/>
    </row>
    <row xmlns:x14ac="http://schemas.microsoft.com/office/spreadsheetml/2009/9/ac" r="626" s="3" customFormat="true" x14ac:dyDescent="0.25">
      <c r="A626" s="419"/>
      <c r="B626" s="135"/>
      <c r="L626" s="135"/>
      <c r="V626" s="135"/>
      <c r="AF626" s="135"/>
      <c r="AP626" s="135"/>
      <c r="AZ626" s="135"/>
      <c r="BJ626" s="135"/>
      <c r="BT626" s="135"/>
      <c r="CD626" s="135"/>
      <c r="CN626" s="135"/>
      <c r="CO626" s="135"/>
      <c r="CP626" s="135"/>
      <c r="CQ626" s="135"/>
      <c r="CR626" s="135"/>
      <c r="CS626" s="135"/>
      <c r="CT626" s="135"/>
      <c r="CU626" s="135"/>
      <c r="CX626" s="135"/>
      <c r="DH626" s="135"/>
      <c r="DR626" s="135"/>
      <c r="EB626" s="135"/>
      <c r="EL626" s="135"/>
      <c r="EV626" s="135"/>
      <c r="FF626" s="135"/>
      <c r="FP626" s="135"/>
      <c r="FZ626" s="135"/>
      <c r="GJ626" s="135"/>
      <c r="GT626" s="135"/>
      <c r="HD626" s="135"/>
      <c r="HN626" s="135"/>
      <c r="HX626" s="135"/>
      <c r="IH626" s="135"/>
      <c r="IR626" s="135"/>
      <c r="JB626" s="135"/>
      <c r="JL626" s="135"/>
    </row>
    <row xmlns:x14ac="http://schemas.microsoft.com/office/spreadsheetml/2009/9/ac" r="627" s="3" customFormat="true" x14ac:dyDescent="0.25">
      <c r="A627" s="419"/>
      <c r="B627" s="135"/>
      <c r="L627" s="135"/>
      <c r="V627" s="135"/>
      <c r="AF627" s="135"/>
      <c r="AP627" s="135"/>
      <c r="AZ627" s="135"/>
      <c r="BJ627" s="135"/>
      <c r="BT627" s="135"/>
      <c r="CD627" s="135"/>
      <c r="CN627" s="135"/>
      <c r="CO627" s="135"/>
      <c r="CP627" s="135"/>
      <c r="CQ627" s="135"/>
      <c r="CR627" s="135"/>
      <c r="CS627" s="135"/>
      <c r="CT627" s="135"/>
      <c r="CU627" s="135"/>
      <c r="CX627" s="135"/>
      <c r="DH627" s="135"/>
      <c r="DR627" s="135"/>
      <c r="EB627" s="135"/>
      <c r="EL627" s="135"/>
      <c r="EV627" s="135"/>
      <c r="FF627" s="135"/>
      <c r="FP627" s="135"/>
      <c r="FZ627" s="135"/>
      <c r="GJ627" s="135"/>
      <c r="GT627" s="135"/>
      <c r="HD627" s="135"/>
      <c r="HN627" s="135"/>
      <c r="HX627" s="135"/>
      <c r="IH627" s="135"/>
      <c r="IR627" s="135"/>
      <c r="JB627" s="135"/>
      <c r="JL627" s="135"/>
    </row>
    <row xmlns:x14ac="http://schemas.microsoft.com/office/spreadsheetml/2009/9/ac" r="628" s="3" customFormat="true" x14ac:dyDescent="0.25">
      <c r="A628" s="419"/>
      <c r="B628" s="135"/>
      <c r="L628" s="135"/>
      <c r="V628" s="135"/>
      <c r="AF628" s="135"/>
      <c r="AP628" s="135"/>
      <c r="AZ628" s="135"/>
      <c r="BJ628" s="135"/>
      <c r="BT628" s="135"/>
      <c r="CD628" s="135"/>
      <c r="CN628" s="135"/>
      <c r="CO628" s="135"/>
      <c r="CP628" s="135"/>
      <c r="CQ628" s="135"/>
      <c r="CR628" s="135"/>
      <c r="CS628" s="135"/>
      <c r="CT628" s="135"/>
      <c r="CU628" s="135"/>
      <c r="CX628" s="135"/>
      <c r="DH628" s="135"/>
      <c r="DR628" s="135"/>
      <c r="EB628" s="135"/>
      <c r="EL628" s="135"/>
      <c r="EV628" s="135"/>
      <c r="FF628" s="135"/>
      <c r="FP628" s="135"/>
      <c r="FZ628" s="135"/>
      <c r="GJ628" s="135"/>
      <c r="GT628" s="135"/>
      <c r="HD628" s="135"/>
      <c r="HN628" s="135"/>
      <c r="HX628" s="135"/>
      <c r="IH628" s="135"/>
      <c r="IR628" s="135"/>
      <c r="JB628" s="135"/>
      <c r="JL628" s="135"/>
    </row>
    <row xmlns:x14ac="http://schemas.microsoft.com/office/spreadsheetml/2009/9/ac" r="629" s="3" customFormat="true" x14ac:dyDescent="0.25">
      <c r="A629" s="419"/>
      <c r="B629" s="135"/>
      <c r="L629" s="135"/>
      <c r="V629" s="135"/>
      <c r="AF629" s="135"/>
      <c r="AP629" s="135"/>
      <c r="AZ629" s="135"/>
      <c r="BJ629" s="135"/>
      <c r="BT629" s="135"/>
      <c r="CD629" s="135"/>
      <c r="CN629" s="135"/>
      <c r="CO629" s="135"/>
      <c r="CP629" s="135"/>
      <c r="CQ629" s="135"/>
      <c r="CR629" s="135"/>
      <c r="CS629" s="135"/>
      <c r="CT629" s="135"/>
      <c r="CU629" s="135"/>
      <c r="CX629" s="135"/>
      <c r="DH629" s="135"/>
      <c r="DR629" s="135"/>
      <c r="EB629" s="135"/>
      <c r="EL629" s="135"/>
      <c r="EV629" s="135"/>
      <c r="FF629" s="135"/>
      <c r="FP629" s="135"/>
      <c r="FZ629" s="135"/>
      <c r="GJ629" s="135"/>
      <c r="GT629" s="135"/>
      <c r="HD629" s="135"/>
      <c r="HN629" s="135"/>
      <c r="HX629" s="135"/>
      <c r="IH629" s="135"/>
      <c r="IR629" s="135"/>
      <c r="JB629" s="135"/>
      <c r="JL629" s="135"/>
    </row>
    <row xmlns:x14ac="http://schemas.microsoft.com/office/spreadsheetml/2009/9/ac" r="630" s="3" customFormat="true" x14ac:dyDescent="0.25">
      <c r="A630" s="419"/>
      <c r="B630" s="135"/>
      <c r="L630" s="135"/>
      <c r="V630" s="135"/>
      <c r="AF630" s="135"/>
      <c r="AP630" s="135"/>
      <c r="AZ630" s="135"/>
      <c r="BJ630" s="135"/>
      <c r="BT630" s="135"/>
      <c r="CD630" s="135"/>
      <c r="CN630" s="135"/>
      <c r="CO630" s="135"/>
      <c r="CP630" s="135"/>
      <c r="CQ630" s="135"/>
      <c r="CR630" s="135"/>
      <c r="CS630" s="135"/>
      <c r="CT630" s="135"/>
      <c r="CU630" s="135"/>
      <c r="CX630" s="135"/>
      <c r="DH630" s="135"/>
      <c r="DR630" s="135"/>
      <c r="EB630" s="135"/>
      <c r="EL630" s="135"/>
      <c r="EV630" s="135"/>
      <c r="FF630" s="135"/>
      <c r="FP630" s="135"/>
      <c r="FZ630" s="135"/>
      <c r="GJ630" s="135"/>
      <c r="GT630" s="135"/>
      <c r="HD630" s="135"/>
      <c r="HN630" s="135"/>
      <c r="HX630" s="135"/>
      <c r="IH630" s="135"/>
      <c r="IR630" s="135"/>
      <c r="JB630" s="135"/>
      <c r="JL630" s="135"/>
    </row>
    <row xmlns:x14ac="http://schemas.microsoft.com/office/spreadsheetml/2009/9/ac" r="631" s="3" customFormat="true" x14ac:dyDescent="0.25">
      <c r="A631" s="419"/>
      <c r="B631" s="135"/>
      <c r="L631" s="135"/>
      <c r="V631" s="135"/>
      <c r="AF631" s="135"/>
      <c r="AP631" s="135"/>
      <c r="AZ631" s="135"/>
      <c r="BJ631" s="135"/>
      <c r="BT631" s="135"/>
      <c r="CD631" s="135"/>
      <c r="CN631" s="135"/>
      <c r="CO631" s="135"/>
      <c r="CP631" s="135"/>
      <c r="CQ631" s="135"/>
      <c r="CR631" s="135"/>
      <c r="CS631" s="135"/>
      <c r="CT631" s="135"/>
      <c r="CU631" s="135"/>
      <c r="CX631" s="135"/>
      <c r="DH631" s="135"/>
      <c r="DR631" s="135"/>
      <c r="EB631" s="135"/>
      <c r="EL631" s="135"/>
      <c r="EV631" s="135"/>
      <c r="FF631" s="135"/>
      <c r="FP631" s="135"/>
      <c r="FZ631" s="135"/>
      <c r="GJ631" s="135"/>
      <c r="GT631" s="135"/>
      <c r="HD631" s="135"/>
      <c r="HN631" s="135"/>
      <c r="HX631" s="135"/>
      <c r="IH631" s="135"/>
      <c r="IR631" s="135"/>
      <c r="JB631" s="135"/>
      <c r="JL631" s="135"/>
    </row>
    <row xmlns:x14ac="http://schemas.microsoft.com/office/spreadsheetml/2009/9/ac" r="632" s="3" customFormat="true" x14ac:dyDescent="0.25">
      <c r="A632" s="419"/>
      <c r="B632" s="135"/>
      <c r="L632" s="135"/>
      <c r="V632" s="135"/>
      <c r="AF632" s="135"/>
      <c r="AP632" s="135"/>
      <c r="AZ632" s="135"/>
      <c r="BJ632" s="135"/>
      <c r="BT632" s="135"/>
      <c r="CD632" s="135"/>
      <c r="CN632" s="135"/>
      <c r="CO632" s="135"/>
      <c r="CP632" s="135"/>
      <c r="CQ632" s="135"/>
      <c r="CR632" s="135"/>
      <c r="CS632" s="135"/>
      <c r="CT632" s="135"/>
      <c r="CU632" s="135"/>
      <c r="CX632" s="135"/>
      <c r="DH632" s="135"/>
      <c r="DR632" s="135"/>
      <c r="EB632" s="135"/>
      <c r="EL632" s="135"/>
      <c r="EV632" s="135"/>
      <c r="FF632" s="135"/>
      <c r="FP632" s="135"/>
      <c r="FZ632" s="135"/>
      <c r="GJ632" s="135"/>
      <c r="GT632" s="135"/>
      <c r="HD632" s="135"/>
      <c r="HN632" s="135"/>
      <c r="HX632" s="135"/>
      <c r="IH632" s="135"/>
      <c r="IR632" s="135"/>
      <c r="JB632" s="135"/>
      <c r="JL632" s="135"/>
    </row>
    <row xmlns:x14ac="http://schemas.microsoft.com/office/spreadsheetml/2009/9/ac" r="633" s="3" customFormat="true" x14ac:dyDescent="0.25">
      <c r="A633" s="419"/>
      <c r="B633" s="135"/>
      <c r="L633" s="135"/>
      <c r="V633" s="135"/>
      <c r="AF633" s="135"/>
      <c r="AP633" s="135"/>
      <c r="AZ633" s="135"/>
      <c r="BJ633" s="135"/>
      <c r="BT633" s="135"/>
      <c r="CD633" s="135"/>
      <c r="CN633" s="135"/>
      <c r="CO633" s="135"/>
      <c r="CP633" s="135"/>
      <c r="CQ633" s="135"/>
      <c r="CR633" s="135"/>
      <c r="CS633" s="135"/>
      <c r="CT633" s="135"/>
      <c r="CU633" s="135"/>
      <c r="CX633" s="135"/>
      <c r="DH633" s="135"/>
      <c r="DR633" s="135"/>
      <c r="EB633" s="135"/>
      <c r="EL633" s="135"/>
      <c r="EV633" s="135"/>
      <c r="FF633" s="135"/>
      <c r="FP633" s="135"/>
      <c r="FZ633" s="135"/>
      <c r="GJ633" s="135"/>
      <c r="GT633" s="135"/>
      <c r="HD633" s="135"/>
      <c r="HN633" s="135"/>
      <c r="HX633" s="135"/>
      <c r="IH633" s="135"/>
      <c r="IR633" s="135"/>
      <c r="JB633" s="135"/>
      <c r="JL633" s="135"/>
    </row>
    <row xmlns:x14ac="http://schemas.microsoft.com/office/spreadsheetml/2009/9/ac" r="634" s="3" customFormat="true" x14ac:dyDescent="0.25">
      <c r="A634" s="419"/>
      <c r="B634" s="135"/>
      <c r="L634" s="135"/>
      <c r="V634" s="135"/>
      <c r="AF634" s="135"/>
      <c r="AP634" s="135"/>
      <c r="AZ634" s="135"/>
      <c r="BJ634" s="135"/>
      <c r="BT634" s="135"/>
      <c r="CD634" s="135"/>
      <c r="CN634" s="135"/>
      <c r="CO634" s="135"/>
      <c r="CP634" s="135"/>
      <c r="CQ634" s="135"/>
      <c r="CR634" s="135"/>
      <c r="CS634" s="135"/>
      <c r="CT634" s="135"/>
      <c r="CU634" s="135"/>
      <c r="CX634" s="135"/>
      <c r="DH634" s="135"/>
      <c r="DR634" s="135"/>
      <c r="EB634" s="135"/>
      <c r="EL634" s="135"/>
      <c r="EV634" s="135"/>
      <c r="FF634" s="135"/>
      <c r="FP634" s="135"/>
      <c r="FZ634" s="135"/>
      <c r="GJ634" s="135"/>
      <c r="GT634" s="135"/>
      <c r="HD634" s="135"/>
      <c r="HN634" s="135"/>
      <c r="HX634" s="135"/>
      <c r="IH634" s="135"/>
      <c r="IR634" s="135"/>
      <c r="JB634" s="135"/>
      <c r="JL634" s="135"/>
    </row>
    <row xmlns:x14ac="http://schemas.microsoft.com/office/spreadsheetml/2009/9/ac" r="635" s="3" customFormat="true" x14ac:dyDescent="0.25">
      <c r="A635" s="419"/>
      <c r="B635" s="135"/>
      <c r="L635" s="135"/>
      <c r="V635" s="135"/>
      <c r="AF635" s="135"/>
      <c r="AP635" s="135"/>
      <c r="AZ635" s="135"/>
      <c r="BJ635" s="135"/>
      <c r="BT635" s="135"/>
      <c r="CD635" s="135"/>
      <c r="CN635" s="135"/>
      <c r="CO635" s="135"/>
      <c r="CP635" s="135"/>
      <c r="CQ635" s="135"/>
      <c r="CR635" s="135"/>
      <c r="CS635" s="135"/>
      <c r="CT635" s="135"/>
      <c r="CU635" s="135"/>
      <c r="CX635" s="135"/>
      <c r="DH635" s="135"/>
      <c r="DR635" s="135"/>
      <c r="EB635" s="135"/>
      <c r="EL635" s="135"/>
      <c r="EV635" s="135"/>
      <c r="FF635" s="135"/>
      <c r="FP635" s="135"/>
      <c r="FZ635" s="135"/>
      <c r="GJ635" s="135"/>
      <c r="GT635" s="135"/>
      <c r="HD635" s="135"/>
      <c r="HN635" s="135"/>
      <c r="HX635" s="135"/>
      <c r="IH635" s="135"/>
      <c r="IR635" s="135"/>
      <c r="JB635" s="135"/>
      <c r="JL635" s="135"/>
    </row>
    <row xmlns:x14ac="http://schemas.microsoft.com/office/spreadsheetml/2009/9/ac" r="636" s="3" customFormat="true" x14ac:dyDescent="0.25">
      <c r="A636" s="419"/>
      <c r="B636" s="135"/>
      <c r="L636" s="135"/>
      <c r="V636" s="135"/>
      <c r="AF636" s="135"/>
      <c r="AP636" s="135"/>
      <c r="AZ636" s="135"/>
      <c r="BJ636" s="135"/>
      <c r="BT636" s="135"/>
      <c r="CD636" s="135"/>
      <c r="CN636" s="135"/>
      <c r="CO636" s="135"/>
      <c r="CP636" s="135"/>
      <c r="CQ636" s="135"/>
      <c r="CR636" s="135"/>
      <c r="CS636" s="135"/>
      <c r="CT636" s="135"/>
      <c r="CU636" s="135"/>
      <c r="CX636" s="135"/>
      <c r="DH636" s="135"/>
      <c r="DR636" s="135"/>
      <c r="EB636" s="135"/>
      <c r="EL636" s="135"/>
      <c r="EV636" s="135"/>
      <c r="FF636" s="135"/>
      <c r="FP636" s="135"/>
      <c r="FZ636" s="135"/>
      <c r="GJ636" s="135"/>
      <c r="GT636" s="135"/>
      <c r="HD636" s="135"/>
      <c r="HN636" s="135"/>
      <c r="HX636" s="135"/>
      <c r="IH636" s="135"/>
      <c r="IR636" s="135"/>
      <c r="JB636" s="135"/>
      <c r="JL636" s="135"/>
    </row>
    <row xmlns:x14ac="http://schemas.microsoft.com/office/spreadsheetml/2009/9/ac" r="637" s="3" customFormat="true" x14ac:dyDescent="0.25">
      <c r="A637" s="419"/>
      <c r="B637" s="135"/>
      <c r="L637" s="135"/>
      <c r="V637" s="135"/>
      <c r="AF637" s="135"/>
      <c r="AP637" s="135"/>
      <c r="AZ637" s="135"/>
      <c r="BJ637" s="135"/>
      <c r="BT637" s="135"/>
      <c r="CD637" s="135"/>
      <c r="CN637" s="135"/>
      <c r="CO637" s="135"/>
      <c r="CP637" s="135"/>
      <c r="CQ637" s="135"/>
      <c r="CR637" s="135"/>
      <c r="CS637" s="135"/>
      <c r="CT637" s="135"/>
      <c r="CU637" s="135"/>
      <c r="CX637" s="135"/>
      <c r="DH637" s="135"/>
      <c r="DR637" s="135"/>
      <c r="EB637" s="135"/>
      <c r="EL637" s="135"/>
      <c r="EV637" s="135"/>
      <c r="FF637" s="135"/>
      <c r="FP637" s="135"/>
      <c r="FZ637" s="135"/>
      <c r="GJ637" s="135"/>
      <c r="GT637" s="135"/>
      <c r="HD637" s="135"/>
      <c r="HN637" s="135"/>
      <c r="HX637" s="135"/>
      <c r="IH637" s="135"/>
      <c r="IR637" s="135"/>
      <c r="JB637" s="135"/>
      <c r="JL637" s="135"/>
    </row>
    <row xmlns:x14ac="http://schemas.microsoft.com/office/spreadsheetml/2009/9/ac" r="638" s="3" customFormat="true" x14ac:dyDescent="0.25">
      <c r="A638" s="419"/>
      <c r="B638" s="135"/>
      <c r="L638" s="135"/>
      <c r="V638" s="135"/>
      <c r="AF638" s="135"/>
      <c r="AP638" s="135"/>
      <c r="AZ638" s="135"/>
      <c r="BJ638" s="135"/>
      <c r="BT638" s="135"/>
      <c r="CD638" s="135"/>
      <c r="CN638" s="135"/>
      <c r="CO638" s="135"/>
      <c r="CP638" s="135"/>
      <c r="CQ638" s="135"/>
      <c r="CR638" s="135"/>
      <c r="CS638" s="135"/>
      <c r="CT638" s="135"/>
      <c r="CU638" s="135"/>
      <c r="CX638" s="135"/>
      <c r="DH638" s="135"/>
      <c r="DR638" s="135"/>
      <c r="EB638" s="135"/>
      <c r="EL638" s="135"/>
      <c r="EV638" s="135"/>
      <c r="FF638" s="135"/>
      <c r="FP638" s="135"/>
      <c r="FZ638" s="135"/>
      <c r="GJ638" s="135"/>
      <c r="GT638" s="135"/>
      <c r="HD638" s="135"/>
      <c r="HN638" s="135"/>
      <c r="HX638" s="135"/>
      <c r="IH638" s="135"/>
      <c r="IR638" s="135"/>
      <c r="JB638" s="135"/>
      <c r="JL638" s="135"/>
    </row>
    <row xmlns:x14ac="http://schemas.microsoft.com/office/spreadsheetml/2009/9/ac" r="639" s="3" customFormat="true" x14ac:dyDescent="0.25">
      <c r="A639" s="419"/>
      <c r="B639" s="135"/>
      <c r="L639" s="135"/>
      <c r="V639" s="135"/>
      <c r="AF639" s="135"/>
      <c r="AP639" s="135"/>
      <c r="AZ639" s="135"/>
      <c r="BJ639" s="135"/>
      <c r="BT639" s="135"/>
      <c r="CD639" s="135"/>
      <c r="CN639" s="135"/>
      <c r="CO639" s="135"/>
      <c r="CP639" s="135"/>
      <c r="CQ639" s="135"/>
      <c r="CR639" s="135"/>
      <c r="CS639" s="135"/>
      <c r="CT639" s="135"/>
      <c r="CU639" s="135"/>
      <c r="CX639" s="135"/>
      <c r="DH639" s="135"/>
      <c r="DR639" s="135"/>
      <c r="EB639" s="135"/>
      <c r="EL639" s="135"/>
      <c r="EV639" s="135"/>
      <c r="FF639" s="135"/>
      <c r="FP639" s="135"/>
      <c r="FZ639" s="135"/>
      <c r="GJ639" s="135"/>
      <c r="GT639" s="135"/>
      <c r="HD639" s="135"/>
      <c r="HN639" s="135"/>
      <c r="HX639" s="135"/>
      <c r="IH639" s="135"/>
      <c r="IR639" s="135"/>
      <c r="JB639" s="135"/>
      <c r="JL639" s="135"/>
    </row>
    <row xmlns:x14ac="http://schemas.microsoft.com/office/spreadsheetml/2009/9/ac" r="640" s="3" customFormat="true" x14ac:dyDescent="0.25">
      <c r="A640" s="419"/>
      <c r="B640" s="135"/>
      <c r="L640" s="135"/>
      <c r="V640" s="135"/>
      <c r="AF640" s="135"/>
      <c r="AP640" s="135"/>
      <c r="AZ640" s="135"/>
      <c r="BJ640" s="135"/>
      <c r="BT640" s="135"/>
      <c r="CD640" s="135"/>
      <c r="CN640" s="135"/>
      <c r="CO640" s="135"/>
      <c r="CP640" s="135"/>
      <c r="CQ640" s="135"/>
      <c r="CR640" s="135"/>
      <c r="CS640" s="135"/>
      <c r="CT640" s="135"/>
      <c r="CU640" s="135"/>
      <c r="CX640" s="135"/>
      <c r="DH640" s="135"/>
      <c r="DR640" s="135"/>
      <c r="EB640" s="135"/>
      <c r="EL640" s="135"/>
      <c r="EV640" s="135"/>
      <c r="FF640" s="135"/>
      <c r="FP640" s="135"/>
      <c r="FZ640" s="135"/>
      <c r="GJ640" s="135"/>
      <c r="GT640" s="135"/>
      <c r="HD640" s="135"/>
      <c r="HN640" s="135"/>
      <c r="HX640" s="135"/>
      <c r="IH640" s="135"/>
      <c r="IR640" s="135"/>
      <c r="JB640" s="135"/>
      <c r="JL640" s="135"/>
    </row>
  </sheetData>
  <mergeCells count="36">
    <mergeCell ref="A2:A3"/>
    <mergeCell ref="CO27:CU27"/>
    <mergeCell ref="FG27:FM27"/>
    <mergeCell ref="CY27:DE27"/>
    <mergeCell ref="DI27:DO27"/>
    <mergeCell ref="DS27:DY27"/>
    <mergeCell ref="EC27:EI27"/>
    <mergeCell ref="EM27:ES27"/>
    <mergeCell ref="C27:I27"/>
    <mergeCell ref="BA27:BG27"/>
    <mergeCell ref="BK27:BQ27"/>
    <mergeCell ref="BU27:CA27"/>
    <mergeCell ref="W27:AC27"/>
    <mergeCell ref="M27:S27"/>
    <mergeCell ref="KG27:KM27"/>
    <mergeCell ref="HY27:IE27"/>
    <mergeCell ref="ME27:MK27"/>
    <mergeCell ref="LK27:LQ27"/>
    <mergeCell ref="LU27:MA27"/>
    <mergeCell ref="LA27:LG27"/>
    <mergeCell ref="HE27:HK27"/>
    <mergeCell ref="KQ27:KW27"/>
    <mergeCell ref="AQ27:AW27"/>
    <mergeCell ref="AG27:AM27"/>
    <mergeCell ref="GU27:HA27"/>
    <mergeCell ref="GA27:GG27"/>
    <mergeCell ref="GK27:GQ27"/>
    <mergeCell ref="CE27:CK27"/>
    <mergeCell ref="HO27:HU27"/>
    <mergeCell ref="II27:IO27"/>
    <mergeCell ref="FQ27:FW27"/>
    <mergeCell ref="EW27:FC27"/>
    <mergeCell ref="IS27:IY27"/>
    <mergeCell ref="JC27:JI27"/>
    <mergeCell ref="JM27:JS27"/>
    <mergeCell ref="JW27:KC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 ref="A29" location="myrangeS25" display="myrangeS25"/>
    <hyperlink ref="A30" location="myrangeS26" display="myrangeS26"/>
    <hyperlink ref="A31" location="myrangeS27" display="myrangeS27"/>
    <hyperlink ref="A32" location="myrangeS28" display="myrangeS28"/>
    <hyperlink ref="A33" location="myrangeS29" display="myrangeS29"/>
    <hyperlink ref="A34" location="myrangeS30" display="myrangeS30"/>
    <hyperlink ref="A35" location="myrangeS31" display="myrangeS31"/>
    <hyperlink ref="A36" location="myrangeS32" display="myrangeS32"/>
    <hyperlink ref="A37" location="myrangeS33" display="myrangeS33"/>
    <hyperlink ref="A38" location="myrangeS34" display="myrangeS3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105</vt:i4>
      </vt:variant>
    </vt:vector>
  </HeadingPairs>
  <TitlesOfParts>
    <vt:vector size="11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myrangeH25</vt:lpstr>
      <vt:lpstr>myrangeH26</vt:lpstr>
      <vt:lpstr>myrangeH27</vt:lpstr>
      <vt:lpstr>myrangeH28</vt:lpstr>
      <vt:lpstr>myrangeH29</vt:lpstr>
      <vt:lpstr>myrangeH3</vt:lpstr>
      <vt:lpstr>myrangeH30</vt:lpstr>
      <vt:lpstr>myrangeH31</vt:lpstr>
      <vt:lpstr>myrangeH32</vt:lpstr>
      <vt:lpstr>myrangeH33</vt:lpstr>
      <vt:lpstr>myrangeH34</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myrangeS25</vt:lpstr>
      <vt:lpstr>myrangeS26</vt:lpstr>
      <vt:lpstr>myrangeS27</vt:lpstr>
      <vt:lpstr>myrangeS28</vt:lpstr>
      <vt:lpstr>myrangeS29</vt:lpstr>
      <vt:lpstr>myrangeS3</vt:lpstr>
      <vt:lpstr>myrangeS30</vt:lpstr>
      <vt:lpstr>myrangeS31</vt:lpstr>
      <vt:lpstr>myrangeS32</vt:lpstr>
      <vt:lpstr>myrangeS33</vt:lpstr>
      <vt:lpstr>myrangeS34</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myrangeW25</vt:lpstr>
      <vt:lpstr>myrangeW26</vt:lpstr>
      <vt:lpstr>myrangeW27</vt:lpstr>
      <vt:lpstr>myrangeW28</vt:lpstr>
      <vt:lpstr>myrangeW29</vt:lpstr>
      <vt:lpstr>myrangeW3</vt:lpstr>
      <vt:lpstr>myrangeW30</vt:lpstr>
      <vt:lpstr>myrangeW31</vt:lpstr>
      <vt:lpstr>myrangeW32</vt:lpstr>
      <vt:lpstr>myrangeW33</vt:lpstr>
      <vt:lpstr>myrangeW34</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2024-04-24T06:17:16Z</dcterms:modified>
</cp:coreProperties>
</file>